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016"/>
  <workbookPr/>
  <mc:AlternateContent xmlns:mc="http://schemas.openxmlformats.org/markup-compatibility/2006">
    <mc:Choice Requires="x15">
      <x15ac:absPath xmlns:x15ac="http://schemas.microsoft.com/office/spreadsheetml/2010/11/ac" url="/Users/max/Desktop/advent_of_code/2019/"/>
    </mc:Choice>
  </mc:AlternateContent>
  <bookViews>
    <workbookView xWindow="0" yWindow="460" windowWidth="38400" windowHeight="23540"/>
  </bookViews>
  <sheets>
    <sheet name="Info" sheetId="5" r:id="rId1"/>
    <sheet name="program" sheetId="2" r:id="rId2"/>
    <sheet name="disasm" sheetId="1" r:id="rId3"/>
    <sheet name="node config" sheetId="3" r:id="rId4"/>
    <sheet name="exec" sheetId="6" r:id="rId5"/>
    <sheet name="part2 updating" sheetId="7" r:id="rId6"/>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 i="7" l="1"/>
  <c r="A3" i="7"/>
  <c r="AC3" i="6"/>
  <c r="AC4" i="6"/>
  <c r="AC5" i="6"/>
  <c r="AC6" i="6"/>
  <c r="AC7" i="6"/>
  <c r="AC8" i="6"/>
  <c r="AC9" i="6"/>
  <c r="AC10" i="6"/>
  <c r="AC11" i="6"/>
  <c r="AC12" i="6"/>
  <c r="AC13" i="6"/>
  <c r="AC14" i="6"/>
  <c r="AC15" i="6"/>
  <c r="AC16" i="6"/>
  <c r="AC17" i="6"/>
  <c r="AC18" i="6"/>
  <c r="AC19" i="6"/>
  <c r="AC20" i="6"/>
  <c r="AC21" i="6"/>
  <c r="AC22" i="6"/>
  <c r="AC23" i="6"/>
  <c r="AC24" i="6"/>
  <c r="AC25" i="6"/>
  <c r="AC26" i="6"/>
  <c r="AC27" i="6"/>
  <c r="AC28" i="6"/>
  <c r="AC29" i="6"/>
  <c r="AC30" i="6"/>
  <c r="AC31" i="6"/>
  <c r="AC32" i="6"/>
  <c r="AC33" i="6"/>
  <c r="AC2" i="6"/>
  <c r="L51" i="6"/>
  <c r="K51" i="6"/>
  <c r="J51" i="6"/>
  <c r="I51" i="6"/>
  <c r="H51" i="6"/>
  <c r="P51" i="6"/>
  <c r="G51" i="6"/>
  <c r="F51" i="6"/>
  <c r="E51" i="6"/>
  <c r="D51" i="6"/>
  <c r="C51" i="6"/>
  <c r="B51" i="6"/>
  <c r="A51" i="6"/>
  <c r="L50" i="6"/>
  <c r="K50" i="6"/>
  <c r="J50" i="6"/>
  <c r="I50" i="6"/>
  <c r="Q50" i="6"/>
  <c r="Y50" i="6"/>
  <c r="H50" i="6"/>
  <c r="P50" i="6"/>
  <c r="X50" i="6"/>
  <c r="G50" i="6"/>
  <c r="F50" i="6"/>
  <c r="E50" i="6"/>
  <c r="D50" i="6"/>
  <c r="C50" i="6"/>
  <c r="B50" i="6"/>
  <c r="A50" i="6"/>
  <c r="L49" i="6"/>
  <c r="T49" i="6"/>
  <c r="K49" i="6"/>
  <c r="J49" i="6"/>
  <c r="I49" i="6"/>
  <c r="H49" i="6"/>
  <c r="P49" i="6"/>
  <c r="G49" i="6"/>
  <c r="F49" i="6"/>
  <c r="N49" i="6"/>
  <c r="E49" i="6"/>
  <c r="D49" i="6"/>
  <c r="C49" i="6"/>
  <c r="B49" i="6"/>
  <c r="A49" i="6"/>
  <c r="L48" i="6"/>
  <c r="K48" i="6"/>
  <c r="J48" i="6"/>
  <c r="I48" i="6"/>
  <c r="H48" i="6"/>
  <c r="G48" i="6"/>
  <c r="O48" i="6"/>
  <c r="F48" i="6"/>
  <c r="E48" i="6"/>
  <c r="D48" i="6"/>
  <c r="C48" i="6"/>
  <c r="B48" i="6"/>
  <c r="A48" i="6"/>
  <c r="L47" i="6"/>
  <c r="T47" i="6"/>
  <c r="K47" i="6"/>
  <c r="J47" i="6"/>
  <c r="R47" i="6"/>
  <c r="I47" i="6"/>
  <c r="Q47" i="6"/>
  <c r="Y47" i="6"/>
  <c r="H47" i="6"/>
  <c r="P47" i="6"/>
  <c r="X47" i="6"/>
  <c r="G47" i="6"/>
  <c r="F47" i="6"/>
  <c r="E47" i="6"/>
  <c r="M47" i="6"/>
  <c r="U47" i="6"/>
  <c r="D47" i="6"/>
  <c r="C47" i="6"/>
  <c r="B47" i="6"/>
  <c r="A47" i="6"/>
  <c r="L46" i="6"/>
  <c r="T46" i="6"/>
  <c r="K46" i="6"/>
  <c r="J46" i="6"/>
  <c r="I46" i="6"/>
  <c r="H46" i="6"/>
  <c r="P46" i="6"/>
  <c r="G46" i="6"/>
  <c r="F46" i="6"/>
  <c r="N46" i="6"/>
  <c r="V46" i="6"/>
  <c r="E46" i="6"/>
  <c r="M46" i="6"/>
  <c r="U46" i="6"/>
  <c r="D46" i="6"/>
  <c r="C46" i="6"/>
  <c r="B46" i="6"/>
  <c r="A46" i="6"/>
  <c r="L45" i="6"/>
  <c r="K45" i="6"/>
  <c r="J45" i="6"/>
  <c r="I45" i="6"/>
  <c r="H45" i="6"/>
  <c r="G45" i="6"/>
  <c r="F45" i="6"/>
  <c r="E45" i="6"/>
  <c r="D45" i="6"/>
  <c r="C45" i="6"/>
  <c r="B45" i="6"/>
  <c r="A45" i="6"/>
  <c r="L44" i="6"/>
  <c r="K44" i="6"/>
  <c r="J44" i="6"/>
  <c r="I44" i="6"/>
  <c r="Q44" i="6"/>
  <c r="Y44" i="6"/>
  <c r="H44" i="6"/>
  <c r="P44" i="6"/>
  <c r="X44" i="6"/>
  <c r="G44" i="6"/>
  <c r="F44" i="6"/>
  <c r="E44" i="6"/>
  <c r="D44" i="6"/>
  <c r="C44" i="6"/>
  <c r="B44" i="6"/>
  <c r="A44" i="6"/>
  <c r="L43" i="6"/>
  <c r="K43" i="6"/>
  <c r="J43" i="6"/>
  <c r="I43" i="6"/>
  <c r="H43" i="6"/>
  <c r="G43" i="6"/>
  <c r="F43" i="6"/>
  <c r="E43" i="6"/>
  <c r="D43" i="6"/>
  <c r="C43" i="6"/>
  <c r="B43" i="6"/>
  <c r="A43" i="6"/>
  <c r="L42" i="6"/>
  <c r="K42" i="6"/>
  <c r="J42" i="6"/>
  <c r="I42" i="6"/>
  <c r="H42" i="6"/>
  <c r="G42" i="6"/>
  <c r="F42" i="6"/>
  <c r="E42" i="6"/>
  <c r="D42" i="6"/>
  <c r="C42" i="6"/>
  <c r="B42" i="6"/>
  <c r="A42" i="6"/>
  <c r="L41" i="6"/>
  <c r="K41" i="6"/>
  <c r="J41" i="6"/>
  <c r="I41" i="6"/>
  <c r="H41" i="6"/>
  <c r="G41" i="6"/>
  <c r="F41" i="6"/>
  <c r="E41" i="6"/>
  <c r="D41" i="6"/>
  <c r="C41" i="6"/>
  <c r="B41" i="6"/>
  <c r="A41" i="6"/>
  <c r="L40" i="6"/>
  <c r="K40" i="6"/>
  <c r="J40" i="6"/>
  <c r="I40" i="6"/>
  <c r="H40" i="6"/>
  <c r="G40" i="6"/>
  <c r="F40" i="6"/>
  <c r="E40" i="6"/>
  <c r="D40" i="6"/>
  <c r="C40" i="6"/>
  <c r="B40" i="6"/>
  <c r="A40" i="6"/>
  <c r="L39" i="6"/>
  <c r="K39" i="6"/>
  <c r="J39" i="6"/>
  <c r="I39" i="6"/>
  <c r="H39" i="6"/>
  <c r="G39" i="6"/>
  <c r="F39" i="6"/>
  <c r="E39" i="6"/>
  <c r="D39" i="6"/>
  <c r="C39" i="6"/>
  <c r="B39" i="6"/>
  <c r="A39" i="6"/>
  <c r="L38" i="6"/>
  <c r="K38" i="6"/>
  <c r="J38" i="6"/>
  <c r="I38" i="6"/>
  <c r="H38" i="6"/>
  <c r="G38" i="6"/>
  <c r="F38" i="6"/>
  <c r="E38" i="6"/>
  <c r="D38" i="6"/>
  <c r="C38" i="6"/>
  <c r="B38" i="6"/>
  <c r="A38" i="6"/>
  <c r="L37" i="6"/>
  <c r="K37" i="6"/>
  <c r="J37" i="6"/>
  <c r="I37" i="6"/>
  <c r="H37" i="6"/>
  <c r="G37" i="6"/>
  <c r="O37" i="6"/>
  <c r="W37" i="6"/>
  <c r="F37" i="6"/>
  <c r="E37" i="6"/>
  <c r="D37" i="6"/>
  <c r="C37" i="6"/>
  <c r="B37" i="6"/>
  <c r="A37" i="6"/>
  <c r="L36" i="6"/>
  <c r="K36" i="6"/>
  <c r="J36" i="6"/>
  <c r="I36" i="6"/>
  <c r="H36" i="6"/>
  <c r="G36" i="6"/>
  <c r="F36" i="6"/>
  <c r="E36" i="6"/>
  <c r="D36" i="6"/>
  <c r="C36" i="6"/>
  <c r="B36" i="6"/>
  <c r="A36" i="6"/>
  <c r="L35" i="6"/>
  <c r="K35" i="6"/>
  <c r="J35" i="6"/>
  <c r="I35" i="6"/>
  <c r="H35" i="6"/>
  <c r="G35" i="6"/>
  <c r="F35" i="6"/>
  <c r="E35" i="6"/>
  <c r="D35" i="6"/>
  <c r="C35" i="6"/>
  <c r="B35" i="6"/>
  <c r="A35" i="6"/>
  <c r="L34" i="6"/>
  <c r="K34" i="6"/>
  <c r="J34" i="6"/>
  <c r="I34" i="6"/>
  <c r="H34" i="6"/>
  <c r="G34" i="6"/>
  <c r="F34" i="6"/>
  <c r="E34" i="6"/>
  <c r="D34" i="6"/>
  <c r="C34" i="6"/>
  <c r="B34" i="6"/>
  <c r="A34" i="6"/>
  <c r="L33" i="6"/>
  <c r="K33" i="6"/>
  <c r="J33" i="6"/>
  <c r="I33" i="6"/>
  <c r="H33" i="6"/>
  <c r="G33" i="6"/>
  <c r="F33" i="6"/>
  <c r="E33" i="6"/>
  <c r="D33" i="6"/>
  <c r="C33" i="6"/>
  <c r="B33" i="6"/>
  <c r="A33" i="6"/>
  <c r="L32" i="6"/>
  <c r="K32" i="6"/>
  <c r="J32" i="6"/>
  <c r="I32" i="6"/>
  <c r="H32" i="6"/>
  <c r="G32" i="6"/>
  <c r="F32" i="6"/>
  <c r="E32" i="6"/>
  <c r="D32" i="6"/>
  <c r="C32" i="6"/>
  <c r="B32" i="6"/>
  <c r="A32" i="6"/>
  <c r="L31" i="6"/>
  <c r="K31" i="6"/>
  <c r="J31" i="6"/>
  <c r="I31" i="6"/>
  <c r="H31" i="6"/>
  <c r="G31" i="6"/>
  <c r="F31" i="6"/>
  <c r="E31" i="6"/>
  <c r="D31" i="6"/>
  <c r="C31" i="6"/>
  <c r="B31" i="6"/>
  <c r="A31" i="6"/>
  <c r="L30" i="6"/>
  <c r="K30" i="6"/>
  <c r="J30" i="6"/>
  <c r="I30" i="6"/>
  <c r="H30" i="6"/>
  <c r="G30" i="6"/>
  <c r="F30" i="6"/>
  <c r="E30" i="6"/>
  <c r="D30" i="6"/>
  <c r="C30" i="6"/>
  <c r="B30" i="6"/>
  <c r="A30" i="6"/>
  <c r="L29" i="6"/>
  <c r="K29" i="6"/>
  <c r="J29" i="6"/>
  <c r="I29" i="6"/>
  <c r="H29" i="6"/>
  <c r="G29" i="6"/>
  <c r="F29" i="6"/>
  <c r="E29" i="6"/>
  <c r="D29" i="6"/>
  <c r="C29" i="6"/>
  <c r="B29" i="6"/>
  <c r="A29" i="6"/>
  <c r="L28" i="6"/>
  <c r="K28" i="6"/>
  <c r="J28" i="6"/>
  <c r="I28" i="6"/>
  <c r="H28" i="6"/>
  <c r="G28" i="6"/>
  <c r="F28" i="6"/>
  <c r="E28" i="6"/>
  <c r="D28" i="6"/>
  <c r="C28" i="6"/>
  <c r="B28" i="6"/>
  <c r="A28" i="6"/>
  <c r="L27" i="6"/>
  <c r="K27" i="6"/>
  <c r="J27" i="6"/>
  <c r="I27" i="6"/>
  <c r="H27" i="6"/>
  <c r="G27" i="6"/>
  <c r="F27" i="6"/>
  <c r="E27" i="6"/>
  <c r="D27" i="6"/>
  <c r="C27" i="6"/>
  <c r="B27" i="6"/>
  <c r="A27" i="6"/>
  <c r="L26" i="6"/>
  <c r="K26" i="6"/>
  <c r="J26" i="6"/>
  <c r="I26" i="6"/>
  <c r="H26" i="6"/>
  <c r="G26" i="6"/>
  <c r="F26" i="6"/>
  <c r="E26" i="6"/>
  <c r="D26" i="6"/>
  <c r="C26" i="6"/>
  <c r="B26" i="6"/>
  <c r="A26" i="6"/>
  <c r="L25" i="6"/>
  <c r="K25" i="6"/>
  <c r="J25" i="6"/>
  <c r="I25" i="6"/>
  <c r="H25" i="6"/>
  <c r="G25" i="6"/>
  <c r="F25" i="6"/>
  <c r="E25" i="6"/>
  <c r="D25" i="6"/>
  <c r="C25" i="6"/>
  <c r="B25" i="6"/>
  <c r="A25" i="6"/>
  <c r="L24" i="6"/>
  <c r="K24" i="6"/>
  <c r="S24" i="6"/>
  <c r="J24" i="6"/>
  <c r="I24" i="6"/>
  <c r="H24" i="6"/>
  <c r="G24" i="6"/>
  <c r="O24" i="6"/>
  <c r="F24" i="6"/>
  <c r="E24" i="6"/>
  <c r="D24" i="6"/>
  <c r="C24" i="6"/>
  <c r="B24" i="6"/>
  <c r="A24" i="6"/>
  <c r="L23" i="6"/>
  <c r="K23" i="6"/>
  <c r="J23" i="6"/>
  <c r="R23" i="6"/>
  <c r="Z23" i="6"/>
  <c r="I23" i="6"/>
  <c r="H23" i="6"/>
  <c r="G23" i="6"/>
  <c r="F23" i="6"/>
  <c r="N23" i="6"/>
  <c r="V23" i="6"/>
  <c r="E23" i="6"/>
  <c r="D23" i="6"/>
  <c r="C23" i="6"/>
  <c r="B23" i="6"/>
  <c r="A23" i="6"/>
  <c r="L22" i="6"/>
  <c r="K22" i="6"/>
  <c r="J22" i="6"/>
  <c r="I22" i="6"/>
  <c r="H22" i="6"/>
  <c r="G22" i="6"/>
  <c r="F22" i="6"/>
  <c r="E22" i="6"/>
  <c r="D22" i="6"/>
  <c r="C22" i="6"/>
  <c r="B22" i="6"/>
  <c r="A22" i="6"/>
  <c r="L21" i="6"/>
  <c r="K21" i="6"/>
  <c r="J21" i="6"/>
  <c r="I21" i="6"/>
  <c r="H21" i="6"/>
  <c r="G21" i="6"/>
  <c r="F21" i="6"/>
  <c r="E21" i="6"/>
  <c r="D21" i="6"/>
  <c r="C21" i="6"/>
  <c r="B21" i="6"/>
  <c r="A21" i="6"/>
  <c r="L20" i="6"/>
  <c r="K20" i="6"/>
  <c r="J20" i="6"/>
  <c r="I20" i="6"/>
  <c r="H20" i="6"/>
  <c r="G20" i="6"/>
  <c r="F20" i="6"/>
  <c r="E20" i="6"/>
  <c r="D20" i="6"/>
  <c r="C20" i="6"/>
  <c r="B20" i="6"/>
  <c r="A20" i="6"/>
  <c r="L19" i="6"/>
  <c r="K19" i="6"/>
  <c r="J19" i="6"/>
  <c r="I19" i="6"/>
  <c r="H19" i="6"/>
  <c r="G19" i="6"/>
  <c r="F19" i="6"/>
  <c r="E19" i="6"/>
  <c r="D19" i="6"/>
  <c r="C19" i="6"/>
  <c r="B19" i="6"/>
  <c r="A19" i="6"/>
  <c r="L18" i="6"/>
  <c r="K18" i="6"/>
  <c r="J18" i="6"/>
  <c r="R18" i="6"/>
  <c r="Z18" i="6"/>
  <c r="I18" i="6"/>
  <c r="H18" i="6"/>
  <c r="G18" i="6"/>
  <c r="F18" i="6"/>
  <c r="N18" i="6"/>
  <c r="E18" i="6"/>
  <c r="D18" i="6"/>
  <c r="C18" i="6"/>
  <c r="B18" i="6"/>
  <c r="A18" i="6"/>
  <c r="L17" i="6"/>
  <c r="K17" i="6"/>
  <c r="J17" i="6"/>
  <c r="I17" i="6"/>
  <c r="H17" i="6"/>
  <c r="G17" i="6"/>
  <c r="F17" i="6"/>
  <c r="E17" i="6"/>
  <c r="D17" i="6"/>
  <c r="C17" i="6"/>
  <c r="B17" i="6"/>
  <c r="A17" i="6"/>
  <c r="L16" i="6"/>
  <c r="T16" i="6"/>
  <c r="AB16" i="6"/>
  <c r="K16" i="6"/>
  <c r="J16" i="6"/>
  <c r="I16" i="6"/>
  <c r="H16" i="6"/>
  <c r="G16" i="6"/>
  <c r="F16" i="6"/>
  <c r="E16" i="6"/>
  <c r="D16" i="6"/>
  <c r="C16" i="6"/>
  <c r="B16" i="6"/>
  <c r="A16" i="6"/>
  <c r="L15" i="6"/>
  <c r="K15" i="6"/>
  <c r="J15" i="6"/>
  <c r="R15" i="6"/>
  <c r="Z15" i="6"/>
  <c r="I15" i="6"/>
  <c r="H15" i="6"/>
  <c r="G15" i="6"/>
  <c r="F15" i="6"/>
  <c r="E15" i="6"/>
  <c r="D15" i="6"/>
  <c r="C15" i="6"/>
  <c r="B15" i="6"/>
  <c r="A15" i="6"/>
  <c r="L14" i="6"/>
  <c r="K14" i="6"/>
  <c r="J14" i="6"/>
  <c r="I14" i="6"/>
  <c r="Q14" i="6"/>
  <c r="Y14" i="6"/>
  <c r="H14" i="6"/>
  <c r="G14" i="6"/>
  <c r="F14" i="6"/>
  <c r="E14" i="6"/>
  <c r="D14" i="6"/>
  <c r="C14" i="6"/>
  <c r="B14" i="6"/>
  <c r="A14" i="6"/>
  <c r="L13" i="6"/>
  <c r="T13" i="6"/>
  <c r="K13" i="6"/>
  <c r="J13" i="6"/>
  <c r="I13" i="6"/>
  <c r="H13" i="6"/>
  <c r="P13" i="6"/>
  <c r="X13" i="6"/>
  <c r="G13" i="6"/>
  <c r="F13" i="6"/>
  <c r="E13" i="6"/>
  <c r="D13" i="6"/>
  <c r="C13" i="6"/>
  <c r="B13" i="6"/>
  <c r="A13" i="6"/>
  <c r="L12" i="6"/>
  <c r="K12" i="6"/>
  <c r="S12" i="6"/>
  <c r="J12" i="6"/>
  <c r="I12" i="6"/>
  <c r="H12" i="6"/>
  <c r="G12" i="6"/>
  <c r="O12" i="6"/>
  <c r="F12" i="6"/>
  <c r="E12" i="6"/>
  <c r="D12" i="6"/>
  <c r="C12" i="6"/>
  <c r="B12" i="6"/>
  <c r="A12" i="6"/>
  <c r="L11" i="6"/>
  <c r="K11" i="6"/>
  <c r="J11" i="6"/>
  <c r="R11" i="6"/>
  <c r="Z11" i="6"/>
  <c r="I11" i="6"/>
  <c r="H11" i="6"/>
  <c r="G11" i="6"/>
  <c r="F11" i="6"/>
  <c r="N11" i="6"/>
  <c r="E11" i="6"/>
  <c r="D11" i="6"/>
  <c r="C11" i="6"/>
  <c r="B11" i="6"/>
  <c r="A11" i="6"/>
  <c r="L10" i="6"/>
  <c r="K10" i="6"/>
  <c r="J10" i="6"/>
  <c r="I10" i="6"/>
  <c r="Q10" i="6"/>
  <c r="Y10" i="6"/>
  <c r="H10" i="6"/>
  <c r="G10" i="6"/>
  <c r="F10" i="6"/>
  <c r="E10" i="6"/>
  <c r="M10" i="6"/>
  <c r="U10" i="6"/>
  <c r="D10" i="6"/>
  <c r="C10" i="6"/>
  <c r="B10" i="6"/>
  <c r="A10" i="6"/>
  <c r="L9" i="6"/>
  <c r="K9" i="6"/>
  <c r="J9" i="6"/>
  <c r="I9" i="6"/>
  <c r="H9" i="6"/>
  <c r="G9" i="6"/>
  <c r="F9" i="6"/>
  <c r="E9" i="6"/>
  <c r="D9" i="6"/>
  <c r="C9" i="6"/>
  <c r="B9" i="6"/>
  <c r="A9" i="6"/>
  <c r="L8" i="6"/>
  <c r="K8" i="6"/>
  <c r="J8" i="6"/>
  <c r="I8" i="6"/>
  <c r="H8" i="6"/>
  <c r="G8" i="6"/>
  <c r="F8" i="6"/>
  <c r="E8" i="6"/>
  <c r="D8" i="6"/>
  <c r="C8" i="6"/>
  <c r="B8" i="6"/>
  <c r="A8" i="6"/>
  <c r="L7" i="6"/>
  <c r="K7" i="6"/>
  <c r="J7" i="6"/>
  <c r="I7" i="6"/>
  <c r="H7" i="6"/>
  <c r="G7" i="6"/>
  <c r="F7" i="6"/>
  <c r="E7" i="6"/>
  <c r="D7" i="6"/>
  <c r="C7" i="6"/>
  <c r="B7" i="6"/>
  <c r="A7" i="6"/>
  <c r="L6" i="6"/>
  <c r="K6" i="6"/>
  <c r="J6" i="6"/>
  <c r="I6" i="6"/>
  <c r="H6" i="6"/>
  <c r="G6" i="6"/>
  <c r="F6" i="6"/>
  <c r="E6" i="6"/>
  <c r="D6" i="6"/>
  <c r="C6" i="6"/>
  <c r="B6" i="6"/>
  <c r="A6" i="6"/>
  <c r="L5" i="6"/>
  <c r="K5" i="6"/>
  <c r="J5" i="6"/>
  <c r="I5" i="6"/>
  <c r="H5" i="6"/>
  <c r="G5" i="6"/>
  <c r="F5" i="6"/>
  <c r="E5" i="6"/>
  <c r="D5" i="6"/>
  <c r="C5" i="6"/>
  <c r="B5" i="6"/>
  <c r="A5" i="6"/>
  <c r="L4" i="6"/>
  <c r="K4" i="6"/>
  <c r="J4" i="6"/>
  <c r="I4" i="6"/>
  <c r="H4" i="6"/>
  <c r="G4" i="6"/>
  <c r="F4" i="6"/>
  <c r="E4" i="6"/>
  <c r="D4" i="6"/>
  <c r="C4" i="6"/>
  <c r="B4" i="6"/>
  <c r="A4" i="6"/>
  <c r="L3" i="6"/>
  <c r="K3" i="6"/>
  <c r="J3" i="6"/>
  <c r="I3" i="6"/>
  <c r="H3" i="6"/>
  <c r="G3" i="6"/>
  <c r="F3" i="6"/>
  <c r="N3" i="6"/>
  <c r="E3" i="6"/>
  <c r="D3" i="6"/>
  <c r="C3" i="6"/>
  <c r="B3" i="6"/>
  <c r="A3" i="6"/>
  <c r="L2" i="6"/>
  <c r="K2" i="6"/>
  <c r="J2" i="6"/>
  <c r="I2" i="6"/>
  <c r="H2" i="6"/>
  <c r="G2" i="6"/>
  <c r="O2" i="6"/>
  <c r="F2" i="6"/>
  <c r="N2" i="6"/>
  <c r="E2" i="6"/>
  <c r="D2" i="6"/>
  <c r="C2" i="6"/>
  <c r="B2" i="6"/>
  <c r="A2" i="6"/>
  <c r="B3" i="7"/>
  <c r="V11" i="6"/>
  <c r="V3" i="6"/>
  <c r="R49" i="6"/>
  <c r="Z49" i="6"/>
  <c r="Q46" i="6"/>
  <c r="Y46" i="6"/>
  <c r="V49" i="6"/>
  <c r="R46" i="6"/>
  <c r="Z46" i="6"/>
  <c r="S48" i="6"/>
  <c r="AA48" i="6"/>
  <c r="AB49" i="6"/>
  <c r="N15" i="6"/>
  <c r="V15" i="6"/>
  <c r="AB47" i="6"/>
  <c r="T51" i="6"/>
  <c r="AB51" i="6"/>
  <c r="M2" i="6"/>
  <c r="U2" i="6"/>
  <c r="R3" i="6"/>
  <c r="Z3" i="6"/>
  <c r="Q2" i="6"/>
  <c r="Y2" i="6"/>
  <c r="IM10" i="6"/>
  <c r="P5" i="6"/>
  <c r="X5" i="6"/>
  <c r="T5" i="6"/>
  <c r="AB5" i="6"/>
  <c r="M6" i="6"/>
  <c r="U6" i="6"/>
  <c r="Q6" i="6"/>
  <c r="Y6" i="6"/>
  <c r="N7" i="6"/>
  <c r="V7" i="6"/>
  <c r="R7" i="6"/>
  <c r="Z7" i="6"/>
  <c r="O8" i="6"/>
  <c r="W8" i="6"/>
  <c r="S8" i="6"/>
  <c r="AA8" i="6"/>
  <c r="P9" i="6"/>
  <c r="X9" i="6"/>
  <c r="T9" i="6"/>
  <c r="AB9" i="6"/>
  <c r="W12" i="6"/>
  <c r="O7" i="6"/>
  <c r="W7" i="6"/>
  <c r="S7" i="6"/>
  <c r="AA7" i="6"/>
  <c r="P8" i="6"/>
  <c r="X8" i="6"/>
  <c r="T8" i="6"/>
  <c r="AB8" i="6"/>
  <c r="M9" i="6"/>
  <c r="U9" i="6"/>
  <c r="Q9" i="6"/>
  <c r="Y9" i="6"/>
  <c r="AA12" i="6"/>
  <c r="AB13" i="6"/>
  <c r="M14" i="6"/>
  <c r="U14" i="6"/>
  <c r="Q17" i="6"/>
  <c r="Y17" i="6"/>
  <c r="M17" i="6"/>
  <c r="U17" i="6"/>
  <c r="V18" i="6"/>
  <c r="O4" i="6"/>
  <c r="W4" i="6"/>
  <c r="R2" i="6"/>
  <c r="Z2" i="6"/>
  <c r="V2" i="6"/>
  <c r="O3" i="6"/>
  <c r="W3" i="6"/>
  <c r="S3" i="6"/>
  <c r="AA3" i="6"/>
  <c r="P4" i="6"/>
  <c r="X4" i="6"/>
  <c r="M5" i="6"/>
  <c r="U5" i="6"/>
  <c r="Q5" i="6"/>
  <c r="Y5" i="6"/>
  <c r="N6" i="6"/>
  <c r="V6" i="6"/>
  <c r="R6" i="6"/>
  <c r="Z6" i="6"/>
  <c r="S2" i="6"/>
  <c r="AA2" i="6"/>
  <c r="W2" i="6"/>
  <c r="P3" i="6"/>
  <c r="X3" i="6"/>
  <c r="T3" i="6"/>
  <c r="AB3" i="6"/>
  <c r="M4" i="6"/>
  <c r="U4" i="6"/>
  <c r="Q4" i="6"/>
  <c r="Y4" i="6"/>
  <c r="N5" i="6"/>
  <c r="V5" i="6"/>
  <c r="R5" i="6"/>
  <c r="Z5" i="6"/>
  <c r="O6" i="6"/>
  <c r="W6" i="6"/>
  <c r="S6" i="6"/>
  <c r="AA6" i="6"/>
  <c r="P7" i="6"/>
  <c r="X7" i="6"/>
  <c r="T7" i="6"/>
  <c r="AB7" i="6"/>
  <c r="M8" i="6"/>
  <c r="U8" i="6"/>
  <c r="Q8" i="6"/>
  <c r="Y8" i="6"/>
  <c r="N9" i="6"/>
  <c r="V9" i="6"/>
  <c r="R9" i="6"/>
  <c r="Z9" i="6"/>
  <c r="P16" i="6"/>
  <c r="X16" i="6"/>
  <c r="S4" i="6"/>
  <c r="AA4" i="6"/>
  <c r="T4" i="6"/>
  <c r="AB4" i="6"/>
  <c r="P2" i="6"/>
  <c r="X2" i="6"/>
  <c r="T2" i="6"/>
  <c r="AB2" i="6"/>
  <c r="M3" i="6"/>
  <c r="U3" i="6"/>
  <c r="Q3" i="6"/>
  <c r="Y3" i="6"/>
  <c r="N4" i="6"/>
  <c r="V4" i="6"/>
  <c r="R4" i="6"/>
  <c r="Z4" i="6"/>
  <c r="O5" i="6"/>
  <c r="W5" i="6"/>
  <c r="S5" i="6"/>
  <c r="AA5" i="6"/>
  <c r="P6" i="6"/>
  <c r="X6" i="6"/>
  <c r="T6" i="6"/>
  <c r="AB6" i="6"/>
  <c r="M7" i="6"/>
  <c r="U7" i="6"/>
  <c r="Q7" i="6"/>
  <c r="Y7" i="6"/>
  <c r="N8" i="6"/>
  <c r="V8" i="6"/>
  <c r="R8" i="6"/>
  <c r="Z8" i="6"/>
  <c r="O9" i="6"/>
  <c r="W9" i="6"/>
  <c r="S9" i="6"/>
  <c r="AA9" i="6"/>
  <c r="N10" i="6"/>
  <c r="V10" i="6"/>
  <c r="R10" i="6"/>
  <c r="Z10" i="6"/>
  <c r="O11" i="6"/>
  <c r="W11" i="6"/>
  <c r="S11" i="6"/>
  <c r="AA11" i="6"/>
  <c r="P12" i="6"/>
  <c r="X12" i="6"/>
  <c r="T12" i="6"/>
  <c r="AB12" i="6"/>
  <c r="M13" i="6"/>
  <c r="U13" i="6"/>
  <c r="Q13" i="6"/>
  <c r="Y13" i="6"/>
  <c r="N14" i="6"/>
  <c r="V14" i="6"/>
  <c r="R14" i="6"/>
  <c r="Z14" i="6"/>
  <c r="O15" i="6"/>
  <c r="W15" i="6"/>
  <c r="S15" i="6"/>
  <c r="AA15" i="6"/>
  <c r="O10" i="6"/>
  <c r="W10" i="6"/>
  <c r="S10" i="6"/>
  <c r="AA10" i="6"/>
  <c r="P11" i="6"/>
  <c r="X11" i="6"/>
  <c r="T11" i="6"/>
  <c r="AB11" i="6"/>
  <c r="M12" i="6"/>
  <c r="U12" i="6"/>
  <c r="Q12" i="6"/>
  <c r="Y12" i="6"/>
  <c r="N13" i="6"/>
  <c r="V13" i="6"/>
  <c r="R13" i="6"/>
  <c r="Z13" i="6"/>
  <c r="O14" i="6"/>
  <c r="W14" i="6"/>
  <c r="S14" i="6"/>
  <c r="AA14" i="6"/>
  <c r="P15" i="6"/>
  <c r="X15" i="6"/>
  <c r="T15" i="6"/>
  <c r="AB15" i="6"/>
  <c r="P10" i="6"/>
  <c r="X10" i="6"/>
  <c r="T10" i="6"/>
  <c r="AB10" i="6"/>
  <c r="M11" i="6"/>
  <c r="U11" i="6"/>
  <c r="Q11" i="6"/>
  <c r="Y11" i="6"/>
  <c r="N12" i="6"/>
  <c r="V12" i="6"/>
  <c r="R12" i="6"/>
  <c r="Z12" i="6"/>
  <c r="O13" i="6"/>
  <c r="W13" i="6"/>
  <c r="S13" i="6"/>
  <c r="AA13" i="6"/>
  <c r="P14" i="6"/>
  <c r="X14" i="6"/>
  <c r="T14" i="6"/>
  <c r="AB14" i="6"/>
  <c r="M15" i="6"/>
  <c r="U15" i="6"/>
  <c r="Q15" i="6"/>
  <c r="Y15" i="6"/>
  <c r="M16" i="6"/>
  <c r="U16" i="6"/>
  <c r="Q16" i="6"/>
  <c r="Y16" i="6"/>
  <c r="N17" i="6"/>
  <c r="V17" i="6"/>
  <c r="R17" i="6"/>
  <c r="Z17" i="6"/>
  <c r="O18" i="6"/>
  <c r="W18" i="6"/>
  <c r="S18" i="6"/>
  <c r="AA18" i="6"/>
  <c r="P19" i="6"/>
  <c r="X19" i="6"/>
  <c r="T19" i="6"/>
  <c r="AB19" i="6"/>
  <c r="M20" i="6"/>
  <c r="U20" i="6"/>
  <c r="Q20" i="6"/>
  <c r="Y20" i="6"/>
  <c r="N21" i="6"/>
  <c r="V21" i="6"/>
  <c r="R21" i="6"/>
  <c r="Z21" i="6"/>
  <c r="O22" i="6"/>
  <c r="W22" i="6"/>
  <c r="S22" i="6"/>
  <c r="AA22" i="6"/>
  <c r="W24" i="6"/>
  <c r="N16" i="6"/>
  <c r="V16" i="6"/>
  <c r="R16" i="6"/>
  <c r="Z16" i="6"/>
  <c r="O17" i="6"/>
  <c r="W17" i="6"/>
  <c r="S17" i="6"/>
  <c r="AA17" i="6"/>
  <c r="P18" i="6"/>
  <c r="X18" i="6"/>
  <c r="T18" i="6"/>
  <c r="AB18" i="6"/>
  <c r="M19" i="6"/>
  <c r="U19" i="6"/>
  <c r="Q19" i="6"/>
  <c r="Y19" i="6"/>
  <c r="N20" i="6"/>
  <c r="V20" i="6"/>
  <c r="R20" i="6"/>
  <c r="Z20" i="6"/>
  <c r="O21" i="6"/>
  <c r="W21" i="6"/>
  <c r="S21" i="6"/>
  <c r="AA21" i="6"/>
  <c r="P22" i="6"/>
  <c r="X22" i="6"/>
  <c r="T22" i="6"/>
  <c r="AB22" i="6"/>
  <c r="AA24" i="6"/>
  <c r="O16" i="6"/>
  <c r="W16" i="6"/>
  <c r="S16" i="6"/>
  <c r="AA16" i="6"/>
  <c r="P17" i="6"/>
  <c r="X17" i="6"/>
  <c r="T17" i="6"/>
  <c r="AB17" i="6"/>
  <c r="M18" i="6"/>
  <c r="U18" i="6"/>
  <c r="Q18" i="6"/>
  <c r="Y18" i="6"/>
  <c r="N19" i="6"/>
  <c r="V19" i="6"/>
  <c r="R19" i="6"/>
  <c r="Z19" i="6"/>
  <c r="O20" i="6"/>
  <c r="W20" i="6"/>
  <c r="S20" i="6"/>
  <c r="AA20" i="6"/>
  <c r="P21" i="6"/>
  <c r="X21" i="6"/>
  <c r="T21" i="6"/>
  <c r="AB21" i="6"/>
  <c r="M22" i="6"/>
  <c r="U22" i="6"/>
  <c r="Q22" i="6"/>
  <c r="Y22" i="6"/>
  <c r="O19" i="6"/>
  <c r="W19" i="6"/>
  <c r="S19" i="6"/>
  <c r="AA19" i="6"/>
  <c r="P20" i="6"/>
  <c r="X20" i="6"/>
  <c r="T20" i="6"/>
  <c r="AB20" i="6"/>
  <c r="M21" i="6"/>
  <c r="U21" i="6"/>
  <c r="Q21" i="6"/>
  <c r="Y21" i="6"/>
  <c r="N22" i="6"/>
  <c r="V22" i="6"/>
  <c r="R22" i="6"/>
  <c r="Z22" i="6"/>
  <c r="M23" i="6"/>
  <c r="U23" i="6"/>
  <c r="Q23" i="6"/>
  <c r="Y23" i="6"/>
  <c r="N24" i="6"/>
  <c r="V24" i="6"/>
  <c r="R24" i="6"/>
  <c r="Z24" i="6"/>
  <c r="O25" i="6"/>
  <c r="W25" i="6"/>
  <c r="S25" i="6"/>
  <c r="AA25" i="6"/>
  <c r="P26" i="6"/>
  <c r="X26" i="6"/>
  <c r="T26" i="6"/>
  <c r="AB26" i="6"/>
  <c r="M27" i="6"/>
  <c r="U27" i="6"/>
  <c r="Q27" i="6"/>
  <c r="Y27" i="6"/>
  <c r="N28" i="6"/>
  <c r="V28" i="6"/>
  <c r="R28" i="6"/>
  <c r="Z28" i="6"/>
  <c r="O29" i="6"/>
  <c r="W29" i="6"/>
  <c r="S29" i="6"/>
  <c r="AA29" i="6"/>
  <c r="P25" i="6"/>
  <c r="X25" i="6"/>
  <c r="T25" i="6"/>
  <c r="AB25" i="6"/>
  <c r="M26" i="6"/>
  <c r="U26" i="6"/>
  <c r="Q26" i="6"/>
  <c r="Y26" i="6"/>
  <c r="N27" i="6"/>
  <c r="V27" i="6"/>
  <c r="R27" i="6"/>
  <c r="Z27" i="6"/>
  <c r="O28" i="6"/>
  <c r="W28" i="6"/>
  <c r="S28" i="6"/>
  <c r="AA28" i="6"/>
  <c r="P29" i="6"/>
  <c r="X29" i="6"/>
  <c r="T29" i="6"/>
  <c r="AB29" i="6"/>
  <c r="O23" i="6"/>
  <c r="W23" i="6"/>
  <c r="S23" i="6"/>
  <c r="AA23" i="6"/>
  <c r="P24" i="6"/>
  <c r="X24" i="6"/>
  <c r="T24" i="6"/>
  <c r="AB24" i="6"/>
  <c r="M25" i="6"/>
  <c r="U25" i="6"/>
  <c r="Q25" i="6"/>
  <c r="Y25" i="6"/>
  <c r="N26" i="6"/>
  <c r="V26" i="6"/>
  <c r="R26" i="6"/>
  <c r="Z26" i="6"/>
  <c r="O27" i="6"/>
  <c r="W27" i="6"/>
  <c r="S27" i="6"/>
  <c r="AA27" i="6"/>
  <c r="P28" i="6"/>
  <c r="X28" i="6"/>
  <c r="T28" i="6"/>
  <c r="AB28" i="6"/>
  <c r="M29" i="6"/>
  <c r="U29" i="6"/>
  <c r="Q29" i="6"/>
  <c r="Y29" i="6"/>
  <c r="P23" i="6"/>
  <c r="X23" i="6"/>
  <c r="T23" i="6"/>
  <c r="AB23" i="6"/>
  <c r="M24" i="6"/>
  <c r="U24" i="6"/>
  <c r="Q24" i="6"/>
  <c r="Y24" i="6"/>
  <c r="N25" i="6"/>
  <c r="V25" i="6"/>
  <c r="R25" i="6"/>
  <c r="Z25" i="6"/>
  <c r="O26" i="6"/>
  <c r="W26" i="6"/>
  <c r="S26" i="6"/>
  <c r="AA26" i="6"/>
  <c r="P27" i="6"/>
  <c r="X27" i="6"/>
  <c r="T27" i="6"/>
  <c r="AB27" i="6"/>
  <c r="M28" i="6"/>
  <c r="U28" i="6"/>
  <c r="Q28" i="6"/>
  <c r="Y28" i="6"/>
  <c r="N29" i="6"/>
  <c r="V29" i="6"/>
  <c r="R29" i="6"/>
  <c r="Z29" i="6"/>
  <c r="O30" i="6"/>
  <c r="W30" i="6"/>
  <c r="S30" i="6"/>
  <c r="AA30" i="6"/>
  <c r="P31" i="6"/>
  <c r="X31" i="6"/>
  <c r="T31" i="6"/>
  <c r="AB31" i="6"/>
  <c r="M32" i="6"/>
  <c r="U32" i="6"/>
  <c r="Q32" i="6"/>
  <c r="Y32" i="6"/>
  <c r="N33" i="6"/>
  <c r="V33" i="6"/>
  <c r="R33" i="6"/>
  <c r="Z33" i="6"/>
  <c r="P30" i="6"/>
  <c r="X30" i="6"/>
  <c r="T30" i="6"/>
  <c r="AB30" i="6"/>
  <c r="M31" i="6"/>
  <c r="U31" i="6"/>
  <c r="Q31" i="6"/>
  <c r="Y31" i="6"/>
  <c r="N32" i="6"/>
  <c r="V32" i="6"/>
  <c r="R32" i="6"/>
  <c r="Z32" i="6"/>
  <c r="O33" i="6"/>
  <c r="W33" i="6"/>
  <c r="S33" i="6"/>
  <c r="AA33" i="6"/>
  <c r="M30" i="6"/>
  <c r="U30" i="6"/>
  <c r="Q30" i="6"/>
  <c r="Y30" i="6"/>
  <c r="N31" i="6"/>
  <c r="V31" i="6"/>
  <c r="R31" i="6"/>
  <c r="Z31" i="6"/>
  <c r="O32" i="6"/>
  <c r="W32" i="6"/>
  <c r="S32" i="6"/>
  <c r="AA32" i="6"/>
  <c r="P33" i="6"/>
  <c r="X33" i="6"/>
  <c r="T33" i="6"/>
  <c r="AB33" i="6"/>
  <c r="N30" i="6"/>
  <c r="V30" i="6"/>
  <c r="R30" i="6"/>
  <c r="Z30" i="6"/>
  <c r="O31" i="6"/>
  <c r="W31" i="6"/>
  <c r="S31" i="6"/>
  <c r="AA31" i="6"/>
  <c r="P32" i="6"/>
  <c r="X32" i="6"/>
  <c r="T32" i="6"/>
  <c r="AB32" i="6"/>
  <c r="M33" i="6"/>
  <c r="U33" i="6"/>
  <c r="Q33" i="6"/>
  <c r="Y33" i="6"/>
  <c r="M34" i="6"/>
  <c r="U34" i="6"/>
  <c r="Q34" i="6"/>
  <c r="Y34" i="6"/>
  <c r="N35" i="6"/>
  <c r="V35" i="6"/>
  <c r="R35" i="6"/>
  <c r="Z35" i="6"/>
  <c r="O36" i="6"/>
  <c r="W36" i="6"/>
  <c r="S36" i="6"/>
  <c r="AA36" i="6"/>
  <c r="N37" i="6"/>
  <c r="V37" i="6"/>
  <c r="N34" i="6"/>
  <c r="V34" i="6"/>
  <c r="R34" i="6"/>
  <c r="Z34" i="6"/>
  <c r="O35" i="6"/>
  <c r="W35" i="6"/>
  <c r="S35" i="6"/>
  <c r="AA35" i="6"/>
  <c r="P36" i="6"/>
  <c r="X36" i="6"/>
  <c r="T36" i="6"/>
  <c r="AB36" i="6"/>
  <c r="O34" i="6"/>
  <c r="W34" i="6"/>
  <c r="S34" i="6"/>
  <c r="AA34" i="6"/>
  <c r="P35" i="6"/>
  <c r="X35" i="6"/>
  <c r="T35" i="6"/>
  <c r="AB35" i="6"/>
  <c r="M36" i="6"/>
  <c r="U36" i="6"/>
  <c r="Q36" i="6"/>
  <c r="Y36" i="6"/>
  <c r="R37" i="6"/>
  <c r="Z37" i="6"/>
  <c r="P34" i="6"/>
  <c r="X34" i="6"/>
  <c r="T34" i="6"/>
  <c r="AB34" i="6"/>
  <c r="M35" i="6"/>
  <c r="U35" i="6"/>
  <c r="Q35" i="6"/>
  <c r="Y35" i="6"/>
  <c r="N36" i="6"/>
  <c r="V36" i="6"/>
  <c r="R36" i="6"/>
  <c r="Z36" i="6"/>
  <c r="S37" i="6"/>
  <c r="AA37" i="6"/>
  <c r="P38" i="6"/>
  <c r="X38" i="6"/>
  <c r="T38" i="6"/>
  <c r="AB38" i="6"/>
  <c r="M39" i="6"/>
  <c r="U39" i="6"/>
  <c r="Q39" i="6"/>
  <c r="Y39" i="6"/>
  <c r="N40" i="6"/>
  <c r="V40" i="6"/>
  <c r="R40" i="6"/>
  <c r="Z40" i="6"/>
  <c r="P37" i="6"/>
  <c r="X37" i="6"/>
  <c r="T37" i="6"/>
  <c r="AB37" i="6"/>
  <c r="M38" i="6"/>
  <c r="U38" i="6"/>
  <c r="Q38" i="6"/>
  <c r="Y38" i="6"/>
  <c r="N39" i="6"/>
  <c r="V39" i="6"/>
  <c r="R39" i="6"/>
  <c r="Z39" i="6"/>
  <c r="O40" i="6"/>
  <c r="W40" i="6"/>
  <c r="S40" i="6"/>
  <c r="AA40" i="6"/>
  <c r="M37" i="6"/>
  <c r="U37" i="6"/>
  <c r="Q37" i="6"/>
  <c r="Y37" i="6"/>
  <c r="N38" i="6"/>
  <c r="V38" i="6"/>
  <c r="R38" i="6"/>
  <c r="Z38" i="6"/>
  <c r="O39" i="6"/>
  <c r="W39" i="6"/>
  <c r="S39" i="6"/>
  <c r="AA39" i="6"/>
  <c r="P40" i="6"/>
  <c r="X40" i="6"/>
  <c r="T40" i="6"/>
  <c r="AB40" i="6"/>
  <c r="O38" i="6"/>
  <c r="W38" i="6"/>
  <c r="S38" i="6"/>
  <c r="AA38" i="6"/>
  <c r="P39" i="6"/>
  <c r="X39" i="6"/>
  <c r="T39" i="6"/>
  <c r="AB39" i="6"/>
  <c r="M40" i="6"/>
  <c r="U40" i="6"/>
  <c r="Q40" i="6"/>
  <c r="Y40" i="6"/>
  <c r="M41" i="6"/>
  <c r="U41" i="6"/>
  <c r="Q41" i="6"/>
  <c r="Y41" i="6"/>
  <c r="N42" i="6"/>
  <c r="V42" i="6"/>
  <c r="R42" i="6"/>
  <c r="Z42" i="6"/>
  <c r="O43" i="6"/>
  <c r="W43" i="6"/>
  <c r="S43" i="6"/>
  <c r="AA43" i="6"/>
  <c r="N41" i="6"/>
  <c r="V41" i="6"/>
  <c r="R41" i="6"/>
  <c r="Z41" i="6"/>
  <c r="O42" i="6"/>
  <c r="W42" i="6"/>
  <c r="S42" i="6"/>
  <c r="AA42" i="6"/>
  <c r="P43" i="6"/>
  <c r="X43" i="6"/>
  <c r="T43" i="6"/>
  <c r="AB43" i="6"/>
  <c r="O41" i="6"/>
  <c r="W41" i="6"/>
  <c r="S41" i="6"/>
  <c r="AA41" i="6"/>
  <c r="P42" i="6"/>
  <c r="X42" i="6"/>
  <c r="T42" i="6"/>
  <c r="AB42" i="6"/>
  <c r="M43" i="6"/>
  <c r="U43" i="6"/>
  <c r="Q43" i="6"/>
  <c r="Y43" i="6"/>
  <c r="T44" i="6"/>
  <c r="AB44" i="6"/>
  <c r="P41" i="6"/>
  <c r="X41" i="6"/>
  <c r="T41" i="6"/>
  <c r="AB41" i="6"/>
  <c r="M42" i="6"/>
  <c r="U42" i="6"/>
  <c r="Q42" i="6"/>
  <c r="Y42" i="6"/>
  <c r="N43" i="6"/>
  <c r="V43" i="6"/>
  <c r="R43" i="6"/>
  <c r="Z43" i="6"/>
  <c r="M44" i="6"/>
  <c r="U44" i="6"/>
  <c r="N45" i="6"/>
  <c r="V45" i="6"/>
  <c r="R45" i="6"/>
  <c r="Z45" i="6"/>
  <c r="AB46" i="6"/>
  <c r="N44" i="6"/>
  <c r="V44" i="6"/>
  <c r="R44" i="6"/>
  <c r="Z44" i="6"/>
  <c r="O45" i="6"/>
  <c r="W45" i="6"/>
  <c r="S45" i="6"/>
  <c r="AA45" i="6"/>
  <c r="X46" i="6"/>
  <c r="O44" i="6"/>
  <c r="W44" i="6"/>
  <c r="S44" i="6"/>
  <c r="AA44" i="6"/>
  <c r="P45" i="6"/>
  <c r="X45" i="6"/>
  <c r="T45" i="6"/>
  <c r="AB45" i="6"/>
  <c r="M45" i="6"/>
  <c r="U45" i="6"/>
  <c r="Q45" i="6"/>
  <c r="Y45" i="6"/>
  <c r="N47" i="6"/>
  <c r="V47" i="6"/>
  <c r="Z47" i="6"/>
  <c r="W48" i="6"/>
  <c r="O49" i="6"/>
  <c r="W49" i="6"/>
  <c r="S49" i="6"/>
  <c r="AA49" i="6"/>
  <c r="O46" i="6"/>
  <c r="W46" i="6"/>
  <c r="S46" i="6"/>
  <c r="AA46" i="6"/>
  <c r="O47" i="6"/>
  <c r="W47" i="6"/>
  <c r="S47" i="6"/>
  <c r="AA47" i="6"/>
  <c r="P48" i="6"/>
  <c r="X48" i="6"/>
  <c r="T48" i="6"/>
  <c r="AB48" i="6"/>
  <c r="X49" i="6"/>
  <c r="M48" i="6"/>
  <c r="U48" i="6"/>
  <c r="Q48" i="6"/>
  <c r="Y48" i="6"/>
  <c r="N48" i="6"/>
  <c r="V48" i="6"/>
  <c r="R48" i="6"/>
  <c r="Z48" i="6"/>
  <c r="T50" i="6"/>
  <c r="AB50" i="6"/>
  <c r="X51" i="6"/>
  <c r="M50" i="6"/>
  <c r="U50" i="6"/>
  <c r="M49" i="6"/>
  <c r="U49" i="6"/>
  <c r="Q49" i="6"/>
  <c r="Y49" i="6"/>
  <c r="N50" i="6"/>
  <c r="V50" i="6"/>
  <c r="R50" i="6"/>
  <c r="Z50" i="6"/>
  <c r="O50" i="6"/>
  <c r="W50" i="6"/>
  <c r="S50" i="6"/>
  <c r="AA50" i="6"/>
  <c r="M51" i="6"/>
  <c r="U51" i="6"/>
  <c r="Q51" i="6"/>
  <c r="Y51" i="6"/>
  <c r="N51" i="6"/>
  <c r="V51" i="6"/>
  <c r="R51" i="6"/>
  <c r="Z51" i="6"/>
  <c r="O51" i="6"/>
  <c r="W51" i="6"/>
  <c r="S51" i="6"/>
  <c r="AA51" i="6"/>
  <c r="D46" i="3"/>
  <c r="D8" i="3"/>
  <c r="D16" i="3"/>
  <c r="D11" i="3"/>
  <c r="D28" i="3"/>
  <c r="D4" i="3"/>
  <c r="D12" i="3"/>
  <c r="D17" i="3"/>
  <c r="D7" i="3"/>
  <c r="D18" i="3"/>
  <c r="D29" i="3"/>
  <c r="D30" i="3"/>
  <c r="D31" i="3"/>
  <c r="D2" i="3"/>
  <c r="D32" i="3"/>
  <c r="D33" i="3"/>
  <c r="D3" i="3"/>
  <c r="D9" i="3"/>
  <c r="D5" i="3"/>
  <c r="D19" i="3"/>
  <c r="D6" i="3"/>
  <c r="D20" i="3"/>
  <c r="D14" i="3"/>
  <c r="D24" i="3"/>
  <c r="D21" i="3"/>
  <c r="D10" i="3"/>
  <c r="D13" i="3"/>
  <c r="D15" i="3"/>
  <c r="D25" i="3"/>
  <c r="D22" i="3"/>
  <c r="D26" i="3"/>
  <c r="D23" i="3"/>
  <c r="D35" i="3"/>
  <c r="D34" i="3"/>
  <c r="D38" i="3"/>
  <c r="D36" i="3"/>
  <c r="D39" i="3"/>
  <c r="D45" i="3"/>
  <c r="D40" i="3"/>
  <c r="D41" i="3"/>
  <c r="D42" i="3"/>
  <c r="D49" i="3"/>
  <c r="D37" i="3"/>
  <c r="D44" i="3"/>
  <c r="D48" i="3"/>
  <c r="D47" i="3"/>
  <c r="D51" i="3"/>
  <c r="D50" i="3"/>
  <c r="D43" i="3"/>
  <c r="D27" i="3"/>
  <c r="H930" i="1"/>
  <c r="M930" i="1"/>
  <c r="F930" i="1"/>
  <c r="H916" i="1"/>
  <c r="M916" i="1"/>
  <c r="H909" i="1"/>
  <c r="F909" i="1"/>
  <c r="H905" i="1"/>
  <c r="I905" i="1"/>
  <c r="H898" i="1"/>
  <c r="H899" i="1"/>
  <c r="F898" i="1"/>
  <c r="H894" i="1"/>
  <c r="M894" i="1"/>
  <c r="H887" i="1"/>
  <c r="F887" i="1"/>
  <c r="H881" i="1"/>
  <c r="H882" i="1"/>
  <c r="H874" i="1"/>
  <c r="H875" i="1"/>
  <c r="F874" i="1"/>
  <c r="H870" i="1"/>
  <c r="H871" i="1"/>
  <c r="I871" i="1"/>
  <c r="H863" i="1"/>
  <c r="I863" i="1"/>
  <c r="F863" i="1"/>
  <c r="H859" i="1"/>
  <c r="H860" i="1"/>
  <c r="H852" i="1"/>
  <c r="F852" i="1"/>
  <c r="H848" i="1"/>
  <c r="H841" i="1"/>
  <c r="H842" i="1"/>
  <c r="F841" i="1"/>
  <c r="H837" i="1"/>
  <c r="H838" i="1"/>
  <c r="H830" i="1"/>
  <c r="H831" i="1"/>
  <c r="H832" i="1"/>
  <c r="H833" i="1"/>
  <c r="I833" i="1"/>
  <c r="F830" i="1"/>
  <c r="H826" i="1"/>
  <c r="M826" i="1"/>
  <c r="H819" i="1"/>
  <c r="H820" i="1"/>
  <c r="H821" i="1"/>
  <c r="F819" i="1"/>
  <c r="H813" i="1"/>
  <c r="H814" i="1"/>
  <c r="H806" i="1"/>
  <c r="H807" i="1"/>
  <c r="H808" i="1"/>
  <c r="H809" i="1"/>
  <c r="I809" i="1"/>
  <c r="F806" i="1"/>
  <c r="H798" i="1"/>
  <c r="M798" i="1"/>
  <c r="H791" i="1"/>
  <c r="H792" i="1"/>
  <c r="H793" i="1"/>
  <c r="F791" i="1"/>
  <c r="H787" i="1"/>
  <c r="M787" i="1"/>
  <c r="H780" i="1"/>
  <c r="H781" i="1"/>
  <c r="F780" i="1"/>
  <c r="H768" i="1"/>
  <c r="H769" i="1"/>
  <c r="I769" i="1"/>
  <c r="H761" i="1"/>
  <c r="H762" i="1"/>
  <c r="F761" i="1"/>
  <c r="H753" i="1"/>
  <c r="M753" i="1"/>
  <c r="H746" i="1"/>
  <c r="F746" i="1"/>
  <c r="H738" i="1"/>
  <c r="M738" i="1"/>
  <c r="H731" i="1"/>
  <c r="H732" i="1"/>
  <c r="F731" i="1"/>
  <c r="H729" i="1"/>
  <c r="M729" i="1"/>
  <c r="H722" i="1"/>
  <c r="H723" i="1"/>
  <c r="H724" i="1"/>
  <c r="I724" i="1"/>
  <c r="F722" i="1"/>
  <c r="H708" i="1"/>
  <c r="H709" i="1"/>
  <c r="M709" i="1"/>
  <c r="H701" i="1"/>
  <c r="F701" i="1"/>
  <c r="H691" i="1"/>
  <c r="H692" i="1"/>
  <c r="H684" i="1"/>
  <c r="H685" i="1"/>
  <c r="H686" i="1"/>
  <c r="H687" i="1"/>
  <c r="F684" i="1"/>
  <c r="H680" i="1"/>
  <c r="M680" i="1"/>
  <c r="H673" i="1"/>
  <c r="H674" i="1"/>
  <c r="H675" i="1"/>
  <c r="F673" i="1"/>
  <c r="H665" i="1"/>
  <c r="M665" i="1"/>
  <c r="H658" i="1"/>
  <c r="F658" i="1"/>
  <c r="H654" i="1"/>
  <c r="M654" i="1"/>
  <c r="H647" i="1"/>
  <c r="F647" i="1"/>
  <c r="H629" i="1"/>
  <c r="M629" i="1"/>
  <c r="H622" i="1"/>
  <c r="H623" i="1"/>
  <c r="F622" i="1"/>
  <c r="H618" i="1"/>
  <c r="M618" i="1"/>
  <c r="H611" i="1"/>
  <c r="F611" i="1"/>
  <c r="H599" i="1"/>
  <c r="M599" i="1"/>
  <c r="H592" i="1"/>
  <c r="H593" i="1"/>
  <c r="F592" i="1"/>
  <c r="H578" i="1"/>
  <c r="M578" i="1"/>
  <c r="H571" i="1"/>
  <c r="F571" i="1"/>
  <c r="H565" i="1"/>
  <c r="H566" i="1"/>
  <c r="H558" i="1"/>
  <c r="H559" i="1"/>
  <c r="F558" i="1"/>
  <c r="H554" i="1"/>
  <c r="M554" i="1"/>
  <c r="H547" i="1"/>
  <c r="H548" i="1"/>
  <c r="H549" i="1"/>
  <c r="F547" i="1"/>
  <c r="H543" i="1"/>
  <c r="H536" i="1"/>
  <c r="H537" i="1"/>
  <c r="F536" i="1"/>
  <c r="H534" i="1"/>
  <c r="M534" i="1"/>
  <c r="H527" i="1"/>
  <c r="H528" i="1"/>
  <c r="F527" i="1"/>
  <c r="H517" i="1"/>
  <c r="H518" i="1"/>
  <c r="H510" i="1"/>
  <c r="H511" i="1"/>
  <c r="F510" i="1"/>
  <c r="H500" i="1"/>
  <c r="M500" i="1"/>
  <c r="H493" i="1"/>
  <c r="H494" i="1"/>
  <c r="F493" i="1"/>
  <c r="H485" i="1"/>
  <c r="H486" i="1"/>
  <c r="H478" i="1"/>
  <c r="H479" i="1"/>
  <c r="F478" i="1"/>
  <c r="H474" i="1"/>
  <c r="H475" i="1"/>
  <c r="H467" i="1"/>
  <c r="H468" i="1"/>
  <c r="F467" i="1"/>
  <c r="H465" i="1"/>
  <c r="H466" i="1"/>
  <c r="H458" i="1"/>
  <c r="H459" i="1"/>
  <c r="F458" i="1"/>
  <c r="H456" i="1"/>
  <c r="H449" i="1"/>
  <c r="H450" i="1"/>
  <c r="I450" i="1"/>
  <c r="F449" i="1"/>
  <c r="H439" i="1"/>
  <c r="M439" i="1"/>
  <c r="H432" i="1"/>
  <c r="H433" i="1"/>
  <c r="H434" i="1"/>
  <c r="F432" i="1"/>
  <c r="H430" i="1"/>
  <c r="H431" i="1"/>
  <c r="H423" i="1"/>
  <c r="H424" i="1"/>
  <c r="H425" i="1"/>
  <c r="H426" i="1"/>
  <c r="F423" i="1"/>
  <c r="H419" i="1"/>
  <c r="M419" i="1"/>
  <c r="H412" i="1"/>
  <c r="F412" i="1"/>
  <c r="H406" i="1"/>
  <c r="H407" i="1"/>
  <c r="H399" i="1"/>
  <c r="H400" i="1"/>
  <c r="F399" i="1"/>
  <c r="H389" i="1"/>
  <c r="H390" i="1"/>
  <c r="H382" i="1"/>
  <c r="H383" i="1"/>
  <c r="F382" i="1"/>
  <c r="H378" i="1"/>
  <c r="H379" i="1"/>
  <c r="H371" i="1"/>
  <c r="H372" i="1"/>
  <c r="F371" i="1"/>
  <c r="H367" i="1"/>
  <c r="M367" i="1"/>
  <c r="H360" i="1"/>
  <c r="F360" i="1"/>
  <c r="H352" i="1"/>
  <c r="M352" i="1"/>
  <c r="H345" i="1"/>
  <c r="H346" i="1"/>
  <c r="I346" i="1"/>
  <c r="F345" i="1"/>
  <c r="H343" i="1"/>
  <c r="M343" i="1"/>
  <c r="H336" i="1"/>
  <c r="F336" i="1"/>
  <c r="H330" i="1"/>
  <c r="H331" i="1"/>
  <c r="H323" i="1"/>
  <c r="F323" i="1"/>
  <c r="H307" i="1"/>
  <c r="M307" i="1"/>
  <c r="F307" i="1"/>
  <c r="I300" i="1"/>
  <c r="H300" i="1"/>
  <c r="H301" i="1"/>
  <c r="F300" i="1"/>
  <c r="H296" i="1"/>
  <c r="H297" i="1"/>
  <c r="H289" i="1"/>
  <c r="H290" i="1"/>
  <c r="F289" i="1"/>
  <c r="H285" i="1"/>
  <c r="H286" i="1"/>
  <c r="H278" i="1"/>
  <c r="H279" i="1"/>
  <c r="F278" i="1"/>
  <c r="H272" i="1"/>
  <c r="H273" i="1"/>
  <c r="H265" i="1"/>
  <c r="H266" i="1"/>
  <c r="F265" i="1"/>
  <c r="H253" i="1"/>
  <c r="H254" i="1"/>
  <c r="H246" i="1"/>
  <c r="H247" i="1"/>
  <c r="F246" i="1"/>
  <c r="F241" i="1"/>
  <c r="H208" i="1"/>
  <c r="H209" i="1"/>
  <c r="H210" i="1"/>
  <c r="H157" i="1"/>
  <c r="H158" i="1"/>
  <c r="F157" i="1"/>
  <c r="B157" i="1"/>
  <c r="F147" i="1"/>
  <c r="F133" i="1"/>
  <c r="F119" i="1"/>
  <c r="H69" i="1"/>
  <c r="H70" i="1"/>
  <c r="H68" i="1"/>
  <c r="F68" i="1"/>
  <c r="F56" i="1"/>
  <c r="H7" i="1"/>
  <c r="H8" i="1"/>
  <c r="H6" i="1"/>
  <c r="M6" i="1"/>
  <c r="F6" i="1"/>
  <c r="B6" i="1"/>
  <c r="BU2" i="2"/>
  <c r="BV2" i="2"/>
  <c r="BW2" i="2"/>
  <c r="BX2" i="2"/>
  <c r="BY2" i="2"/>
  <c r="BZ2" i="2"/>
  <c r="CA2" i="2"/>
  <c r="CB2" i="2"/>
  <c r="CC2" i="2"/>
  <c r="CD2" i="2"/>
  <c r="CE2" i="2"/>
  <c r="CF2" i="2"/>
  <c r="CG2" i="2"/>
  <c r="CH2" i="2"/>
  <c r="CI2" i="2"/>
  <c r="CJ2" i="2"/>
  <c r="CK2" i="2"/>
  <c r="CL2" i="2"/>
  <c r="CM2" i="2"/>
  <c r="CN2" i="2"/>
  <c r="CO2" i="2"/>
  <c r="CP2" i="2"/>
  <c r="CQ2" i="2"/>
  <c r="CR2" i="2"/>
  <c r="CS2" i="2"/>
  <c r="CT2" i="2"/>
  <c r="CU2" i="2"/>
  <c r="CV2" i="2"/>
  <c r="CW2" i="2"/>
  <c r="CX2" i="2"/>
  <c r="CY2" i="2"/>
  <c r="CZ2" i="2"/>
  <c r="DA2" i="2"/>
  <c r="DB2" i="2"/>
  <c r="DC2" i="2"/>
  <c r="DD2" i="2"/>
  <c r="DE2" i="2"/>
  <c r="DF2" i="2"/>
  <c r="DG2" i="2"/>
  <c r="DH2" i="2"/>
  <c r="DI2" i="2"/>
  <c r="DJ2" i="2"/>
  <c r="DK2" i="2"/>
  <c r="DL2" i="2"/>
  <c r="DM2" i="2"/>
  <c r="DN2" i="2"/>
  <c r="DO2" i="2"/>
  <c r="DP2" i="2"/>
  <c r="DQ2" i="2"/>
  <c r="DR2" i="2"/>
  <c r="DS2" i="2"/>
  <c r="DT2" i="2"/>
  <c r="DU2" i="2"/>
  <c r="DV2" i="2"/>
  <c r="DW2" i="2"/>
  <c r="DX2" i="2"/>
  <c r="DY2" i="2"/>
  <c r="DZ2" i="2"/>
  <c r="EA2" i="2"/>
  <c r="EB2" i="2"/>
  <c r="EC2" i="2"/>
  <c r="ED2" i="2"/>
  <c r="EE2" i="2"/>
  <c r="EF2" i="2"/>
  <c r="EG2" i="2"/>
  <c r="EH2" i="2"/>
  <c r="EI2" i="2"/>
  <c r="EJ2" i="2"/>
  <c r="EK2" i="2"/>
  <c r="EL2" i="2"/>
  <c r="EM2" i="2"/>
  <c r="EN2" i="2"/>
  <c r="EO2" i="2"/>
  <c r="EP2" i="2"/>
  <c r="EQ2" i="2"/>
  <c r="ER2" i="2"/>
  <c r="ES2" i="2"/>
  <c r="ET2" i="2"/>
  <c r="EU2" i="2"/>
  <c r="EV2" i="2"/>
  <c r="EW2" i="2"/>
  <c r="EX2" i="2"/>
  <c r="EY2" i="2"/>
  <c r="EZ2" i="2"/>
  <c r="FA2" i="2"/>
  <c r="FB2" i="2"/>
  <c r="FC2" i="2"/>
  <c r="FD2" i="2"/>
  <c r="FE2" i="2"/>
  <c r="FF2" i="2"/>
  <c r="FG2" i="2"/>
  <c r="FH2" i="2"/>
  <c r="FI2" i="2"/>
  <c r="FJ2" i="2"/>
  <c r="FK2" i="2"/>
  <c r="FL2" i="2"/>
  <c r="FM2" i="2"/>
  <c r="FN2" i="2"/>
  <c r="FO2" i="2"/>
  <c r="FP2" i="2"/>
  <c r="FQ2" i="2"/>
  <c r="FR2" i="2"/>
  <c r="FS2" i="2"/>
  <c r="FT2" i="2"/>
  <c r="FU2" i="2"/>
  <c r="FV2" i="2"/>
  <c r="FW2" i="2"/>
  <c r="FX2" i="2"/>
  <c r="FY2" i="2"/>
  <c r="FZ2" i="2"/>
  <c r="GA2" i="2"/>
  <c r="GB2" i="2"/>
  <c r="GC2" i="2"/>
  <c r="GD2" i="2"/>
  <c r="GE2" i="2"/>
  <c r="GF2" i="2"/>
  <c r="GG2" i="2"/>
  <c r="GH2" i="2"/>
  <c r="GI2" i="2"/>
  <c r="GJ2" i="2"/>
  <c r="GK2" i="2"/>
  <c r="GL2" i="2"/>
  <c r="GM2" i="2"/>
  <c r="GN2" i="2"/>
  <c r="GO2" i="2"/>
  <c r="GP2" i="2"/>
  <c r="GQ2" i="2"/>
  <c r="GR2" i="2"/>
  <c r="GS2" i="2"/>
  <c r="GT2" i="2"/>
  <c r="GU2" i="2"/>
  <c r="GV2" i="2"/>
  <c r="GW2" i="2"/>
  <c r="GX2" i="2"/>
  <c r="GY2" i="2"/>
  <c r="GZ2" i="2"/>
  <c r="HA2" i="2"/>
  <c r="HB2" i="2"/>
  <c r="HC2" i="2"/>
  <c r="HD2" i="2"/>
  <c r="HE2" i="2"/>
  <c r="HF2" i="2"/>
  <c r="HG2" i="2"/>
  <c r="HH2" i="2"/>
  <c r="HI2" i="2"/>
  <c r="HJ2" i="2"/>
  <c r="HK2" i="2"/>
  <c r="HL2" i="2"/>
  <c r="HM2" i="2"/>
  <c r="HN2" i="2"/>
  <c r="HO2" i="2"/>
  <c r="HP2" i="2"/>
  <c r="HQ2" i="2"/>
  <c r="HR2" i="2"/>
  <c r="HS2" i="2"/>
  <c r="HT2" i="2"/>
  <c r="HU2" i="2"/>
  <c r="HV2" i="2"/>
  <c r="HW2" i="2"/>
  <c r="HX2" i="2"/>
  <c r="HY2" i="2"/>
  <c r="HZ2" i="2"/>
  <c r="IA2" i="2"/>
  <c r="IB2" i="2"/>
  <c r="IC2" i="2"/>
  <c r="ID2" i="2"/>
  <c r="IE2" i="2"/>
  <c r="IF2" i="2"/>
  <c r="IG2" i="2"/>
  <c r="IH2" i="2"/>
  <c r="II2" i="2"/>
  <c r="IJ2" i="2"/>
  <c r="IK2" i="2"/>
  <c r="IL2" i="2"/>
  <c r="IM2" i="2"/>
  <c r="IN2" i="2"/>
  <c r="IO2" i="2"/>
  <c r="IP2" i="2"/>
  <c r="IQ2" i="2"/>
  <c r="IR2" i="2"/>
  <c r="IS2" i="2"/>
  <c r="IT2" i="2"/>
  <c r="IU2" i="2"/>
  <c r="IV2" i="2"/>
  <c r="IW2" i="2"/>
  <c r="IX2" i="2"/>
  <c r="IY2" i="2"/>
  <c r="IZ2" i="2"/>
  <c r="JA2" i="2"/>
  <c r="JB2" i="2"/>
  <c r="JC2" i="2"/>
  <c r="JD2" i="2"/>
  <c r="JE2" i="2"/>
  <c r="JF2" i="2"/>
  <c r="JG2" i="2"/>
  <c r="JH2" i="2"/>
  <c r="JI2" i="2"/>
  <c r="JJ2" i="2"/>
  <c r="JK2" i="2"/>
  <c r="JL2" i="2"/>
  <c r="JM2" i="2"/>
  <c r="JN2" i="2"/>
  <c r="JO2" i="2"/>
  <c r="JP2" i="2"/>
  <c r="JQ2" i="2"/>
  <c r="JR2" i="2"/>
  <c r="JS2" i="2"/>
  <c r="JT2" i="2"/>
  <c r="JU2" i="2"/>
  <c r="JV2" i="2"/>
  <c r="JW2" i="2"/>
  <c r="JX2" i="2"/>
  <c r="JY2" i="2"/>
  <c r="JZ2" i="2"/>
  <c r="KA2" i="2"/>
  <c r="KB2" i="2"/>
  <c r="KC2" i="2"/>
  <c r="KD2" i="2"/>
  <c r="KE2" i="2"/>
  <c r="KF2" i="2"/>
  <c r="KG2" i="2"/>
  <c r="KH2" i="2"/>
  <c r="KI2" i="2"/>
  <c r="KJ2" i="2"/>
  <c r="KK2" i="2"/>
  <c r="KL2" i="2"/>
  <c r="KM2" i="2"/>
  <c r="KN2" i="2"/>
  <c r="KO2" i="2"/>
  <c r="KP2" i="2"/>
  <c r="KQ2" i="2"/>
  <c r="KR2" i="2"/>
  <c r="KS2" i="2"/>
  <c r="KT2" i="2"/>
  <c r="KU2" i="2"/>
  <c r="KV2" i="2"/>
  <c r="KW2" i="2"/>
  <c r="KX2" i="2"/>
  <c r="KY2" i="2"/>
  <c r="KZ2" i="2"/>
  <c r="LA2" i="2"/>
  <c r="LB2" i="2"/>
  <c r="LC2" i="2"/>
  <c r="LD2" i="2"/>
  <c r="LE2" i="2"/>
  <c r="LF2" i="2"/>
  <c r="LG2" i="2"/>
  <c r="LH2" i="2"/>
  <c r="LI2" i="2"/>
  <c r="LJ2" i="2"/>
  <c r="LK2" i="2"/>
  <c r="LL2" i="2"/>
  <c r="LM2" i="2"/>
  <c r="LN2" i="2"/>
  <c r="LO2" i="2"/>
  <c r="LP2" i="2"/>
  <c r="LQ2" i="2"/>
  <c r="LR2" i="2"/>
  <c r="LS2" i="2"/>
  <c r="LT2" i="2"/>
  <c r="LU2" i="2"/>
  <c r="LV2" i="2"/>
  <c r="LW2" i="2"/>
  <c r="LX2" i="2"/>
  <c r="LY2" i="2"/>
  <c r="LZ2" i="2"/>
  <c r="MA2" i="2"/>
  <c r="MB2" i="2"/>
  <c r="MC2" i="2"/>
  <c r="MD2" i="2"/>
  <c r="ME2" i="2"/>
  <c r="MF2" i="2"/>
  <c r="MG2" i="2"/>
  <c r="MH2" i="2"/>
  <c r="MI2" i="2"/>
  <c r="MJ2" i="2"/>
  <c r="MK2" i="2"/>
  <c r="ML2" i="2"/>
  <c r="MM2" i="2"/>
  <c r="MN2" i="2"/>
  <c r="MO2" i="2"/>
  <c r="MP2" i="2"/>
  <c r="MQ2" i="2"/>
  <c r="MR2" i="2"/>
  <c r="MS2" i="2"/>
  <c r="MT2" i="2"/>
  <c r="MU2" i="2"/>
  <c r="MV2" i="2"/>
  <c r="MW2" i="2"/>
  <c r="MX2" i="2"/>
  <c r="MY2" i="2"/>
  <c r="MZ2" i="2"/>
  <c r="NA2" i="2"/>
  <c r="NB2" i="2"/>
  <c r="NC2" i="2"/>
  <c r="ND2" i="2"/>
  <c r="NE2" i="2"/>
  <c r="NF2" i="2"/>
  <c r="NG2" i="2"/>
  <c r="NH2" i="2"/>
  <c r="NI2" i="2"/>
  <c r="NJ2" i="2"/>
  <c r="NK2" i="2"/>
  <c r="NL2" i="2"/>
  <c r="NM2" i="2"/>
  <c r="NN2" i="2"/>
  <c r="NO2" i="2"/>
  <c r="NP2" i="2"/>
  <c r="NQ2" i="2"/>
  <c r="NR2" i="2"/>
  <c r="NS2" i="2"/>
  <c r="NT2" i="2"/>
  <c r="NU2" i="2"/>
  <c r="NV2" i="2"/>
  <c r="NW2" i="2"/>
  <c r="NX2" i="2"/>
  <c r="NY2" i="2"/>
  <c r="NZ2" i="2"/>
  <c r="OA2" i="2"/>
  <c r="OB2" i="2"/>
  <c r="OC2" i="2"/>
  <c r="OD2" i="2"/>
  <c r="OE2" i="2"/>
  <c r="OF2" i="2"/>
  <c r="OG2" i="2"/>
  <c r="OH2" i="2"/>
  <c r="OI2" i="2"/>
  <c r="OJ2" i="2"/>
  <c r="OK2" i="2"/>
  <c r="OL2" i="2"/>
  <c r="OM2" i="2"/>
  <c r="ON2" i="2"/>
  <c r="OO2" i="2"/>
  <c r="OP2" i="2"/>
  <c r="OQ2" i="2"/>
  <c r="OR2" i="2"/>
  <c r="OS2" i="2"/>
  <c r="OT2" i="2"/>
  <c r="OU2" i="2"/>
  <c r="OV2" i="2"/>
  <c r="OW2" i="2"/>
  <c r="OX2" i="2"/>
  <c r="OY2" i="2"/>
  <c r="OZ2" i="2"/>
  <c r="PA2" i="2"/>
  <c r="PB2" i="2"/>
  <c r="PC2" i="2"/>
  <c r="PD2" i="2"/>
  <c r="PE2" i="2"/>
  <c r="PF2" i="2"/>
  <c r="PG2" i="2"/>
  <c r="PH2" i="2"/>
  <c r="PI2" i="2"/>
  <c r="PJ2" i="2"/>
  <c r="PK2" i="2"/>
  <c r="PL2" i="2"/>
  <c r="PM2" i="2"/>
  <c r="PN2" i="2"/>
  <c r="PO2" i="2"/>
  <c r="PP2" i="2"/>
  <c r="PQ2" i="2"/>
  <c r="PR2" i="2"/>
  <c r="PS2" i="2"/>
  <c r="PT2" i="2"/>
  <c r="PU2" i="2"/>
  <c r="PV2" i="2"/>
  <c r="PW2" i="2"/>
  <c r="PX2" i="2"/>
  <c r="PY2" i="2"/>
  <c r="PZ2" i="2"/>
  <c r="QA2" i="2"/>
  <c r="QB2" i="2"/>
  <c r="QC2" i="2"/>
  <c r="QD2" i="2"/>
  <c r="QE2" i="2"/>
  <c r="QF2" i="2"/>
  <c r="QG2" i="2"/>
  <c r="QH2" i="2"/>
  <c r="QI2" i="2"/>
  <c r="QJ2" i="2"/>
  <c r="QK2" i="2"/>
  <c r="QL2" i="2"/>
  <c r="QM2" i="2"/>
  <c r="QN2" i="2"/>
  <c r="QO2" i="2"/>
  <c r="QP2" i="2"/>
  <c r="QQ2" i="2"/>
  <c r="QR2" i="2"/>
  <c r="QS2" i="2"/>
  <c r="QT2" i="2"/>
  <c r="QU2" i="2"/>
  <c r="QV2" i="2"/>
  <c r="QW2" i="2"/>
  <c r="QX2" i="2"/>
  <c r="QY2" i="2"/>
  <c r="QZ2" i="2"/>
  <c r="RA2" i="2"/>
  <c r="RB2" i="2"/>
  <c r="RC2" i="2"/>
  <c r="RD2" i="2"/>
  <c r="RE2" i="2"/>
  <c r="RF2" i="2"/>
  <c r="RG2" i="2"/>
  <c r="RH2" i="2"/>
  <c r="RI2" i="2"/>
  <c r="RJ2" i="2"/>
  <c r="RK2" i="2"/>
  <c r="RL2" i="2"/>
  <c r="RM2" i="2"/>
  <c r="RN2" i="2"/>
  <c r="RO2" i="2"/>
  <c r="RP2" i="2"/>
  <c r="RQ2" i="2"/>
  <c r="RR2" i="2"/>
  <c r="RS2" i="2"/>
  <c r="RT2" i="2"/>
  <c r="RU2" i="2"/>
  <c r="RV2" i="2"/>
  <c r="RW2" i="2"/>
  <c r="RX2" i="2"/>
  <c r="RY2" i="2"/>
  <c r="RZ2" i="2"/>
  <c r="SA2" i="2"/>
  <c r="SB2" i="2"/>
  <c r="SC2" i="2"/>
  <c r="SD2" i="2"/>
  <c r="SE2" i="2"/>
  <c r="SF2" i="2"/>
  <c r="SG2" i="2"/>
  <c r="SH2" i="2"/>
  <c r="SI2" i="2"/>
  <c r="SJ2" i="2"/>
  <c r="SK2" i="2"/>
  <c r="SL2" i="2"/>
  <c r="SM2" i="2"/>
  <c r="SN2" i="2"/>
  <c r="SO2" i="2"/>
  <c r="SP2" i="2"/>
  <c r="SQ2" i="2"/>
  <c r="SR2" i="2"/>
  <c r="SS2" i="2"/>
  <c r="ST2" i="2"/>
  <c r="SU2" i="2"/>
  <c r="SV2" i="2"/>
  <c r="SW2" i="2"/>
  <c r="SX2" i="2"/>
  <c r="SY2" i="2"/>
  <c r="SZ2" i="2"/>
  <c r="TA2" i="2"/>
  <c r="TB2" i="2"/>
  <c r="TC2" i="2"/>
  <c r="TD2" i="2"/>
  <c r="TE2" i="2"/>
  <c r="TF2" i="2"/>
  <c r="TG2" i="2"/>
  <c r="TH2" i="2"/>
  <c r="TI2" i="2"/>
  <c r="TJ2" i="2"/>
  <c r="TK2" i="2"/>
  <c r="TL2" i="2"/>
  <c r="TM2" i="2"/>
  <c r="TN2" i="2"/>
  <c r="TO2" i="2"/>
  <c r="TP2" i="2"/>
  <c r="TQ2" i="2"/>
  <c r="TR2" i="2"/>
  <c r="TS2" i="2"/>
  <c r="TT2" i="2"/>
  <c r="TU2" i="2"/>
  <c r="TV2" i="2"/>
  <c r="TW2" i="2"/>
  <c r="TX2" i="2"/>
  <c r="TY2" i="2"/>
  <c r="TZ2" i="2"/>
  <c r="UA2" i="2"/>
  <c r="UB2" i="2"/>
  <c r="UC2" i="2"/>
  <c r="UD2" i="2"/>
  <c r="UE2" i="2"/>
  <c r="UF2" i="2"/>
  <c r="UG2" i="2"/>
  <c r="UH2" i="2"/>
  <c r="UI2" i="2"/>
  <c r="UJ2" i="2"/>
  <c r="UK2" i="2"/>
  <c r="UL2" i="2"/>
  <c r="UM2" i="2"/>
  <c r="UN2" i="2"/>
  <c r="UO2" i="2"/>
  <c r="UP2" i="2"/>
  <c r="UQ2" i="2"/>
  <c r="UR2" i="2"/>
  <c r="US2" i="2"/>
  <c r="UT2" i="2"/>
  <c r="UU2" i="2"/>
  <c r="UV2" i="2"/>
  <c r="UW2" i="2"/>
  <c r="UX2" i="2"/>
  <c r="UY2" i="2"/>
  <c r="UZ2" i="2"/>
  <c r="VA2" i="2"/>
  <c r="VB2" i="2"/>
  <c r="VC2" i="2"/>
  <c r="VD2" i="2"/>
  <c r="VE2" i="2"/>
  <c r="VF2" i="2"/>
  <c r="VG2" i="2"/>
  <c r="VH2" i="2"/>
  <c r="VI2" i="2"/>
  <c r="VJ2" i="2"/>
  <c r="VK2" i="2"/>
  <c r="VL2" i="2"/>
  <c r="VM2" i="2"/>
  <c r="VN2" i="2"/>
  <c r="VO2" i="2"/>
  <c r="VP2" i="2"/>
  <c r="VQ2" i="2"/>
  <c r="VR2" i="2"/>
  <c r="VS2" i="2"/>
  <c r="VT2" i="2"/>
  <c r="VU2" i="2"/>
  <c r="VV2" i="2"/>
  <c r="VW2" i="2"/>
  <c r="VX2" i="2"/>
  <c r="VY2" i="2"/>
  <c r="VZ2" i="2"/>
  <c r="WA2" i="2"/>
  <c r="WB2" i="2"/>
  <c r="WC2" i="2"/>
  <c r="WD2" i="2"/>
  <c r="WE2" i="2"/>
  <c r="WF2" i="2"/>
  <c r="WG2" i="2"/>
  <c r="WH2" i="2"/>
  <c r="WI2" i="2"/>
  <c r="WJ2" i="2"/>
  <c r="WK2" i="2"/>
  <c r="WL2" i="2"/>
  <c r="WM2" i="2"/>
  <c r="WN2" i="2"/>
  <c r="WO2" i="2"/>
  <c r="WP2" i="2"/>
  <c r="WQ2" i="2"/>
  <c r="WR2" i="2"/>
  <c r="WS2" i="2"/>
  <c r="WT2" i="2"/>
  <c r="WU2" i="2"/>
  <c r="WV2" i="2"/>
  <c r="WW2" i="2"/>
  <c r="WX2" i="2"/>
  <c r="WY2" i="2"/>
  <c r="WZ2" i="2"/>
  <c r="XA2" i="2"/>
  <c r="XB2" i="2"/>
  <c r="XC2" i="2"/>
  <c r="XD2" i="2"/>
  <c r="XE2" i="2"/>
  <c r="XF2" i="2"/>
  <c r="XG2" i="2"/>
  <c r="XH2" i="2"/>
  <c r="XI2" i="2"/>
  <c r="XJ2" i="2"/>
  <c r="XK2" i="2"/>
  <c r="XL2" i="2"/>
  <c r="XM2" i="2"/>
  <c r="XN2" i="2"/>
  <c r="XO2" i="2"/>
  <c r="XP2" i="2"/>
  <c r="XQ2" i="2"/>
  <c r="XR2" i="2"/>
  <c r="XS2" i="2"/>
  <c r="XT2" i="2"/>
  <c r="XU2" i="2"/>
  <c r="XV2" i="2"/>
  <c r="XW2" i="2"/>
  <c r="XX2" i="2"/>
  <c r="XY2" i="2"/>
  <c r="XZ2" i="2"/>
  <c r="YA2" i="2"/>
  <c r="YB2" i="2"/>
  <c r="YC2" i="2"/>
  <c r="YD2" i="2"/>
  <c r="YE2" i="2"/>
  <c r="YF2" i="2"/>
  <c r="YG2" i="2"/>
  <c r="YH2" i="2"/>
  <c r="YI2" i="2"/>
  <c r="YJ2" i="2"/>
  <c r="YK2" i="2"/>
  <c r="YL2" i="2"/>
  <c r="YM2" i="2"/>
  <c r="YN2" i="2"/>
  <c r="YO2" i="2"/>
  <c r="YP2" i="2"/>
  <c r="YQ2" i="2"/>
  <c r="YR2" i="2"/>
  <c r="YS2" i="2"/>
  <c r="YT2" i="2"/>
  <c r="YU2" i="2"/>
  <c r="YV2" i="2"/>
  <c r="YW2" i="2"/>
  <c r="YX2" i="2"/>
  <c r="YY2" i="2"/>
  <c r="YZ2" i="2"/>
  <c r="ZA2" i="2"/>
  <c r="ZB2" i="2"/>
  <c r="ZC2" i="2"/>
  <c r="ZD2" i="2"/>
  <c r="ZE2" i="2"/>
  <c r="ZF2" i="2"/>
  <c r="ZG2" i="2"/>
  <c r="ZH2" i="2"/>
  <c r="ZI2" i="2"/>
  <c r="ZJ2" i="2"/>
  <c r="ZK2" i="2"/>
  <c r="ZL2" i="2"/>
  <c r="ZM2" i="2"/>
  <c r="ZN2" i="2"/>
  <c r="ZO2" i="2"/>
  <c r="ZP2" i="2"/>
  <c r="ZQ2" i="2"/>
  <c r="ZR2" i="2"/>
  <c r="ZS2" i="2"/>
  <c r="ZT2" i="2"/>
  <c r="ZU2" i="2"/>
  <c r="ZV2" i="2"/>
  <c r="ZW2" i="2"/>
  <c r="ZX2" i="2"/>
  <c r="ZY2" i="2"/>
  <c r="ZZ2" i="2"/>
  <c r="AAA2" i="2"/>
  <c r="AAB2" i="2"/>
  <c r="AAC2" i="2"/>
  <c r="AAD2" i="2"/>
  <c r="AAE2" i="2"/>
  <c r="AAF2" i="2"/>
  <c r="AAG2" i="2"/>
  <c r="AAH2" i="2"/>
  <c r="AAI2" i="2"/>
  <c r="AAJ2" i="2"/>
  <c r="AAK2" i="2"/>
  <c r="AAL2" i="2"/>
  <c r="AAM2" i="2"/>
  <c r="AAN2" i="2"/>
  <c r="AAO2" i="2"/>
  <c r="AAP2" i="2"/>
  <c r="AAQ2" i="2"/>
  <c r="AAR2" i="2"/>
  <c r="AAS2" i="2"/>
  <c r="AAT2" i="2"/>
  <c r="AAU2" i="2"/>
  <c r="AAV2" i="2"/>
  <c r="AAW2" i="2"/>
  <c r="AAX2" i="2"/>
  <c r="AAY2" i="2"/>
  <c r="AAZ2" i="2"/>
  <c r="ABA2" i="2"/>
  <c r="ABB2" i="2"/>
  <c r="ABC2" i="2"/>
  <c r="ABD2" i="2"/>
  <c r="ABE2" i="2"/>
  <c r="ABF2" i="2"/>
  <c r="ABG2" i="2"/>
  <c r="ABH2" i="2"/>
  <c r="ABI2" i="2"/>
  <c r="ABJ2" i="2"/>
  <c r="ABK2" i="2"/>
  <c r="ABL2" i="2"/>
  <c r="ABM2" i="2"/>
  <c r="ABN2" i="2"/>
  <c r="ABO2" i="2"/>
  <c r="ABP2" i="2"/>
  <c r="ABQ2" i="2"/>
  <c r="ABR2" i="2"/>
  <c r="ABS2" i="2"/>
  <c r="ABT2" i="2"/>
  <c r="ABU2" i="2"/>
  <c r="ABV2" i="2"/>
  <c r="ABW2" i="2"/>
  <c r="ABX2" i="2"/>
  <c r="ABY2" i="2"/>
  <c r="ABZ2" i="2"/>
  <c r="ACA2" i="2"/>
  <c r="ACB2" i="2"/>
  <c r="ACC2" i="2"/>
  <c r="ACD2" i="2"/>
  <c r="ACE2" i="2"/>
  <c r="ACF2" i="2"/>
  <c r="ACG2" i="2"/>
  <c r="ACH2" i="2"/>
  <c r="ACI2" i="2"/>
  <c r="ACJ2" i="2"/>
  <c r="ACK2" i="2"/>
  <c r="ACL2" i="2"/>
  <c r="ACM2" i="2"/>
  <c r="ACN2" i="2"/>
  <c r="ACO2" i="2"/>
  <c r="ACP2" i="2"/>
  <c r="ACQ2" i="2"/>
  <c r="ACR2" i="2"/>
  <c r="ACS2" i="2"/>
  <c r="ACT2" i="2"/>
  <c r="ACU2" i="2"/>
  <c r="ACV2" i="2"/>
  <c r="ACW2" i="2"/>
  <c r="ACX2" i="2"/>
  <c r="ACY2" i="2"/>
  <c r="ACZ2" i="2"/>
  <c r="ADA2" i="2"/>
  <c r="ADB2" i="2"/>
  <c r="ADC2" i="2"/>
  <c r="ADD2" i="2"/>
  <c r="ADE2" i="2"/>
  <c r="ADF2" i="2"/>
  <c r="ADG2" i="2"/>
  <c r="ADH2" i="2"/>
  <c r="ADI2" i="2"/>
  <c r="ADJ2" i="2"/>
  <c r="ADK2" i="2"/>
  <c r="ADL2" i="2"/>
  <c r="ADM2" i="2"/>
  <c r="ADN2" i="2"/>
  <c r="ADO2" i="2"/>
  <c r="ADP2" i="2"/>
  <c r="ADQ2" i="2"/>
  <c r="ADR2" i="2"/>
  <c r="ADS2" i="2"/>
  <c r="ADT2" i="2"/>
  <c r="ADU2" i="2"/>
  <c r="ADV2" i="2"/>
  <c r="ADW2" i="2"/>
  <c r="ADX2" i="2"/>
  <c r="ADY2" i="2"/>
  <c r="ADZ2" i="2"/>
  <c r="AEA2" i="2"/>
  <c r="AEB2" i="2"/>
  <c r="AEC2" i="2"/>
  <c r="AED2" i="2"/>
  <c r="AEE2" i="2"/>
  <c r="AEF2" i="2"/>
  <c r="AEG2" i="2"/>
  <c r="AEH2" i="2"/>
  <c r="AEI2" i="2"/>
  <c r="AEJ2" i="2"/>
  <c r="AEK2" i="2"/>
  <c r="AEL2" i="2"/>
  <c r="AEM2" i="2"/>
  <c r="AEN2" i="2"/>
  <c r="AEO2" i="2"/>
  <c r="AEP2" i="2"/>
  <c r="AEQ2" i="2"/>
  <c r="AER2" i="2"/>
  <c r="AES2" i="2"/>
  <c r="AET2" i="2"/>
  <c r="AEU2" i="2"/>
  <c r="AEV2" i="2"/>
  <c r="AEW2" i="2"/>
  <c r="AEX2" i="2"/>
  <c r="AEY2" i="2"/>
  <c r="AEZ2" i="2"/>
  <c r="AFA2" i="2"/>
  <c r="AFB2" i="2"/>
  <c r="AFC2" i="2"/>
  <c r="AFD2" i="2"/>
  <c r="AFE2" i="2"/>
  <c r="AFF2" i="2"/>
  <c r="AFG2" i="2"/>
  <c r="AFH2" i="2"/>
  <c r="AFI2" i="2"/>
  <c r="AFJ2" i="2"/>
  <c r="AFK2" i="2"/>
  <c r="AFL2" i="2"/>
  <c r="AFM2" i="2"/>
  <c r="AFN2" i="2"/>
  <c r="AFO2" i="2"/>
  <c r="AFP2" i="2"/>
  <c r="AFQ2" i="2"/>
  <c r="AFR2" i="2"/>
  <c r="AFS2" i="2"/>
  <c r="AFT2" i="2"/>
  <c r="AFU2" i="2"/>
  <c r="AFV2" i="2"/>
  <c r="AFW2" i="2"/>
  <c r="AFX2" i="2"/>
  <c r="AFY2" i="2"/>
  <c r="AFZ2" i="2"/>
  <c r="AGA2" i="2"/>
  <c r="AGB2" i="2"/>
  <c r="AGC2" i="2"/>
  <c r="AGD2" i="2"/>
  <c r="AGE2" i="2"/>
  <c r="AGF2" i="2"/>
  <c r="AGG2" i="2"/>
  <c r="AGH2" i="2"/>
  <c r="AGI2" i="2"/>
  <c r="AGJ2" i="2"/>
  <c r="AGK2" i="2"/>
  <c r="AGL2" i="2"/>
  <c r="AGM2" i="2"/>
  <c r="AGN2" i="2"/>
  <c r="AGO2" i="2"/>
  <c r="AGP2" i="2"/>
  <c r="AGQ2" i="2"/>
  <c r="AGR2" i="2"/>
  <c r="AGS2" i="2"/>
  <c r="AGT2" i="2"/>
  <c r="AGU2" i="2"/>
  <c r="AGV2" i="2"/>
  <c r="AGW2" i="2"/>
  <c r="AGX2" i="2"/>
  <c r="AGY2" i="2"/>
  <c r="AGZ2" i="2"/>
  <c r="AHA2" i="2"/>
  <c r="AHB2" i="2"/>
  <c r="AHC2" i="2"/>
  <c r="AHD2" i="2"/>
  <c r="AHE2" i="2"/>
  <c r="AHF2" i="2"/>
  <c r="AHG2" i="2"/>
  <c r="AHH2" i="2"/>
  <c r="AHI2" i="2"/>
  <c r="AHJ2" i="2"/>
  <c r="AHK2" i="2"/>
  <c r="AHL2" i="2"/>
  <c r="AHM2" i="2"/>
  <c r="AHN2" i="2"/>
  <c r="AHO2" i="2"/>
  <c r="AHP2" i="2"/>
  <c r="AHQ2" i="2"/>
  <c r="AHR2" i="2"/>
  <c r="AHS2" i="2"/>
  <c r="AHT2" i="2"/>
  <c r="AHU2" i="2"/>
  <c r="AHV2" i="2"/>
  <c r="AHW2" i="2"/>
  <c r="AHX2" i="2"/>
  <c r="AHY2" i="2"/>
  <c r="AHZ2" i="2"/>
  <c r="AIA2" i="2"/>
  <c r="AIB2" i="2"/>
  <c r="AIC2" i="2"/>
  <c r="AID2" i="2"/>
  <c r="AIE2" i="2"/>
  <c r="AIF2" i="2"/>
  <c r="AIG2" i="2"/>
  <c r="AIH2" i="2"/>
  <c r="AII2" i="2"/>
  <c r="AIJ2" i="2"/>
  <c r="AIK2" i="2"/>
  <c r="AIL2" i="2"/>
  <c r="AIM2" i="2"/>
  <c r="AIN2" i="2"/>
  <c r="AIO2" i="2"/>
  <c r="AIP2" i="2"/>
  <c r="AIQ2" i="2"/>
  <c r="AIR2" i="2"/>
  <c r="AIS2" i="2"/>
  <c r="AIT2" i="2"/>
  <c r="AIU2" i="2"/>
  <c r="AIV2" i="2"/>
  <c r="AIW2" i="2"/>
  <c r="AIX2" i="2"/>
  <c r="AIY2" i="2"/>
  <c r="AIZ2" i="2"/>
  <c r="AJA2" i="2"/>
  <c r="AJB2" i="2"/>
  <c r="AJC2" i="2"/>
  <c r="AJD2" i="2"/>
  <c r="AJE2" i="2"/>
  <c r="AJF2" i="2"/>
  <c r="AJG2" i="2"/>
  <c r="AJH2" i="2"/>
  <c r="AJI2" i="2"/>
  <c r="AJJ2" i="2"/>
  <c r="AJK2" i="2"/>
  <c r="AJL2" i="2"/>
  <c r="AJM2" i="2"/>
  <c r="AJN2" i="2"/>
  <c r="AJO2" i="2"/>
  <c r="AJP2" i="2"/>
  <c r="AJQ2" i="2"/>
  <c r="AJR2" i="2"/>
  <c r="AJS2" i="2"/>
  <c r="AJT2" i="2"/>
  <c r="AJU2" i="2"/>
  <c r="AJV2" i="2"/>
  <c r="AJW2" i="2"/>
  <c r="AJX2" i="2"/>
  <c r="AJY2" i="2"/>
  <c r="AJZ2" i="2"/>
  <c r="AKA2" i="2"/>
  <c r="AKB2" i="2"/>
  <c r="AKC2" i="2"/>
  <c r="AKD2" i="2"/>
  <c r="AKE2" i="2"/>
  <c r="AKF2" i="2"/>
  <c r="AKG2" i="2"/>
  <c r="AKH2" i="2"/>
  <c r="AKI2" i="2"/>
  <c r="AKJ2" i="2"/>
  <c r="AKK2" i="2"/>
  <c r="AKL2" i="2"/>
  <c r="AKM2" i="2"/>
  <c r="AKN2" i="2"/>
  <c r="AKO2" i="2"/>
  <c r="AKP2" i="2"/>
  <c r="AKQ2" i="2"/>
  <c r="AKR2" i="2"/>
  <c r="AKS2" i="2"/>
  <c r="AKT2" i="2"/>
  <c r="AKU2" i="2"/>
  <c r="AKV2" i="2"/>
  <c r="AKW2" i="2"/>
  <c r="AKX2" i="2"/>
  <c r="AKY2" i="2"/>
  <c r="AKZ2" i="2"/>
  <c r="ALA2" i="2"/>
  <c r="ALB2" i="2"/>
  <c r="ALC2" i="2"/>
  <c r="ALD2" i="2"/>
  <c r="ALE2" i="2"/>
  <c r="ALF2" i="2"/>
  <c r="ALG2" i="2"/>
  <c r="ALH2" i="2"/>
  <c r="ALI2" i="2"/>
  <c r="ALJ2" i="2"/>
  <c r="ALK2" i="2"/>
  <c r="ALL2" i="2"/>
  <c r="ALM2" i="2"/>
  <c r="ALN2" i="2"/>
  <c r="ALO2" i="2"/>
  <c r="ALP2" i="2"/>
  <c r="ALQ2" i="2"/>
  <c r="ALR2" i="2"/>
  <c r="ALS2" i="2"/>
  <c r="ALT2" i="2"/>
  <c r="ALU2" i="2"/>
  <c r="ALV2" i="2"/>
  <c r="ALW2" i="2"/>
  <c r="ALX2" i="2"/>
  <c r="ALY2" i="2"/>
  <c r="ALZ2" i="2"/>
  <c r="AMA2" i="2"/>
  <c r="AMB2" i="2"/>
  <c r="AMC2" i="2"/>
  <c r="AMD2" i="2"/>
  <c r="AME2" i="2"/>
  <c r="AMF2" i="2"/>
  <c r="AMG2" i="2"/>
  <c r="AMH2" i="2"/>
  <c r="AMI2" i="2"/>
  <c r="AMJ2" i="2"/>
  <c r="AMK2" i="2"/>
  <c r="AML2" i="2"/>
  <c r="AMM2" i="2"/>
  <c r="AMN2" i="2"/>
  <c r="AMO2" i="2"/>
  <c r="AMP2" i="2"/>
  <c r="AMQ2" i="2"/>
  <c r="AMR2" i="2"/>
  <c r="AMS2" i="2"/>
  <c r="AMT2" i="2"/>
  <c r="AMU2" i="2"/>
  <c r="AMV2" i="2"/>
  <c r="AMW2" i="2"/>
  <c r="AMX2" i="2"/>
  <c r="AMY2" i="2"/>
  <c r="AMZ2" i="2"/>
  <c r="ANA2" i="2"/>
  <c r="ANB2" i="2"/>
  <c r="ANC2" i="2"/>
  <c r="AND2" i="2"/>
  <c r="ANE2" i="2"/>
  <c r="ANF2" i="2"/>
  <c r="ANG2" i="2"/>
  <c r="ANH2" i="2"/>
  <c r="ANI2" i="2"/>
  <c r="ANJ2" i="2"/>
  <c r="ANK2" i="2"/>
  <c r="ANL2" i="2"/>
  <c r="ANM2" i="2"/>
  <c r="ANN2" i="2"/>
  <c r="ANO2" i="2"/>
  <c r="ANP2" i="2"/>
  <c r="ANQ2" i="2"/>
  <c r="ANR2" i="2"/>
  <c r="ANS2" i="2"/>
  <c r="ANT2" i="2"/>
  <c r="ANU2" i="2"/>
  <c r="ANV2" i="2"/>
  <c r="ANW2" i="2"/>
  <c r="ANX2" i="2"/>
  <c r="ANY2" i="2"/>
  <c r="ANZ2" i="2"/>
  <c r="AOA2" i="2"/>
  <c r="AOB2" i="2"/>
  <c r="AOC2" i="2"/>
  <c r="AOD2" i="2"/>
  <c r="AOE2" i="2"/>
  <c r="AOF2" i="2"/>
  <c r="AOG2" i="2"/>
  <c r="AOH2" i="2"/>
  <c r="AOI2" i="2"/>
  <c r="AOJ2" i="2"/>
  <c r="AOK2" i="2"/>
  <c r="AOL2" i="2"/>
  <c r="AOM2" i="2"/>
  <c r="AON2" i="2"/>
  <c r="AOO2" i="2"/>
  <c r="AOP2" i="2"/>
  <c r="AOQ2" i="2"/>
  <c r="AOR2" i="2"/>
  <c r="AOS2" i="2"/>
  <c r="AOT2" i="2"/>
  <c r="AOU2" i="2"/>
  <c r="AOV2" i="2"/>
  <c r="AOW2" i="2"/>
  <c r="AOX2" i="2"/>
  <c r="AOY2" i="2"/>
  <c r="AOZ2" i="2"/>
  <c r="APA2" i="2"/>
  <c r="APB2" i="2"/>
  <c r="APC2" i="2"/>
  <c r="APD2" i="2"/>
  <c r="APE2" i="2"/>
  <c r="APF2" i="2"/>
  <c r="APG2" i="2"/>
  <c r="APH2" i="2"/>
  <c r="API2" i="2"/>
  <c r="APJ2" i="2"/>
  <c r="APK2" i="2"/>
  <c r="APL2" i="2"/>
  <c r="APM2" i="2"/>
  <c r="APN2" i="2"/>
  <c r="APO2" i="2"/>
  <c r="APP2" i="2"/>
  <c r="APQ2" i="2"/>
  <c r="APR2" i="2"/>
  <c r="APS2" i="2"/>
  <c r="APT2" i="2"/>
  <c r="APU2" i="2"/>
  <c r="APV2" i="2"/>
  <c r="APW2" i="2"/>
  <c r="APX2" i="2"/>
  <c r="APY2" i="2"/>
  <c r="APZ2" i="2"/>
  <c r="AQA2" i="2"/>
  <c r="AQB2" i="2"/>
  <c r="AQC2" i="2"/>
  <c r="AQD2" i="2"/>
  <c r="AQE2" i="2"/>
  <c r="AQF2" i="2"/>
  <c r="AQG2" i="2"/>
  <c r="AQH2" i="2"/>
  <c r="AQI2" i="2"/>
  <c r="AQJ2" i="2"/>
  <c r="AQK2" i="2"/>
  <c r="AQL2" i="2"/>
  <c r="AQM2" i="2"/>
  <c r="AQN2" i="2"/>
  <c r="AQO2" i="2"/>
  <c r="AQP2" i="2"/>
  <c r="AQQ2" i="2"/>
  <c r="AQR2" i="2"/>
  <c r="AQS2" i="2"/>
  <c r="AQT2" i="2"/>
  <c r="AQU2" i="2"/>
  <c r="AQV2" i="2"/>
  <c r="AQW2" i="2"/>
  <c r="AQX2" i="2"/>
  <c r="AQY2" i="2"/>
  <c r="AQZ2" i="2"/>
  <c r="ARA2" i="2"/>
  <c r="ARB2" i="2"/>
  <c r="ARC2" i="2"/>
  <c r="ARD2" i="2"/>
  <c r="ARE2" i="2"/>
  <c r="ARF2" i="2"/>
  <c r="ARG2" i="2"/>
  <c r="ARH2" i="2"/>
  <c r="ARI2" i="2"/>
  <c r="ARJ2" i="2"/>
  <c r="ARK2" i="2"/>
  <c r="ARL2" i="2"/>
  <c r="ARM2" i="2"/>
  <c r="ARN2" i="2"/>
  <c r="ARO2" i="2"/>
  <c r="ARP2" i="2"/>
  <c r="ARQ2" i="2"/>
  <c r="ARR2" i="2"/>
  <c r="ARS2" i="2"/>
  <c r="ART2" i="2"/>
  <c r="ARU2" i="2"/>
  <c r="ARV2" i="2"/>
  <c r="ARW2" i="2"/>
  <c r="ARX2" i="2"/>
  <c r="ARY2" i="2"/>
  <c r="ARZ2" i="2"/>
  <c r="ASA2" i="2"/>
  <c r="ASB2" i="2"/>
  <c r="ASC2" i="2"/>
  <c r="ASD2" i="2"/>
  <c r="ASE2" i="2"/>
  <c r="ASF2" i="2"/>
  <c r="ASG2" i="2"/>
  <c r="ASH2" i="2"/>
  <c r="ASI2" i="2"/>
  <c r="ASJ2" i="2"/>
  <c r="ASK2" i="2"/>
  <c r="ASL2" i="2"/>
  <c r="ASM2" i="2"/>
  <c r="ASN2" i="2"/>
  <c r="ASO2" i="2"/>
  <c r="ASP2" i="2"/>
  <c r="ASQ2" i="2"/>
  <c r="ASR2" i="2"/>
  <c r="ASS2" i="2"/>
  <c r="AST2" i="2"/>
  <c r="ASU2" i="2"/>
  <c r="ASV2" i="2"/>
  <c r="ASW2" i="2"/>
  <c r="ASX2" i="2"/>
  <c r="ASY2" i="2"/>
  <c r="ASZ2" i="2"/>
  <c r="ATA2" i="2"/>
  <c r="ATB2" i="2"/>
  <c r="ATC2" i="2"/>
  <c r="ATD2" i="2"/>
  <c r="ATE2" i="2"/>
  <c r="ATF2" i="2"/>
  <c r="ATG2" i="2"/>
  <c r="ATH2" i="2"/>
  <c r="ATI2" i="2"/>
  <c r="ATJ2" i="2"/>
  <c r="ATK2" i="2"/>
  <c r="ATL2" i="2"/>
  <c r="ATM2" i="2"/>
  <c r="ATN2" i="2"/>
  <c r="ATO2" i="2"/>
  <c r="ATP2" i="2"/>
  <c r="ATQ2" i="2"/>
  <c r="ATR2" i="2"/>
  <c r="ATS2" i="2"/>
  <c r="ATT2" i="2"/>
  <c r="ATU2" i="2"/>
  <c r="ATV2" i="2"/>
  <c r="ATW2" i="2"/>
  <c r="ATX2" i="2"/>
  <c r="ATY2" i="2"/>
  <c r="ATZ2" i="2"/>
  <c r="AUA2" i="2"/>
  <c r="AUB2" i="2"/>
  <c r="AUC2" i="2"/>
  <c r="AUD2" i="2"/>
  <c r="AUE2" i="2"/>
  <c r="AUF2" i="2"/>
  <c r="AUG2" i="2"/>
  <c r="AUH2" i="2"/>
  <c r="AUI2" i="2"/>
  <c r="AUJ2" i="2"/>
  <c r="AUK2" i="2"/>
  <c r="AUL2" i="2"/>
  <c r="AUM2" i="2"/>
  <c r="AUN2" i="2"/>
  <c r="AUO2" i="2"/>
  <c r="AUP2" i="2"/>
  <c r="AUQ2" i="2"/>
  <c r="AUR2" i="2"/>
  <c r="AUS2" i="2"/>
  <c r="AUT2" i="2"/>
  <c r="AUU2" i="2"/>
  <c r="AUV2" i="2"/>
  <c r="AUW2" i="2"/>
  <c r="AUX2" i="2"/>
  <c r="AUY2" i="2"/>
  <c r="AUZ2" i="2"/>
  <c r="AVA2" i="2"/>
  <c r="AVB2" i="2"/>
  <c r="AVC2" i="2"/>
  <c r="AVD2" i="2"/>
  <c r="AVE2" i="2"/>
  <c r="AVF2" i="2"/>
  <c r="AVG2" i="2"/>
  <c r="AVH2" i="2"/>
  <c r="AVI2" i="2"/>
  <c r="AVJ2" i="2"/>
  <c r="AVK2" i="2"/>
  <c r="AVL2" i="2"/>
  <c r="AVM2" i="2"/>
  <c r="AVN2" i="2"/>
  <c r="AVO2" i="2"/>
  <c r="AVP2" i="2"/>
  <c r="AVQ2" i="2"/>
  <c r="AVR2" i="2"/>
  <c r="AVS2" i="2"/>
  <c r="AVT2" i="2"/>
  <c r="AVU2" i="2"/>
  <c r="AVV2" i="2"/>
  <c r="AVW2" i="2"/>
  <c r="AVX2" i="2"/>
  <c r="AVY2" i="2"/>
  <c r="AVZ2" i="2"/>
  <c r="AWA2" i="2"/>
  <c r="AWB2" i="2"/>
  <c r="AWC2" i="2"/>
  <c r="AWD2" i="2"/>
  <c r="AWE2" i="2"/>
  <c r="AWF2" i="2"/>
  <c r="AWG2" i="2"/>
  <c r="AWH2" i="2"/>
  <c r="AWI2" i="2"/>
  <c r="AWJ2" i="2"/>
  <c r="AWK2" i="2"/>
  <c r="AWL2" i="2"/>
  <c r="AWM2" i="2"/>
  <c r="AWN2" i="2"/>
  <c r="AWO2" i="2"/>
  <c r="AWP2" i="2"/>
  <c r="AWQ2" i="2"/>
  <c r="AWR2" i="2"/>
  <c r="AWS2" i="2"/>
  <c r="AWT2" i="2"/>
  <c r="AWU2" i="2"/>
  <c r="AWV2" i="2"/>
  <c r="AWW2" i="2"/>
  <c r="AWX2" i="2"/>
  <c r="AWY2" i="2"/>
  <c r="AWZ2" i="2"/>
  <c r="AXA2" i="2"/>
  <c r="AXB2" i="2"/>
  <c r="AXC2" i="2"/>
  <c r="AXD2" i="2"/>
  <c r="AXE2" i="2"/>
  <c r="AXF2" i="2"/>
  <c r="AXG2" i="2"/>
  <c r="AXH2" i="2"/>
  <c r="AXI2" i="2"/>
  <c r="AXJ2" i="2"/>
  <c r="AXK2" i="2"/>
  <c r="AXL2" i="2"/>
  <c r="AXM2" i="2"/>
  <c r="AXN2" i="2"/>
  <c r="AXO2" i="2"/>
  <c r="AXP2" i="2"/>
  <c r="AXQ2" i="2"/>
  <c r="AXR2" i="2"/>
  <c r="AXS2" i="2"/>
  <c r="AXT2" i="2"/>
  <c r="AXU2" i="2"/>
  <c r="AXV2" i="2"/>
  <c r="AXW2" i="2"/>
  <c r="AXX2" i="2"/>
  <c r="AXY2" i="2"/>
  <c r="AXZ2" i="2"/>
  <c r="AYA2" i="2"/>
  <c r="AYB2" i="2"/>
  <c r="AYC2" i="2"/>
  <c r="AYD2" i="2"/>
  <c r="AYE2" i="2"/>
  <c r="AYF2" i="2"/>
  <c r="AYG2" i="2"/>
  <c r="AYH2" i="2"/>
  <c r="AYI2" i="2"/>
  <c r="AYJ2" i="2"/>
  <c r="AYK2" i="2"/>
  <c r="AYL2" i="2"/>
  <c r="AYM2" i="2"/>
  <c r="AYN2" i="2"/>
  <c r="AYO2" i="2"/>
  <c r="AYP2" i="2"/>
  <c r="AYQ2" i="2"/>
  <c r="AYR2" i="2"/>
  <c r="AYS2" i="2"/>
  <c r="AYT2" i="2"/>
  <c r="AYU2" i="2"/>
  <c r="AYV2" i="2"/>
  <c r="AYW2" i="2"/>
  <c r="AYX2" i="2"/>
  <c r="AYY2" i="2"/>
  <c r="AYZ2" i="2"/>
  <c r="AZA2" i="2"/>
  <c r="AZB2" i="2"/>
  <c r="AZC2" i="2"/>
  <c r="AZD2" i="2"/>
  <c r="AZE2" i="2"/>
  <c r="AZF2" i="2"/>
  <c r="AZG2" i="2"/>
  <c r="AZH2" i="2"/>
  <c r="AZI2" i="2"/>
  <c r="AZJ2" i="2"/>
  <c r="AZK2" i="2"/>
  <c r="AZL2" i="2"/>
  <c r="AZM2" i="2"/>
  <c r="AZN2" i="2"/>
  <c r="AZO2" i="2"/>
  <c r="AZP2" i="2"/>
  <c r="AZQ2" i="2"/>
  <c r="AZR2" i="2"/>
  <c r="AZS2" i="2"/>
  <c r="AZT2" i="2"/>
  <c r="AZU2" i="2"/>
  <c r="AZV2" i="2"/>
  <c r="AZW2" i="2"/>
  <c r="AZX2" i="2"/>
  <c r="AZY2" i="2"/>
  <c r="AZZ2" i="2"/>
  <c r="BAA2" i="2"/>
  <c r="BAB2" i="2"/>
  <c r="BAC2" i="2"/>
  <c r="BAD2" i="2"/>
  <c r="BAE2" i="2"/>
  <c r="BAF2" i="2"/>
  <c r="BAG2" i="2"/>
  <c r="BAH2" i="2"/>
  <c r="BAI2" i="2"/>
  <c r="BAJ2" i="2"/>
  <c r="BAK2" i="2"/>
  <c r="BAL2" i="2"/>
  <c r="BAM2" i="2"/>
  <c r="BAN2" i="2"/>
  <c r="BAO2" i="2"/>
  <c r="BAP2" i="2"/>
  <c r="BAQ2" i="2"/>
  <c r="BAR2" i="2"/>
  <c r="BAS2" i="2"/>
  <c r="BAT2" i="2"/>
  <c r="BAU2" i="2"/>
  <c r="BAV2" i="2"/>
  <c r="BAW2" i="2"/>
  <c r="BAX2" i="2"/>
  <c r="BAY2" i="2"/>
  <c r="BAZ2" i="2"/>
  <c r="BBA2" i="2"/>
  <c r="BBB2" i="2"/>
  <c r="BBC2" i="2"/>
  <c r="BBD2" i="2"/>
  <c r="BBE2" i="2"/>
  <c r="BBF2" i="2"/>
  <c r="BBG2" i="2"/>
  <c r="BBH2" i="2"/>
  <c r="BBI2" i="2"/>
  <c r="BBJ2" i="2"/>
  <c r="BBK2" i="2"/>
  <c r="BBL2" i="2"/>
  <c r="BBM2" i="2"/>
  <c r="BBN2" i="2"/>
  <c r="BBO2" i="2"/>
  <c r="BBP2" i="2"/>
  <c r="BBQ2" i="2"/>
  <c r="BBR2" i="2"/>
  <c r="BBS2" i="2"/>
  <c r="BBT2" i="2"/>
  <c r="BBU2" i="2"/>
  <c r="BBV2" i="2"/>
  <c r="BBW2" i="2"/>
  <c r="BBX2" i="2"/>
  <c r="BBY2" i="2"/>
  <c r="BBZ2" i="2"/>
  <c r="BCA2" i="2"/>
  <c r="BCB2" i="2"/>
  <c r="BCC2" i="2"/>
  <c r="BCD2" i="2"/>
  <c r="BCE2" i="2"/>
  <c r="BCF2" i="2"/>
  <c r="BCG2" i="2"/>
  <c r="BCH2" i="2"/>
  <c r="BCI2" i="2"/>
  <c r="BCJ2" i="2"/>
  <c r="BCK2" i="2"/>
  <c r="BCL2" i="2"/>
  <c r="BCM2" i="2"/>
  <c r="BCN2" i="2"/>
  <c r="BCO2" i="2"/>
  <c r="BCP2" i="2"/>
  <c r="BCQ2" i="2"/>
  <c r="BCR2" i="2"/>
  <c r="BCS2" i="2"/>
  <c r="BCT2" i="2"/>
  <c r="BCU2" i="2"/>
  <c r="BCV2" i="2"/>
  <c r="BCW2" i="2"/>
  <c r="BCX2" i="2"/>
  <c r="BCY2" i="2"/>
  <c r="BCZ2" i="2"/>
  <c r="BDA2" i="2"/>
  <c r="BDB2" i="2"/>
  <c r="BDC2" i="2"/>
  <c r="BDD2" i="2"/>
  <c r="BDE2" i="2"/>
  <c r="BDF2" i="2"/>
  <c r="BDG2" i="2"/>
  <c r="BDH2" i="2"/>
  <c r="BDI2" i="2"/>
  <c r="BDJ2" i="2"/>
  <c r="BDK2" i="2"/>
  <c r="BDL2" i="2"/>
  <c r="BDM2" i="2"/>
  <c r="BDN2" i="2"/>
  <c r="BDO2" i="2"/>
  <c r="BDP2" i="2"/>
  <c r="BDQ2" i="2"/>
  <c r="BDR2" i="2"/>
  <c r="BDS2" i="2"/>
  <c r="BDT2" i="2"/>
  <c r="BDU2" i="2"/>
  <c r="BDV2" i="2"/>
  <c r="BDW2" i="2"/>
  <c r="BDX2" i="2"/>
  <c r="BDY2" i="2"/>
  <c r="BDZ2" i="2"/>
  <c r="BEA2" i="2"/>
  <c r="BEB2" i="2"/>
  <c r="BEC2" i="2"/>
  <c r="BED2" i="2"/>
  <c r="BEE2" i="2"/>
  <c r="BEF2" i="2"/>
  <c r="BEG2" i="2"/>
  <c r="BEH2" i="2"/>
  <c r="BEI2" i="2"/>
  <c r="BEJ2" i="2"/>
  <c r="BEK2" i="2"/>
  <c r="BEL2" i="2"/>
  <c r="BEM2" i="2"/>
  <c r="BEN2" i="2"/>
  <c r="BEO2" i="2"/>
  <c r="BEP2" i="2"/>
  <c r="BEQ2" i="2"/>
  <c r="BER2" i="2"/>
  <c r="BES2" i="2"/>
  <c r="BET2" i="2"/>
  <c r="BEU2" i="2"/>
  <c r="BEV2" i="2"/>
  <c r="BEW2" i="2"/>
  <c r="BEX2" i="2"/>
  <c r="BEY2" i="2"/>
  <c r="BEZ2" i="2"/>
  <c r="BFA2" i="2"/>
  <c r="BFB2" i="2"/>
  <c r="BFC2" i="2"/>
  <c r="BFD2" i="2"/>
  <c r="BFE2" i="2"/>
  <c r="BFF2" i="2"/>
  <c r="BFG2" i="2"/>
  <c r="BFH2" i="2"/>
  <c r="BFI2" i="2"/>
  <c r="BFJ2" i="2"/>
  <c r="BFK2" i="2"/>
  <c r="BFL2" i="2"/>
  <c r="BFM2" i="2"/>
  <c r="BFN2" i="2"/>
  <c r="BFO2" i="2"/>
  <c r="BFP2" i="2"/>
  <c r="BFQ2" i="2"/>
  <c r="BFR2" i="2"/>
  <c r="BFS2" i="2"/>
  <c r="BFT2" i="2"/>
  <c r="BFU2" i="2"/>
  <c r="BFV2" i="2"/>
  <c r="BFW2" i="2"/>
  <c r="BFX2" i="2"/>
  <c r="BFY2" i="2"/>
  <c r="BFZ2" i="2"/>
  <c r="BGA2" i="2"/>
  <c r="BGB2" i="2"/>
  <c r="BGC2" i="2"/>
  <c r="BGD2" i="2"/>
  <c r="BGE2" i="2"/>
  <c r="BGF2" i="2"/>
  <c r="BGG2" i="2"/>
  <c r="BGH2" i="2"/>
  <c r="BGI2" i="2"/>
  <c r="BGJ2" i="2"/>
  <c r="BGK2" i="2"/>
  <c r="BGL2" i="2"/>
  <c r="BGM2" i="2"/>
  <c r="BGN2" i="2"/>
  <c r="BGO2" i="2"/>
  <c r="BGP2" i="2"/>
  <c r="BGQ2" i="2"/>
  <c r="BGR2" i="2"/>
  <c r="BGS2" i="2"/>
  <c r="BGT2" i="2"/>
  <c r="BGU2" i="2"/>
  <c r="BGV2" i="2"/>
  <c r="BGW2" i="2"/>
  <c r="BGX2" i="2"/>
  <c r="BGY2" i="2"/>
  <c r="BGZ2" i="2"/>
  <c r="BHA2" i="2"/>
  <c r="BHB2" i="2"/>
  <c r="BHC2" i="2"/>
  <c r="BHD2" i="2"/>
  <c r="BHE2" i="2"/>
  <c r="BHF2" i="2"/>
  <c r="BHG2" i="2"/>
  <c r="BHH2" i="2"/>
  <c r="BHI2" i="2"/>
  <c r="BHJ2" i="2"/>
  <c r="BHK2" i="2"/>
  <c r="BHL2" i="2"/>
  <c r="BHM2" i="2"/>
  <c r="BHN2" i="2"/>
  <c r="BHO2" i="2"/>
  <c r="BHP2" i="2"/>
  <c r="BHQ2" i="2"/>
  <c r="BHR2" i="2"/>
  <c r="BHS2" i="2"/>
  <c r="BHT2" i="2"/>
  <c r="BHU2" i="2"/>
  <c r="BHV2" i="2"/>
  <c r="BHW2" i="2"/>
  <c r="BHX2" i="2"/>
  <c r="BHY2" i="2"/>
  <c r="BHZ2" i="2"/>
  <c r="BIA2" i="2"/>
  <c r="BIB2" i="2"/>
  <c r="BIC2" i="2"/>
  <c r="BID2" i="2"/>
  <c r="BIE2" i="2"/>
  <c r="BIF2" i="2"/>
  <c r="BIG2" i="2"/>
  <c r="BIH2" i="2"/>
  <c r="BII2" i="2"/>
  <c r="BIJ2" i="2"/>
  <c r="BIK2" i="2"/>
  <c r="BIL2" i="2"/>
  <c r="BIM2" i="2"/>
  <c r="BIN2" i="2"/>
  <c r="BIO2" i="2"/>
  <c r="BIP2" i="2"/>
  <c r="BIQ2" i="2"/>
  <c r="BIR2" i="2"/>
  <c r="BIS2" i="2"/>
  <c r="BIT2" i="2"/>
  <c r="BIU2" i="2"/>
  <c r="BIV2" i="2"/>
  <c r="BIW2" i="2"/>
  <c r="BIX2" i="2"/>
  <c r="BIY2" i="2"/>
  <c r="BIZ2" i="2"/>
  <c r="BJA2" i="2"/>
  <c r="BJB2" i="2"/>
  <c r="BJC2" i="2"/>
  <c r="BJD2" i="2"/>
  <c r="BJE2" i="2"/>
  <c r="BJF2" i="2"/>
  <c r="BJG2" i="2"/>
  <c r="BJH2" i="2"/>
  <c r="BJI2" i="2"/>
  <c r="BJJ2" i="2"/>
  <c r="BJK2" i="2"/>
  <c r="BJL2" i="2"/>
  <c r="BJM2" i="2"/>
  <c r="BJN2" i="2"/>
  <c r="BJO2" i="2"/>
  <c r="BJP2" i="2"/>
  <c r="BJQ2" i="2"/>
  <c r="BJR2" i="2"/>
  <c r="BJS2" i="2"/>
  <c r="BJT2" i="2"/>
  <c r="BJU2" i="2"/>
  <c r="BJV2" i="2"/>
  <c r="BJW2" i="2"/>
  <c r="BJX2" i="2"/>
  <c r="BJY2" i="2"/>
  <c r="BJZ2" i="2"/>
  <c r="BKA2" i="2"/>
  <c r="BKB2" i="2"/>
  <c r="BKC2" i="2"/>
  <c r="BKD2" i="2"/>
  <c r="BKE2" i="2"/>
  <c r="BKF2" i="2"/>
  <c r="BKG2" i="2"/>
  <c r="BKH2" i="2"/>
  <c r="BKI2" i="2"/>
  <c r="BKJ2" i="2"/>
  <c r="BKK2" i="2"/>
  <c r="BKL2" i="2"/>
  <c r="BKM2" i="2"/>
  <c r="BKN2" i="2"/>
  <c r="BKO2" i="2"/>
  <c r="BKP2" i="2"/>
  <c r="BKQ2" i="2"/>
  <c r="BKR2" i="2"/>
  <c r="BKS2" i="2"/>
  <c r="BKT2" i="2"/>
  <c r="BKU2" i="2"/>
  <c r="BKV2" i="2"/>
  <c r="BKW2" i="2"/>
  <c r="BKX2" i="2"/>
  <c r="BKY2" i="2"/>
  <c r="BKZ2" i="2"/>
  <c r="BLA2" i="2"/>
  <c r="BLB2" i="2"/>
  <c r="BLC2" i="2"/>
  <c r="BLD2" i="2"/>
  <c r="BLE2" i="2"/>
  <c r="BLF2" i="2"/>
  <c r="BLG2" i="2"/>
  <c r="BLH2" i="2"/>
  <c r="BLI2" i="2"/>
  <c r="BLJ2" i="2"/>
  <c r="BLK2" i="2"/>
  <c r="BLL2" i="2"/>
  <c r="BLM2" i="2"/>
  <c r="BLN2" i="2"/>
  <c r="BLO2" i="2"/>
  <c r="BLP2" i="2"/>
  <c r="BLQ2" i="2"/>
  <c r="BLR2" i="2"/>
  <c r="BLS2" i="2"/>
  <c r="BLT2" i="2"/>
  <c r="BLU2" i="2"/>
  <c r="BLV2" i="2"/>
  <c r="BLW2" i="2"/>
  <c r="BLX2" i="2"/>
  <c r="BLY2" i="2"/>
  <c r="BLZ2" i="2"/>
  <c r="BMA2" i="2"/>
  <c r="BMB2" i="2"/>
  <c r="BMC2" i="2"/>
  <c r="BMD2" i="2"/>
  <c r="BME2" i="2"/>
  <c r="BMF2" i="2"/>
  <c r="BMG2" i="2"/>
  <c r="BMH2" i="2"/>
  <c r="BMI2" i="2"/>
  <c r="BMJ2" i="2"/>
  <c r="BMK2" i="2"/>
  <c r="BML2" i="2"/>
  <c r="BMM2" i="2"/>
  <c r="BMN2" i="2"/>
  <c r="BMO2" i="2"/>
  <c r="BMP2" i="2"/>
  <c r="BMQ2" i="2"/>
  <c r="BMR2" i="2"/>
  <c r="BMS2" i="2"/>
  <c r="BMT2" i="2"/>
  <c r="BMU2" i="2"/>
  <c r="BMV2" i="2"/>
  <c r="BMW2" i="2"/>
  <c r="BMX2" i="2"/>
  <c r="BMY2" i="2"/>
  <c r="BMZ2" i="2"/>
  <c r="BNA2" i="2"/>
  <c r="BNB2" i="2"/>
  <c r="BNC2" i="2"/>
  <c r="BND2" i="2"/>
  <c r="BNE2" i="2"/>
  <c r="BNF2" i="2"/>
  <c r="BNG2" i="2"/>
  <c r="BNH2" i="2"/>
  <c r="BNI2" i="2"/>
  <c r="BNJ2" i="2"/>
  <c r="BNK2" i="2"/>
  <c r="BNL2" i="2"/>
  <c r="BNM2" i="2"/>
  <c r="BNN2" i="2"/>
  <c r="BNO2" i="2"/>
  <c r="BNP2" i="2"/>
  <c r="BNQ2" i="2"/>
  <c r="BNR2" i="2"/>
  <c r="BNS2" i="2"/>
  <c r="BNT2" i="2"/>
  <c r="BNU2" i="2"/>
  <c r="BNV2" i="2"/>
  <c r="BNW2" i="2"/>
  <c r="BNX2" i="2"/>
  <c r="BNY2" i="2"/>
  <c r="BNZ2" i="2"/>
  <c r="BOA2" i="2"/>
  <c r="BOB2" i="2"/>
  <c r="BOC2" i="2"/>
  <c r="BOD2" i="2"/>
  <c r="BOE2" i="2"/>
  <c r="BOF2" i="2"/>
  <c r="BOG2" i="2"/>
  <c r="BOH2" i="2"/>
  <c r="BOI2" i="2"/>
  <c r="BOJ2" i="2"/>
  <c r="BOK2" i="2"/>
  <c r="BOL2" i="2"/>
  <c r="BOM2" i="2"/>
  <c r="BON2" i="2"/>
  <c r="BOO2" i="2"/>
  <c r="BOP2" i="2"/>
  <c r="BOQ2" i="2"/>
  <c r="BOR2" i="2"/>
  <c r="BOS2" i="2"/>
  <c r="BOT2" i="2"/>
  <c r="BOU2" i="2"/>
  <c r="BOV2" i="2"/>
  <c r="BOW2" i="2"/>
  <c r="BOX2" i="2"/>
  <c r="BOY2" i="2"/>
  <c r="BOZ2" i="2"/>
  <c r="BPA2" i="2"/>
  <c r="BPB2" i="2"/>
  <c r="BPC2" i="2"/>
  <c r="BPD2" i="2"/>
  <c r="BPE2" i="2"/>
  <c r="BPF2" i="2"/>
  <c r="BPG2" i="2"/>
  <c r="BPH2" i="2"/>
  <c r="BPI2" i="2"/>
  <c r="BPJ2" i="2"/>
  <c r="BPK2" i="2"/>
  <c r="BPL2" i="2"/>
  <c r="BPM2" i="2"/>
  <c r="BPN2" i="2"/>
  <c r="BPO2" i="2"/>
  <c r="BPP2" i="2"/>
  <c r="BPQ2" i="2"/>
  <c r="BPR2" i="2"/>
  <c r="BPS2" i="2"/>
  <c r="BPT2" i="2"/>
  <c r="BPU2" i="2"/>
  <c r="BPV2" i="2"/>
  <c r="BPW2" i="2"/>
  <c r="BPX2" i="2"/>
  <c r="BPY2" i="2"/>
  <c r="BPZ2" i="2"/>
  <c r="BQA2" i="2"/>
  <c r="BQB2" i="2"/>
  <c r="BQC2" i="2"/>
  <c r="BQD2" i="2"/>
  <c r="BQE2" i="2"/>
  <c r="BQF2" i="2"/>
  <c r="BQG2" i="2"/>
  <c r="BQH2" i="2"/>
  <c r="BQI2" i="2"/>
  <c r="BQJ2" i="2"/>
  <c r="BQK2" i="2"/>
  <c r="BQL2" i="2"/>
  <c r="BQM2" i="2"/>
  <c r="BQN2" i="2"/>
  <c r="BQO2" i="2"/>
  <c r="BQP2" i="2"/>
  <c r="BQQ2" i="2"/>
  <c r="BQR2" i="2"/>
  <c r="BQS2" i="2"/>
  <c r="BQT2" i="2"/>
  <c r="BQU2" i="2"/>
  <c r="BQV2" i="2"/>
  <c r="BQW2" i="2"/>
  <c r="BQX2" i="2"/>
  <c r="BQY2" i="2"/>
  <c r="BQZ2" i="2"/>
  <c r="BRA2" i="2"/>
  <c r="BRB2" i="2"/>
  <c r="BRC2" i="2"/>
  <c r="BRD2" i="2"/>
  <c r="BRE2" i="2"/>
  <c r="BRF2" i="2"/>
  <c r="BRG2" i="2"/>
  <c r="BRH2" i="2"/>
  <c r="BRI2" i="2"/>
  <c r="BRJ2" i="2"/>
  <c r="BRK2" i="2"/>
  <c r="BRL2" i="2"/>
  <c r="BRM2" i="2"/>
  <c r="BRN2" i="2"/>
  <c r="BRO2" i="2"/>
  <c r="BRP2" i="2"/>
  <c r="BRQ2" i="2"/>
  <c r="BRR2" i="2"/>
  <c r="BRS2" i="2"/>
  <c r="BRT2" i="2"/>
  <c r="BRU2" i="2"/>
  <c r="BRV2" i="2"/>
  <c r="BRW2" i="2"/>
  <c r="BRX2" i="2"/>
  <c r="BRY2" i="2"/>
  <c r="BRZ2" i="2"/>
  <c r="BSA2" i="2"/>
  <c r="BSB2" i="2"/>
  <c r="BSC2" i="2"/>
  <c r="BSD2" i="2"/>
  <c r="BSE2" i="2"/>
  <c r="BSF2" i="2"/>
  <c r="BSG2" i="2"/>
  <c r="BSH2" i="2"/>
  <c r="BSI2" i="2"/>
  <c r="BSJ2" i="2"/>
  <c r="BSK2" i="2"/>
  <c r="BSL2" i="2"/>
  <c r="BSM2" i="2"/>
  <c r="BSN2" i="2"/>
  <c r="BSO2" i="2"/>
  <c r="BSP2" i="2"/>
  <c r="BSQ2" i="2"/>
  <c r="BSR2" i="2"/>
  <c r="BSS2" i="2"/>
  <c r="BST2" i="2"/>
  <c r="BSU2" i="2"/>
  <c r="BSV2" i="2"/>
  <c r="BSW2" i="2"/>
  <c r="BSX2" i="2"/>
  <c r="BSY2" i="2"/>
  <c r="BSZ2" i="2"/>
  <c r="BTA2" i="2"/>
  <c r="BTB2" i="2"/>
  <c r="BTC2" i="2"/>
  <c r="BTD2" i="2"/>
  <c r="BTE2" i="2"/>
  <c r="BTF2" i="2"/>
  <c r="BTG2" i="2"/>
  <c r="BTH2" i="2"/>
  <c r="BTI2" i="2"/>
  <c r="BTJ2" i="2"/>
  <c r="BTK2" i="2"/>
  <c r="BTL2" i="2"/>
  <c r="BTM2" i="2"/>
  <c r="BTN2" i="2"/>
  <c r="BTO2" i="2"/>
  <c r="BTP2" i="2"/>
  <c r="BTQ2" i="2"/>
  <c r="BTR2" i="2"/>
  <c r="BTS2" i="2"/>
  <c r="BTT2" i="2"/>
  <c r="BTU2" i="2"/>
  <c r="BTV2" i="2"/>
  <c r="BTW2" i="2"/>
  <c r="BTX2" i="2"/>
  <c r="BTY2" i="2"/>
  <c r="BTZ2" i="2"/>
  <c r="BUA2" i="2"/>
  <c r="BUB2" i="2"/>
  <c r="BUC2" i="2"/>
  <c r="BUD2" i="2"/>
  <c r="BUE2" i="2"/>
  <c r="BUF2" i="2"/>
  <c r="BUG2" i="2"/>
  <c r="BUH2" i="2"/>
  <c r="BUI2" i="2"/>
  <c r="BUJ2" i="2"/>
  <c r="BUK2" i="2"/>
  <c r="BUL2" i="2"/>
  <c r="BUM2" i="2"/>
  <c r="BUN2" i="2"/>
  <c r="BUO2" i="2"/>
  <c r="BUP2" i="2"/>
  <c r="BUQ2" i="2"/>
  <c r="BUR2" i="2"/>
  <c r="BUS2" i="2"/>
  <c r="BUT2" i="2"/>
  <c r="BUU2" i="2"/>
  <c r="BUV2" i="2"/>
  <c r="BUW2" i="2"/>
  <c r="BUX2" i="2"/>
  <c r="BUY2" i="2"/>
  <c r="BUZ2" i="2"/>
  <c r="BVA2" i="2"/>
  <c r="BVB2" i="2"/>
  <c r="BVC2" i="2"/>
  <c r="BVD2" i="2"/>
  <c r="BVE2" i="2"/>
  <c r="BVF2" i="2"/>
  <c r="BVG2" i="2"/>
  <c r="BVH2" i="2"/>
  <c r="BVI2" i="2"/>
  <c r="BVJ2" i="2"/>
  <c r="BVK2" i="2"/>
  <c r="BVL2" i="2"/>
  <c r="BVM2" i="2"/>
  <c r="BVN2" i="2"/>
  <c r="BVO2" i="2"/>
  <c r="BVP2" i="2"/>
  <c r="BVQ2" i="2"/>
  <c r="BVR2" i="2"/>
  <c r="BVS2" i="2"/>
  <c r="BVT2" i="2"/>
  <c r="BVU2" i="2"/>
  <c r="BVV2" i="2"/>
  <c r="BVW2" i="2"/>
  <c r="BVX2" i="2"/>
  <c r="BVY2" i="2"/>
  <c r="BVZ2" i="2"/>
  <c r="BWA2" i="2"/>
  <c r="BWB2" i="2"/>
  <c r="BWC2" i="2"/>
  <c r="BWD2" i="2"/>
  <c r="BWE2" i="2"/>
  <c r="BWF2" i="2"/>
  <c r="BWG2" i="2"/>
  <c r="BWH2" i="2"/>
  <c r="BWI2" i="2"/>
  <c r="BWJ2" i="2"/>
  <c r="BWK2" i="2"/>
  <c r="BWL2" i="2"/>
  <c r="BWM2" i="2"/>
  <c r="BWN2" i="2"/>
  <c r="BWO2" i="2"/>
  <c r="BWP2" i="2"/>
  <c r="BWQ2" i="2"/>
  <c r="BWR2" i="2"/>
  <c r="BWS2" i="2"/>
  <c r="BWT2" i="2"/>
  <c r="BWU2" i="2"/>
  <c r="BWV2" i="2"/>
  <c r="BWW2" i="2"/>
  <c r="BWX2" i="2"/>
  <c r="BWY2" i="2"/>
  <c r="BWZ2" i="2"/>
  <c r="BXA2" i="2"/>
  <c r="BXB2" i="2"/>
  <c r="BXC2" i="2"/>
  <c r="BXD2" i="2"/>
  <c r="BXE2" i="2"/>
  <c r="BXF2" i="2"/>
  <c r="BXG2" i="2"/>
  <c r="BXH2" i="2"/>
  <c r="BXI2" i="2"/>
  <c r="BXJ2" i="2"/>
  <c r="BXK2" i="2"/>
  <c r="BXL2" i="2"/>
  <c r="BXM2" i="2"/>
  <c r="BXN2" i="2"/>
  <c r="BXO2" i="2"/>
  <c r="BXP2" i="2"/>
  <c r="BXQ2" i="2"/>
  <c r="BXR2" i="2"/>
  <c r="BXS2" i="2"/>
  <c r="BXT2" i="2"/>
  <c r="BXU2" i="2"/>
  <c r="BXV2" i="2"/>
  <c r="BXW2" i="2"/>
  <c r="BXX2" i="2"/>
  <c r="BXY2" i="2"/>
  <c r="BXZ2" i="2"/>
  <c r="BYA2" i="2"/>
  <c r="BYB2" i="2"/>
  <c r="BYC2" i="2"/>
  <c r="BYD2" i="2"/>
  <c r="BYE2" i="2"/>
  <c r="BYF2" i="2"/>
  <c r="BYG2" i="2"/>
  <c r="BYH2" i="2"/>
  <c r="BYI2" i="2"/>
  <c r="BYJ2" i="2"/>
  <c r="BYK2" i="2"/>
  <c r="BYL2" i="2"/>
  <c r="BYM2" i="2"/>
  <c r="BYN2" i="2"/>
  <c r="BYO2" i="2"/>
  <c r="BYP2" i="2"/>
  <c r="BYQ2" i="2"/>
  <c r="BYR2" i="2"/>
  <c r="BYS2" i="2"/>
  <c r="BYT2" i="2"/>
  <c r="BYU2" i="2"/>
  <c r="BYV2" i="2"/>
  <c r="BYW2" i="2"/>
  <c r="BYX2" i="2"/>
  <c r="BYY2" i="2"/>
  <c r="BYZ2" i="2"/>
  <c r="BZA2" i="2"/>
  <c r="BZB2" i="2"/>
  <c r="BZC2" i="2"/>
  <c r="BZD2" i="2"/>
  <c r="BZE2" i="2"/>
  <c r="BZF2" i="2"/>
  <c r="BZG2" i="2"/>
  <c r="BZH2" i="2"/>
  <c r="BZI2" i="2"/>
  <c r="BZJ2" i="2"/>
  <c r="BZK2" i="2"/>
  <c r="BZL2" i="2"/>
  <c r="BZM2" i="2"/>
  <c r="BZN2" i="2"/>
  <c r="BZO2" i="2"/>
  <c r="BZP2" i="2"/>
  <c r="BZQ2" i="2"/>
  <c r="BZR2" i="2"/>
  <c r="BZS2" i="2"/>
  <c r="BZT2" i="2"/>
  <c r="BZU2" i="2"/>
  <c r="BZV2" i="2"/>
  <c r="BZW2" i="2"/>
  <c r="BZX2" i="2"/>
  <c r="BZY2" i="2"/>
  <c r="BZZ2" i="2"/>
  <c r="CAA2" i="2"/>
  <c r="CAB2" i="2"/>
  <c r="CAC2" i="2"/>
  <c r="CAD2" i="2"/>
  <c r="CAE2" i="2"/>
  <c r="CAF2" i="2"/>
  <c r="CAG2" i="2"/>
  <c r="CAH2" i="2"/>
  <c r="CAI2" i="2"/>
  <c r="CAJ2" i="2"/>
  <c r="CAK2" i="2"/>
  <c r="CAL2" i="2"/>
  <c r="CAM2" i="2"/>
  <c r="CAN2" i="2"/>
  <c r="CAO2" i="2"/>
  <c r="CAP2" i="2"/>
  <c r="CAQ2" i="2"/>
  <c r="CAR2" i="2"/>
  <c r="CAS2" i="2"/>
  <c r="CAT2" i="2"/>
  <c r="CAU2" i="2"/>
  <c r="CAV2" i="2"/>
  <c r="CAW2" i="2"/>
  <c r="CAX2" i="2"/>
  <c r="CAY2" i="2"/>
  <c r="CAZ2" i="2"/>
  <c r="CBA2" i="2"/>
  <c r="CBB2" i="2"/>
  <c r="CBC2" i="2"/>
  <c r="CBD2" i="2"/>
  <c r="CBE2" i="2"/>
  <c r="CBF2" i="2"/>
  <c r="CBG2" i="2"/>
  <c r="CBH2" i="2"/>
  <c r="CBI2" i="2"/>
  <c r="CBJ2" i="2"/>
  <c r="CBK2" i="2"/>
  <c r="CBL2" i="2"/>
  <c r="CBM2" i="2"/>
  <c r="CBN2" i="2"/>
  <c r="CBO2" i="2"/>
  <c r="CBP2" i="2"/>
  <c r="CBQ2" i="2"/>
  <c r="CBR2" i="2"/>
  <c r="CBS2" i="2"/>
  <c r="CBT2" i="2"/>
  <c r="CBU2" i="2"/>
  <c r="CBV2" i="2"/>
  <c r="CBW2" i="2"/>
  <c r="CBX2" i="2"/>
  <c r="CBY2" i="2"/>
  <c r="CBZ2" i="2"/>
  <c r="CCA2" i="2"/>
  <c r="CCB2" i="2"/>
  <c r="CCC2" i="2"/>
  <c r="CCD2" i="2"/>
  <c r="CCE2" i="2"/>
  <c r="CCF2" i="2"/>
  <c r="CCG2" i="2"/>
  <c r="CCH2" i="2"/>
  <c r="CCI2" i="2"/>
  <c r="CCJ2" i="2"/>
  <c r="CCK2" i="2"/>
  <c r="CCL2" i="2"/>
  <c r="CCM2" i="2"/>
  <c r="CCN2" i="2"/>
  <c r="CCO2" i="2"/>
  <c r="CCP2" i="2"/>
  <c r="CCQ2" i="2"/>
  <c r="CCR2" i="2"/>
  <c r="CCS2" i="2"/>
  <c r="CCT2" i="2"/>
  <c r="CCU2" i="2"/>
  <c r="CCV2" i="2"/>
  <c r="CCW2" i="2"/>
  <c r="CCX2" i="2"/>
  <c r="CCY2" i="2"/>
  <c r="CCZ2" i="2"/>
  <c r="CDA2" i="2"/>
  <c r="CDB2" i="2"/>
  <c r="CDC2" i="2"/>
  <c r="CDD2" i="2"/>
  <c r="CDE2" i="2"/>
  <c r="CDF2" i="2"/>
  <c r="CDG2" i="2"/>
  <c r="CDH2" i="2"/>
  <c r="CDI2" i="2"/>
  <c r="CDJ2" i="2"/>
  <c r="CDK2" i="2"/>
  <c r="CDL2" i="2"/>
  <c r="CDM2" i="2"/>
  <c r="CDN2" i="2"/>
  <c r="CDO2" i="2"/>
  <c r="CDP2" i="2"/>
  <c r="CDQ2" i="2"/>
  <c r="CDR2" i="2"/>
  <c r="CDS2" i="2"/>
  <c r="CDT2" i="2"/>
  <c r="CDU2" i="2"/>
  <c r="CDV2" i="2"/>
  <c r="CDW2" i="2"/>
  <c r="CDX2" i="2"/>
  <c r="CDY2" i="2"/>
  <c r="CDZ2" i="2"/>
  <c r="CEA2" i="2"/>
  <c r="CEB2" i="2"/>
  <c r="CEC2" i="2"/>
  <c r="CED2" i="2"/>
  <c r="CEE2" i="2"/>
  <c r="CEF2" i="2"/>
  <c r="CEG2" i="2"/>
  <c r="CEH2" i="2"/>
  <c r="CEI2" i="2"/>
  <c r="CEJ2" i="2"/>
  <c r="CEK2" i="2"/>
  <c r="CEL2" i="2"/>
  <c r="CEM2" i="2"/>
  <c r="CEN2" i="2"/>
  <c r="CEO2" i="2"/>
  <c r="CEP2" i="2"/>
  <c r="CEQ2" i="2"/>
  <c r="CER2" i="2"/>
  <c r="CES2" i="2"/>
  <c r="CET2" i="2"/>
  <c r="CEU2" i="2"/>
  <c r="CEV2" i="2"/>
  <c r="CEW2" i="2"/>
  <c r="CEX2" i="2"/>
  <c r="CEY2" i="2"/>
  <c r="CEZ2" i="2"/>
  <c r="CFA2" i="2"/>
  <c r="CFB2" i="2"/>
  <c r="CFC2" i="2"/>
  <c r="CFD2" i="2"/>
  <c r="CFE2" i="2"/>
  <c r="CFF2" i="2"/>
  <c r="CFG2" i="2"/>
  <c r="CFH2" i="2"/>
  <c r="CFI2" i="2"/>
  <c r="CFJ2" i="2"/>
  <c r="CFK2" i="2"/>
  <c r="CFL2" i="2"/>
  <c r="CFM2" i="2"/>
  <c r="CFN2" i="2"/>
  <c r="CFO2" i="2"/>
  <c r="CFP2" i="2"/>
  <c r="CFQ2" i="2"/>
  <c r="CFR2" i="2"/>
  <c r="CFS2" i="2"/>
  <c r="CFT2" i="2"/>
  <c r="CFU2" i="2"/>
  <c r="CFV2" i="2"/>
  <c r="CFW2" i="2"/>
  <c r="CFX2" i="2"/>
  <c r="CFY2" i="2"/>
  <c r="CFZ2" i="2"/>
  <c r="CGA2" i="2"/>
  <c r="CGB2" i="2"/>
  <c r="CGC2" i="2"/>
  <c r="CGD2" i="2"/>
  <c r="CGE2" i="2"/>
  <c r="CGF2" i="2"/>
  <c r="CGG2" i="2"/>
  <c r="CGH2" i="2"/>
  <c r="CGI2" i="2"/>
  <c r="CGJ2" i="2"/>
  <c r="CGK2" i="2"/>
  <c r="CGL2" i="2"/>
  <c r="CGM2" i="2"/>
  <c r="CGN2" i="2"/>
  <c r="CGO2" i="2"/>
  <c r="CGP2" i="2"/>
  <c r="CGQ2" i="2"/>
  <c r="CGR2" i="2"/>
  <c r="CGS2" i="2"/>
  <c r="CGT2" i="2"/>
  <c r="CGU2" i="2"/>
  <c r="CGV2" i="2"/>
  <c r="CGW2" i="2"/>
  <c r="CGX2" i="2"/>
  <c r="CGY2" i="2"/>
  <c r="CGZ2" i="2"/>
  <c r="CHA2" i="2"/>
  <c r="CHB2" i="2"/>
  <c r="CHC2" i="2"/>
  <c r="CHD2" i="2"/>
  <c r="CHE2" i="2"/>
  <c r="CHF2" i="2"/>
  <c r="CHG2" i="2"/>
  <c r="CHH2" i="2"/>
  <c r="CHI2" i="2"/>
  <c r="CHJ2" i="2"/>
  <c r="CHK2" i="2"/>
  <c r="CHL2" i="2"/>
  <c r="CHM2" i="2"/>
  <c r="CHN2" i="2"/>
  <c r="CHO2" i="2"/>
  <c r="CHP2" i="2"/>
  <c r="CHQ2" i="2"/>
  <c r="CHR2" i="2"/>
  <c r="CHS2" i="2"/>
  <c r="ND26" i="6"/>
  <c r="ND27" i="6"/>
  <c r="ND28" i="6"/>
  <c r="ND29" i="6"/>
  <c r="ND30" i="6"/>
  <c r="ND31" i="6"/>
  <c r="ND32" i="6"/>
  <c r="ND33" i="6"/>
  <c r="ND34" i="6"/>
  <c r="ND35" i="6"/>
  <c r="ND36" i="6"/>
  <c r="ND37" i="6"/>
  <c r="ND38" i="6"/>
  <c r="ND39" i="6"/>
  <c r="ND40" i="6"/>
  <c r="ND41" i="6"/>
  <c r="ND42" i="6"/>
  <c r="ND43" i="6"/>
  <c r="ND44" i="6"/>
  <c r="ND45" i="6"/>
  <c r="ND46" i="6"/>
  <c r="ND47" i="6"/>
  <c r="ND48" i="6"/>
  <c r="LX19" i="6"/>
  <c r="MA24" i="6"/>
  <c r="DC27" i="6"/>
  <c r="DC28" i="6"/>
  <c r="DC29" i="6"/>
  <c r="DC30" i="6"/>
  <c r="AT27" i="6"/>
  <c r="AT28" i="6"/>
  <c r="NI27" i="6"/>
  <c r="NI28" i="6"/>
  <c r="NI29" i="6"/>
  <c r="NI30" i="6"/>
  <c r="NI31" i="6"/>
  <c r="NI32" i="6"/>
  <c r="NI33" i="6"/>
  <c r="NI34" i="6"/>
  <c r="NI35" i="6"/>
  <c r="NI36" i="6"/>
  <c r="NI37" i="6"/>
  <c r="NI38" i="6"/>
  <c r="NI39" i="6"/>
  <c r="NI40" i="6"/>
  <c r="NI41" i="6"/>
  <c r="NI42" i="6"/>
  <c r="NI43" i="6"/>
  <c r="NI44" i="6"/>
  <c r="NI45" i="6"/>
  <c r="NI46" i="6"/>
  <c r="NI47" i="6"/>
  <c r="AD47" i="6"/>
  <c r="AS27" i="6"/>
  <c r="AS28" i="6"/>
  <c r="AS29" i="6"/>
  <c r="AS30" i="6"/>
  <c r="AS31" i="6"/>
  <c r="AS32" i="6"/>
  <c r="AS33" i="6"/>
  <c r="AS34" i="6"/>
  <c r="AS35" i="6"/>
  <c r="DD27" i="6"/>
  <c r="DD28" i="6"/>
  <c r="AR27" i="6"/>
  <c r="AR28" i="6"/>
  <c r="LS23" i="6"/>
  <c r="LS24" i="6"/>
  <c r="LG23" i="6"/>
  <c r="LG24" i="6"/>
  <c r="KY23" i="6"/>
  <c r="KY24" i="6"/>
  <c r="KY25" i="6"/>
  <c r="KY26" i="6"/>
  <c r="KY27" i="6"/>
  <c r="KY28" i="6"/>
  <c r="KY29" i="6"/>
  <c r="KY30" i="6"/>
  <c r="KY31" i="6"/>
  <c r="KY32" i="6"/>
  <c r="KY33" i="6"/>
  <c r="KY34" i="6"/>
  <c r="KY35" i="6"/>
  <c r="KY36" i="6"/>
  <c r="KY37" i="6"/>
  <c r="KY38" i="6"/>
  <c r="KY39" i="6"/>
  <c r="KY40" i="6"/>
  <c r="KY41" i="6"/>
  <c r="KY42" i="6"/>
  <c r="HS23" i="6"/>
  <c r="HS24" i="6"/>
  <c r="HS25" i="6"/>
  <c r="HS26" i="6"/>
  <c r="HS27" i="6"/>
  <c r="HS28" i="6"/>
  <c r="HS29" i="6"/>
  <c r="HS30" i="6"/>
  <c r="HS31" i="6"/>
  <c r="HS32" i="6"/>
  <c r="HS33" i="6"/>
  <c r="HS34" i="6"/>
  <c r="HS35" i="6"/>
  <c r="HS36" i="6"/>
  <c r="HS37" i="6"/>
  <c r="HS38" i="6"/>
  <c r="HS39" i="6"/>
  <c r="LF23" i="6"/>
  <c r="LF24" i="6"/>
  <c r="IH23" i="6"/>
  <c r="IH24" i="6"/>
  <c r="IH25" i="6"/>
  <c r="IH26" i="6"/>
  <c r="IH27" i="6"/>
  <c r="IH28" i="6"/>
  <c r="IH29" i="6"/>
  <c r="IH30" i="6"/>
  <c r="IH31" i="6"/>
  <c r="IH32" i="6"/>
  <c r="IH33" i="6"/>
  <c r="IH34" i="6"/>
  <c r="IH35" i="6"/>
  <c r="IH36" i="6"/>
  <c r="IH37" i="6"/>
  <c r="IH38" i="6"/>
  <c r="IH39" i="6"/>
  <c r="IH40" i="6"/>
  <c r="IH41" i="6"/>
  <c r="IH42" i="6"/>
  <c r="IH43" i="6"/>
  <c r="IH44" i="6"/>
  <c r="IH45" i="6"/>
  <c r="BT23" i="6"/>
  <c r="BT24" i="6"/>
  <c r="BT25" i="6"/>
  <c r="BT26" i="6"/>
  <c r="BT27" i="6"/>
  <c r="BT28" i="6"/>
  <c r="BT29" i="6"/>
  <c r="BT30" i="6"/>
  <c r="BT31" i="6"/>
  <c r="BT32" i="6"/>
  <c r="BT33" i="6"/>
  <c r="BT34" i="6"/>
  <c r="AD34" i="6"/>
  <c r="GC23" i="6"/>
  <c r="GC24" i="6"/>
  <c r="GC25" i="6"/>
  <c r="GC26" i="6"/>
  <c r="GC27" i="6"/>
  <c r="GC28" i="6"/>
  <c r="GC29" i="6"/>
  <c r="GC30" i="6"/>
  <c r="GC31" i="6"/>
  <c r="GC32" i="6"/>
  <c r="GC33" i="6"/>
  <c r="GC34" i="6"/>
  <c r="GC35" i="6"/>
  <c r="GC36" i="6"/>
  <c r="GC37" i="6"/>
  <c r="GC38" i="6"/>
  <c r="GC39" i="6"/>
  <c r="GC40" i="6"/>
  <c r="GC41" i="6"/>
  <c r="GC42" i="6"/>
  <c r="GC43" i="6"/>
  <c r="GC44" i="6"/>
  <c r="GC45" i="6"/>
  <c r="GC46" i="6"/>
  <c r="LW21" i="6"/>
  <c r="LW22" i="6"/>
  <c r="LW23" i="6"/>
  <c r="LW24" i="6"/>
  <c r="LW25" i="6"/>
  <c r="LW26" i="6"/>
  <c r="LW27" i="6"/>
  <c r="LW28" i="6"/>
  <c r="LW29" i="6"/>
  <c r="LW30" i="6"/>
  <c r="LW31" i="6"/>
  <c r="LW32" i="6"/>
  <c r="LW33" i="6"/>
  <c r="LW34" i="6"/>
  <c r="LW35" i="6"/>
  <c r="LW36" i="6"/>
  <c r="LW37" i="6"/>
  <c r="LA15" i="6"/>
  <c r="LA16" i="6"/>
  <c r="LA17" i="6"/>
  <c r="LA18" i="6"/>
  <c r="LA19" i="6"/>
  <c r="LA20" i="6"/>
  <c r="LA21" i="6"/>
  <c r="LA22" i="6"/>
  <c r="LA23" i="6"/>
  <c r="LA24" i="6"/>
  <c r="LA25" i="6"/>
  <c r="LA26" i="6"/>
  <c r="LA27" i="6"/>
  <c r="LA28" i="6"/>
  <c r="LA29" i="6"/>
  <c r="LA30" i="6"/>
  <c r="LA31" i="6"/>
  <c r="LA32" i="6"/>
  <c r="LA33" i="6"/>
  <c r="LA34" i="6"/>
  <c r="LA35" i="6"/>
  <c r="LA36" i="6"/>
  <c r="LA37" i="6"/>
  <c r="LA38" i="6"/>
  <c r="LA39" i="6"/>
  <c r="LA40" i="6"/>
  <c r="LA41" i="6"/>
  <c r="LA42" i="6"/>
  <c r="HR7" i="6"/>
  <c r="HR8" i="6"/>
  <c r="HR9" i="6"/>
  <c r="HR10" i="6"/>
  <c r="HR11" i="6"/>
  <c r="HR12" i="6"/>
  <c r="HR13" i="6"/>
  <c r="HR14" i="6"/>
  <c r="HR15" i="6"/>
  <c r="HR16" i="6"/>
  <c r="HR17" i="6"/>
  <c r="HR18" i="6"/>
  <c r="HR19" i="6"/>
  <c r="HR20" i="6"/>
  <c r="HR21" i="6"/>
  <c r="HR22" i="6"/>
  <c r="HR23" i="6"/>
  <c r="HR24" i="6"/>
  <c r="HR25" i="6"/>
  <c r="HR26" i="6"/>
  <c r="HR27" i="6"/>
  <c r="HR28" i="6"/>
  <c r="HR29" i="6"/>
  <c r="HR30" i="6"/>
  <c r="HR31" i="6"/>
  <c r="HR32" i="6"/>
  <c r="HR33" i="6"/>
  <c r="HR34" i="6"/>
  <c r="HR35" i="6"/>
  <c r="HR36" i="6"/>
  <c r="HR37" i="6"/>
  <c r="HR38" i="6"/>
  <c r="HR39" i="6"/>
  <c r="AD39" i="6"/>
  <c r="BW3" i="6"/>
  <c r="NS2" i="6"/>
  <c r="NS3" i="6"/>
  <c r="NO2" i="6"/>
  <c r="NO3" i="6"/>
  <c r="NO4" i="6"/>
  <c r="NO5" i="6"/>
  <c r="NO6" i="6"/>
  <c r="NO7" i="6"/>
  <c r="NO8" i="6"/>
  <c r="NO9" i="6"/>
  <c r="NO10" i="6"/>
  <c r="NO11" i="6"/>
  <c r="NK2" i="6"/>
  <c r="NK3" i="6"/>
  <c r="NK4" i="6"/>
  <c r="NK5" i="6"/>
  <c r="NK6" i="6"/>
  <c r="NK7" i="6"/>
  <c r="NK8" i="6"/>
  <c r="NK9" i="6"/>
  <c r="NK10" i="6"/>
  <c r="NK11" i="6"/>
  <c r="NK12" i="6"/>
  <c r="NK13" i="6"/>
  <c r="NK14" i="6"/>
  <c r="NK15" i="6"/>
  <c r="NK16" i="6"/>
  <c r="NK17" i="6"/>
  <c r="NK18" i="6"/>
  <c r="NK19" i="6"/>
  <c r="NK20" i="6"/>
  <c r="NK21" i="6"/>
  <c r="NK22" i="6"/>
  <c r="NK23" i="6"/>
  <c r="NK24" i="6"/>
  <c r="NK25" i="6"/>
  <c r="NK26" i="6"/>
  <c r="NK27" i="6"/>
  <c r="NK28" i="6"/>
  <c r="NK29" i="6"/>
  <c r="NK30" i="6"/>
  <c r="NK31" i="6"/>
  <c r="NK32" i="6"/>
  <c r="NK33" i="6"/>
  <c r="NK34" i="6"/>
  <c r="NK35" i="6"/>
  <c r="NK36" i="6"/>
  <c r="NK37" i="6"/>
  <c r="NK38" i="6"/>
  <c r="NK39" i="6"/>
  <c r="NK40" i="6"/>
  <c r="NK41" i="6"/>
  <c r="NK42" i="6"/>
  <c r="NK43" i="6"/>
  <c r="NK44" i="6"/>
  <c r="NK45" i="6"/>
  <c r="NK46" i="6"/>
  <c r="NK47" i="6"/>
  <c r="NG2" i="6"/>
  <c r="NG3" i="6"/>
  <c r="NC2" i="6"/>
  <c r="NC3" i="6"/>
  <c r="MY2" i="6"/>
  <c r="MY3" i="6"/>
  <c r="MY4" i="6"/>
  <c r="MU2" i="6"/>
  <c r="MU3" i="6"/>
  <c r="MQ2" i="6"/>
  <c r="MQ3" i="6"/>
  <c r="MQ4" i="6"/>
  <c r="MQ5" i="6"/>
  <c r="MQ6" i="6"/>
  <c r="MQ7" i="6"/>
  <c r="MQ8" i="6"/>
  <c r="MQ9" i="6"/>
  <c r="MQ10" i="6"/>
  <c r="MQ11" i="6"/>
  <c r="MQ12" i="6"/>
  <c r="MQ13" i="6"/>
  <c r="MQ14" i="6"/>
  <c r="MQ15" i="6"/>
  <c r="MQ16" i="6"/>
  <c r="MQ17" i="6"/>
  <c r="MQ18" i="6"/>
  <c r="MQ19" i="6"/>
  <c r="MQ20" i="6"/>
  <c r="MQ21" i="6"/>
  <c r="MQ22" i="6"/>
  <c r="MQ23" i="6"/>
  <c r="MQ24" i="6"/>
  <c r="MQ25" i="6"/>
  <c r="MQ26" i="6"/>
  <c r="MM2" i="6"/>
  <c r="MM3" i="6"/>
  <c r="MI2" i="6"/>
  <c r="MI3" i="6"/>
  <c r="MI4" i="6"/>
  <c r="MI5" i="6"/>
  <c r="MI6" i="6"/>
  <c r="MI7" i="6"/>
  <c r="MI8" i="6"/>
  <c r="MI9" i="6"/>
  <c r="MI10" i="6"/>
  <c r="MI11" i="6"/>
  <c r="MI12" i="6"/>
  <c r="MI13" i="6"/>
  <c r="MI14" i="6"/>
  <c r="MI15" i="6"/>
  <c r="MI16" i="6"/>
  <c r="MI17" i="6"/>
  <c r="MI18" i="6"/>
  <c r="MI19" i="6"/>
  <c r="MI20" i="6"/>
  <c r="MI21" i="6"/>
  <c r="MI22" i="6"/>
  <c r="ME2" i="6"/>
  <c r="ME3" i="6"/>
  <c r="ME4" i="6"/>
  <c r="ME5" i="6"/>
  <c r="ME6" i="6"/>
  <c r="ME7" i="6"/>
  <c r="ME8" i="6"/>
  <c r="ME9" i="6"/>
  <c r="ME10" i="6"/>
  <c r="ME11" i="6"/>
  <c r="ME12" i="6"/>
  <c r="ME13" i="6"/>
  <c r="ME14" i="6"/>
  <c r="ME15" i="6"/>
  <c r="ME16" i="6"/>
  <c r="ME17" i="6"/>
  <c r="ME18" i="6"/>
  <c r="ME19" i="6"/>
  <c r="ME20" i="6"/>
  <c r="ME21" i="6"/>
  <c r="ME22" i="6"/>
  <c r="ME23" i="6"/>
  <c r="ME24" i="6"/>
  <c r="ME25" i="6"/>
  <c r="ME26" i="6"/>
  <c r="ME27" i="6"/>
  <c r="ME28" i="6"/>
  <c r="ME29" i="6"/>
  <c r="ME30" i="6"/>
  <c r="ME31" i="6"/>
  <c r="ME32" i="6"/>
  <c r="ME33" i="6"/>
  <c r="ME34" i="6"/>
  <c r="ME35" i="6"/>
  <c r="ME36" i="6"/>
  <c r="ME37" i="6"/>
  <c r="ME38" i="6"/>
  <c r="ME39" i="6"/>
  <c r="ME40" i="6"/>
  <c r="ME41" i="6"/>
  <c r="ME42" i="6"/>
  <c r="ME43" i="6"/>
  <c r="ME44" i="6"/>
  <c r="MA2" i="6"/>
  <c r="MA3" i="6"/>
  <c r="MA4" i="6"/>
  <c r="MA5" i="6"/>
  <c r="MA6" i="6"/>
  <c r="MA7" i="6"/>
  <c r="MA8" i="6"/>
  <c r="MA9" i="6"/>
  <c r="MA10" i="6"/>
  <c r="MA11" i="6"/>
  <c r="MA12" i="6"/>
  <c r="MA13" i="6"/>
  <c r="MA14" i="6"/>
  <c r="MA15" i="6"/>
  <c r="MA16" i="6"/>
  <c r="MA17" i="6"/>
  <c r="MA18" i="6"/>
  <c r="MA19" i="6"/>
  <c r="MA20" i="6"/>
  <c r="MA21" i="6"/>
  <c r="MA22" i="6"/>
  <c r="MA23" i="6"/>
  <c r="LW2" i="6"/>
  <c r="LW3" i="6"/>
  <c r="LS2" i="6"/>
  <c r="LS3" i="6"/>
  <c r="LS4" i="6"/>
  <c r="LS5" i="6"/>
  <c r="LS6" i="6"/>
  <c r="LS7" i="6"/>
  <c r="LS8" i="6"/>
  <c r="LS9" i="6"/>
  <c r="LS10" i="6"/>
  <c r="LS11" i="6"/>
  <c r="LO2" i="6"/>
  <c r="LO3" i="6"/>
  <c r="LK2" i="6"/>
  <c r="LK3" i="6"/>
  <c r="LG2" i="6"/>
  <c r="LG3" i="6"/>
  <c r="LC2" i="6"/>
  <c r="LC3" i="6"/>
  <c r="KY2" i="6"/>
  <c r="KY3" i="6"/>
  <c r="KY4" i="6"/>
  <c r="KY5" i="6"/>
  <c r="KY6" i="6"/>
  <c r="KY7" i="6"/>
  <c r="KY8" i="6"/>
  <c r="KY9" i="6"/>
  <c r="KY10" i="6"/>
  <c r="KY11" i="6"/>
  <c r="KY12" i="6"/>
  <c r="KY13" i="6"/>
  <c r="KY14" i="6"/>
  <c r="KY15" i="6"/>
  <c r="KY16" i="6"/>
  <c r="KY17" i="6"/>
  <c r="KY18" i="6"/>
  <c r="KY19" i="6"/>
  <c r="KY20" i="6"/>
  <c r="KY21" i="6"/>
  <c r="KY22" i="6"/>
  <c r="KU2" i="6"/>
  <c r="KU3" i="6"/>
  <c r="KQ2" i="6"/>
  <c r="KQ3" i="6"/>
  <c r="KM2" i="6"/>
  <c r="KM3" i="6"/>
  <c r="KM4" i="6"/>
  <c r="KM5" i="6"/>
  <c r="KM6" i="6"/>
  <c r="KM7" i="6"/>
  <c r="KM8" i="6"/>
  <c r="KM9" i="6"/>
  <c r="KM10" i="6"/>
  <c r="KM11" i="6"/>
  <c r="KM12" i="6"/>
  <c r="KM13" i="6"/>
  <c r="KI2" i="6"/>
  <c r="KI3" i="6"/>
  <c r="KE2" i="6"/>
  <c r="KE3" i="6"/>
  <c r="KE4" i="6"/>
  <c r="KE5" i="6"/>
  <c r="KE6" i="6"/>
  <c r="KE7" i="6"/>
  <c r="KE8" i="6"/>
  <c r="KE9" i="6"/>
  <c r="KE10" i="6"/>
  <c r="KE11" i="6"/>
  <c r="KE12" i="6"/>
  <c r="KA2" i="6"/>
  <c r="KA3" i="6"/>
  <c r="JW2" i="6"/>
  <c r="JW3" i="6"/>
  <c r="JW4" i="6"/>
  <c r="JW5" i="6"/>
  <c r="JW6" i="6"/>
  <c r="JW7" i="6"/>
  <c r="JW8" i="6"/>
  <c r="JW9" i="6"/>
  <c r="JW10" i="6"/>
  <c r="JS2" i="6"/>
  <c r="JS3" i="6"/>
  <c r="JS4" i="6"/>
  <c r="JS5" i="6"/>
  <c r="JS6" i="6"/>
  <c r="JS7" i="6"/>
  <c r="JS8" i="6"/>
  <c r="JS9" i="6"/>
  <c r="JS10" i="6"/>
  <c r="JS11" i="6"/>
  <c r="JS12" i="6"/>
  <c r="JS13" i="6"/>
  <c r="JS14" i="6"/>
  <c r="JS15" i="6"/>
  <c r="JS16" i="6"/>
  <c r="JS17" i="6"/>
  <c r="JS18" i="6"/>
  <c r="JS19" i="6"/>
  <c r="JS20" i="6"/>
  <c r="JS21" i="6"/>
  <c r="JS22" i="6"/>
  <c r="JS23" i="6"/>
  <c r="JS24" i="6"/>
  <c r="JS25" i="6"/>
  <c r="JS26" i="6"/>
  <c r="JS27" i="6"/>
  <c r="JS28" i="6"/>
  <c r="JS29" i="6"/>
  <c r="JS30" i="6"/>
  <c r="JS31" i="6"/>
  <c r="JS32" i="6"/>
  <c r="JS33" i="6"/>
  <c r="JS34" i="6"/>
  <c r="JS35" i="6"/>
  <c r="JS36" i="6"/>
  <c r="JS37" i="6"/>
  <c r="JS38" i="6"/>
  <c r="JS39" i="6"/>
  <c r="JS40" i="6"/>
  <c r="JS41" i="6"/>
  <c r="JO2" i="6"/>
  <c r="JO3" i="6"/>
  <c r="JO4" i="6"/>
  <c r="JO5" i="6"/>
  <c r="JO6" i="6"/>
  <c r="JO7" i="6"/>
  <c r="JO8" i="6"/>
  <c r="JO9" i="6"/>
  <c r="JO10" i="6"/>
  <c r="JO11" i="6"/>
  <c r="JO12" i="6"/>
  <c r="JO13" i="6"/>
  <c r="JO14" i="6"/>
  <c r="JO15" i="6"/>
  <c r="JO16" i="6"/>
  <c r="JO17" i="6"/>
  <c r="JO18" i="6"/>
  <c r="JO19" i="6"/>
  <c r="JO20" i="6"/>
  <c r="JO21" i="6"/>
  <c r="JO22" i="6"/>
  <c r="JO23" i="6"/>
  <c r="JO24" i="6"/>
  <c r="JO25" i="6"/>
  <c r="JO26" i="6"/>
  <c r="JO27" i="6"/>
  <c r="JO28" i="6"/>
  <c r="JO29" i="6"/>
  <c r="JO30" i="6"/>
  <c r="JO31" i="6"/>
  <c r="JO32" i="6"/>
  <c r="JO33" i="6"/>
  <c r="JO34" i="6"/>
  <c r="JO35" i="6"/>
  <c r="JO36" i="6"/>
  <c r="JO37" i="6"/>
  <c r="JO38" i="6"/>
  <c r="JO39" i="6"/>
  <c r="JO40" i="6"/>
  <c r="JK2" i="6"/>
  <c r="JK3" i="6"/>
  <c r="JG2" i="6"/>
  <c r="JG3" i="6"/>
  <c r="JG4" i="6"/>
  <c r="JG5" i="6"/>
  <c r="JG6" i="6"/>
  <c r="JG7" i="6"/>
  <c r="JG8" i="6"/>
  <c r="JG9" i="6"/>
  <c r="JG10" i="6"/>
  <c r="JG11" i="6"/>
  <c r="JC2" i="6"/>
  <c r="JC3" i="6"/>
  <c r="IY2" i="6"/>
  <c r="IY3" i="6"/>
  <c r="IU2" i="6"/>
  <c r="IU3" i="6"/>
  <c r="IQ2" i="6"/>
  <c r="IQ3" i="6"/>
  <c r="IM2" i="6"/>
  <c r="IM3" i="6"/>
  <c r="IM4" i="6"/>
  <c r="IM5" i="6"/>
  <c r="IM6" i="6"/>
  <c r="IM7" i="6"/>
  <c r="IM8" i="6"/>
  <c r="IM9" i="6"/>
  <c r="II2" i="6"/>
  <c r="II3" i="6"/>
  <c r="IE2" i="6"/>
  <c r="IE3" i="6"/>
  <c r="IA2" i="6"/>
  <c r="IA3" i="6"/>
  <c r="IA4" i="6"/>
  <c r="IA5" i="6"/>
  <c r="IA6" i="6"/>
  <c r="IA7" i="6"/>
  <c r="IA8" i="6"/>
  <c r="IA9" i="6"/>
  <c r="IA10" i="6"/>
  <c r="IA11" i="6"/>
  <c r="IA12" i="6"/>
  <c r="IA13" i="6"/>
  <c r="IA14" i="6"/>
  <c r="IA15" i="6"/>
  <c r="IA16" i="6"/>
  <c r="IA17" i="6"/>
  <c r="IA18" i="6"/>
  <c r="IA19" i="6"/>
  <c r="IA20" i="6"/>
  <c r="HW2" i="6"/>
  <c r="HW3" i="6"/>
  <c r="HS2" i="6"/>
  <c r="HS3" i="6"/>
  <c r="HS4" i="6"/>
  <c r="HS5" i="6"/>
  <c r="HS6" i="6"/>
  <c r="HS7" i="6"/>
  <c r="HS8" i="6"/>
  <c r="HS9" i="6"/>
  <c r="HS10" i="6"/>
  <c r="HS11" i="6"/>
  <c r="HS12" i="6"/>
  <c r="HS13" i="6"/>
  <c r="HS14" i="6"/>
  <c r="HS15" i="6"/>
  <c r="HS16" i="6"/>
  <c r="HS17" i="6"/>
  <c r="HS18" i="6"/>
  <c r="HS19" i="6"/>
  <c r="HS20" i="6"/>
  <c r="HS21" i="6"/>
  <c r="HS22" i="6"/>
  <c r="HO2" i="6"/>
  <c r="HO3" i="6"/>
  <c r="HK2" i="6"/>
  <c r="HK3" i="6"/>
  <c r="HK4" i="6"/>
  <c r="HK5" i="6"/>
  <c r="HK6" i="6"/>
  <c r="HG2" i="6"/>
  <c r="HG3" i="6"/>
  <c r="HG4" i="6"/>
  <c r="HG5" i="6"/>
  <c r="HG6" i="6"/>
  <c r="HG7" i="6"/>
  <c r="HG8" i="6"/>
  <c r="HG9" i="6"/>
  <c r="HG10" i="6"/>
  <c r="HG11" i="6"/>
  <c r="HG12" i="6"/>
  <c r="HG13" i="6"/>
  <c r="HG14" i="6"/>
  <c r="HG15" i="6"/>
  <c r="HG16" i="6"/>
  <c r="HG17" i="6"/>
  <c r="HG18" i="6"/>
  <c r="HG19" i="6"/>
  <c r="HC2" i="6"/>
  <c r="HC3" i="6"/>
  <c r="GY2" i="6"/>
  <c r="GY3" i="6"/>
  <c r="GU2" i="6"/>
  <c r="GU3" i="6"/>
  <c r="GU4" i="6"/>
  <c r="GU5" i="6"/>
  <c r="GU6" i="6"/>
  <c r="GU7" i="6"/>
  <c r="GU8" i="6"/>
  <c r="GU9" i="6"/>
  <c r="GQ2" i="6"/>
  <c r="GQ3" i="6"/>
  <c r="GM2" i="6"/>
  <c r="GM3" i="6"/>
  <c r="GI2" i="6"/>
  <c r="GI3" i="6"/>
  <c r="AD3" i="6"/>
  <c r="GE2" i="6"/>
  <c r="GE3" i="6"/>
  <c r="GA2" i="6"/>
  <c r="GA3" i="6"/>
  <c r="GA4" i="6"/>
  <c r="GA5" i="6"/>
  <c r="GA6" i="6"/>
  <c r="GA7" i="6"/>
  <c r="GA8" i="6"/>
  <c r="GA9" i="6"/>
  <c r="GA10" i="6"/>
  <c r="GA11" i="6"/>
  <c r="GA12" i="6"/>
  <c r="GA13" i="6"/>
  <c r="GA14" i="6"/>
  <c r="GA15" i="6"/>
  <c r="GA16" i="6"/>
  <c r="GA17" i="6"/>
  <c r="GA18" i="6"/>
  <c r="GA19" i="6"/>
  <c r="GA20" i="6"/>
  <c r="GA21" i="6"/>
  <c r="GA22" i="6"/>
  <c r="GA23" i="6"/>
  <c r="GA24" i="6"/>
  <c r="GA25" i="6"/>
  <c r="GA26" i="6"/>
  <c r="GA27" i="6"/>
  <c r="GA28" i="6"/>
  <c r="GA29" i="6"/>
  <c r="GA30" i="6"/>
  <c r="GA31" i="6"/>
  <c r="GA32" i="6"/>
  <c r="GA33" i="6"/>
  <c r="FW2" i="6"/>
  <c r="FW3" i="6"/>
  <c r="FS2" i="6"/>
  <c r="FS3" i="6"/>
  <c r="FO2" i="6"/>
  <c r="FO3" i="6"/>
  <c r="FO4" i="6"/>
  <c r="FO5" i="6"/>
  <c r="FO6" i="6"/>
  <c r="FO7" i="6"/>
  <c r="FO8" i="6"/>
  <c r="FO9" i="6"/>
  <c r="FO10" i="6"/>
  <c r="FO11" i="6"/>
  <c r="FK2" i="6"/>
  <c r="AH2" i="6"/>
  <c r="FG2" i="6"/>
  <c r="AD2" i="6"/>
  <c r="FC2" i="6"/>
  <c r="FC3" i="6"/>
  <c r="EY2" i="6"/>
  <c r="EY3" i="6"/>
  <c r="EY4" i="6"/>
  <c r="EY5" i="6"/>
  <c r="EY6" i="6"/>
  <c r="EY7" i="6"/>
  <c r="EY8" i="6"/>
  <c r="EY9" i="6"/>
  <c r="EY10" i="6"/>
  <c r="EY11" i="6"/>
  <c r="EY12" i="6"/>
  <c r="EY13" i="6"/>
  <c r="EY14" i="6"/>
  <c r="EY15" i="6"/>
  <c r="EY16" i="6"/>
  <c r="EY17" i="6"/>
  <c r="EY18" i="6"/>
  <c r="EY19" i="6"/>
  <c r="EY20" i="6"/>
  <c r="EY21" i="6"/>
  <c r="EY22" i="6"/>
  <c r="EY23" i="6"/>
  <c r="EY24" i="6"/>
  <c r="EY25" i="6"/>
  <c r="EY26" i="6"/>
  <c r="EY27" i="6"/>
  <c r="EY28" i="6"/>
  <c r="EY29" i="6"/>
  <c r="EY30" i="6"/>
  <c r="EY31" i="6"/>
  <c r="EU2" i="6"/>
  <c r="EU3" i="6"/>
  <c r="EU4" i="6"/>
  <c r="EU5" i="6"/>
  <c r="EU6" i="6"/>
  <c r="EU7" i="6"/>
  <c r="EU8" i="6"/>
  <c r="EU9" i="6"/>
  <c r="EU10" i="6"/>
  <c r="EU11" i="6"/>
  <c r="EU12" i="6"/>
  <c r="EU13" i="6"/>
  <c r="EU14" i="6"/>
  <c r="EU15" i="6"/>
  <c r="EU16" i="6"/>
  <c r="EU17" i="6"/>
  <c r="EU18" i="6"/>
  <c r="EU19" i="6"/>
  <c r="EU20" i="6"/>
  <c r="EU21" i="6"/>
  <c r="EU22" i="6"/>
  <c r="EU23" i="6"/>
  <c r="EU24" i="6"/>
  <c r="EU25" i="6"/>
  <c r="EU26" i="6"/>
  <c r="EU27" i="6"/>
  <c r="EU28" i="6"/>
  <c r="EU29" i="6"/>
  <c r="EU30" i="6"/>
  <c r="EU31" i="6"/>
  <c r="EQ2" i="6"/>
  <c r="EQ3" i="6"/>
  <c r="EQ4" i="6"/>
  <c r="EQ5" i="6"/>
  <c r="EQ6" i="6"/>
  <c r="EQ7" i="6"/>
  <c r="EQ8" i="6"/>
  <c r="EQ9" i="6"/>
  <c r="EQ10" i="6"/>
  <c r="EQ11" i="6"/>
  <c r="EQ12" i="6"/>
  <c r="EQ13" i="6"/>
  <c r="EQ14" i="6"/>
  <c r="EQ15" i="6"/>
  <c r="EQ16" i="6"/>
  <c r="EQ17" i="6"/>
  <c r="EQ18" i="6"/>
  <c r="EQ19" i="6"/>
  <c r="EQ20" i="6"/>
  <c r="EQ21" i="6"/>
  <c r="EQ22" i="6"/>
  <c r="EQ23" i="6"/>
  <c r="EQ24" i="6"/>
  <c r="EQ25" i="6"/>
  <c r="EQ26" i="6"/>
  <c r="EQ27" i="6"/>
  <c r="EQ28" i="6"/>
  <c r="EQ29" i="6"/>
  <c r="EQ30" i="6"/>
  <c r="EM2" i="6"/>
  <c r="EM3" i="6"/>
  <c r="EI2" i="6"/>
  <c r="EI3" i="6"/>
  <c r="EI4" i="6"/>
  <c r="EI5" i="6"/>
  <c r="EI6" i="6"/>
  <c r="EI7" i="6"/>
  <c r="EI8" i="6"/>
  <c r="EI9" i="6"/>
  <c r="EI10" i="6"/>
  <c r="EI11" i="6"/>
  <c r="EE2" i="6"/>
  <c r="EE3" i="6"/>
  <c r="EE4" i="6"/>
  <c r="EE5" i="6"/>
  <c r="EE6" i="6"/>
  <c r="EE7" i="6"/>
  <c r="EE8" i="6"/>
  <c r="EE9" i="6"/>
  <c r="EE10" i="6"/>
  <c r="EE11" i="6"/>
  <c r="EE12" i="6"/>
  <c r="EE13" i="6"/>
  <c r="EE14" i="6"/>
  <c r="EE15" i="6"/>
  <c r="EE16" i="6"/>
  <c r="EE17" i="6"/>
  <c r="EE18" i="6"/>
  <c r="EE19" i="6"/>
  <c r="EE20" i="6"/>
  <c r="EE21" i="6"/>
  <c r="EE22" i="6"/>
  <c r="EE23" i="6"/>
  <c r="EE24" i="6"/>
  <c r="EE25" i="6"/>
  <c r="EE26" i="6"/>
  <c r="EE27" i="6"/>
  <c r="EE28" i="6"/>
  <c r="EE29" i="6"/>
  <c r="EA2" i="6"/>
  <c r="EA3" i="6"/>
  <c r="DW2" i="6"/>
  <c r="DW3" i="6"/>
  <c r="DS2" i="6"/>
  <c r="DS3" i="6"/>
  <c r="DO2" i="6"/>
  <c r="DO3" i="6"/>
  <c r="DO4" i="6"/>
  <c r="DO5" i="6"/>
  <c r="DO6" i="6"/>
  <c r="DO7" i="6"/>
  <c r="DO8" i="6"/>
  <c r="DO9" i="6"/>
  <c r="DO10" i="6"/>
  <c r="DO11" i="6"/>
  <c r="DO12" i="6"/>
  <c r="DO13" i="6"/>
  <c r="DO14" i="6"/>
  <c r="DO15" i="6"/>
  <c r="DO16" i="6"/>
  <c r="DO17" i="6"/>
  <c r="DK2" i="6"/>
  <c r="DK3" i="6"/>
  <c r="DG2" i="6"/>
  <c r="DG3" i="6"/>
  <c r="DC2" i="6"/>
  <c r="DC3" i="6"/>
  <c r="DC4" i="6"/>
  <c r="CY2" i="6"/>
  <c r="CY3" i="6"/>
  <c r="CY4" i="6"/>
  <c r="CY5" i="6"/>
  <c r="CY6" i="6"/>
  <c r="CY7" i="6"/>
  <c r="CY8" i="6"/>
  <c r="CY9" i="6"/>
  <c r="CU2" i="6"/>
  <c r="CU3" i="6"/>
  <c r="CQ2" i="6"/>
  <c r="CQ3" i="6"/>
  <c r="CM2" i="6"/>
  <c r="CM3" i="6"/>
  <c r="CI2" i="6"/>
  <c r="CI3" i="6"/>
  <c r="CI4" i="6"/>
  <c r="CE2" i="6"/>
  <c r="CE3" i="6"/>
  <c r="CA2" i="6"/>
  <c r="CA3" i="6"/>
  <c r="BW2" i="6"/>
  <c r="BS2" i="6"/>
  <c r="BS3" i="6"/>
  <c r="BS4" i="6"/>
  <c r="BS5" i="6"/>
  <c r="BS6" i="6"/>
  <c r="BS7" i="6"/>
  <c r="BS8" i="6"/>
  <c r="BS9" i="6"/>
  <c r="BS10" i="6"/>
  <c r="BS11" i="6"/>
  <c r="BO2" i="6"/>
  <c r="BO3" i="6"/>
  <c r="BK2" i="6"/>
  <c r="BK3" i="6"/>
  <c r="BG2" i="6"/>
  <c r="BG3" i="6"/>
  <c r="BC2" i="6"/>
  <c r="BC3" i="6"/>
  <c r="BC4" i="6"/>
  <c r="BC5" i="6"/>
  <c r="BC6" i="6"/>
  <c r="BC7" i="6"/>
  <c r="BC8" i="6"/>
  <c r="AY2" i="6"/>
  <c r="AY3" i="6"/>
  <c r="AU2" i="6"/>
  <c r="AU3" i="6"/>
  <c r="AQ2" i="6"/>
  <c r="AQ3" i="6"/>
  <c r="AQ4" i="6"/>
  <c r="AQ5" i="6"/>
  <c r="AQ6" i="6"/>
  <c r="AQ7" i="6"/>
  <c r="AQ8" i="6"/>
  <c r="AQ9" i="6"/>
  <c r="AQ10" i="6"/>
  <c r="AQ11" i="6"/>
  <c r="AQ12" i="6"/>
  <c r="AQ13" i="6"/>
  <c r="AQ14" i="6"/>
  <c r="AQ15" i="6"/>
  <c r="AQ16" i="6"/>
  <c r="AQ17" i="6"/>
  <c r="AQ18" i="6"/>
  <c r="AQ19" i="6"/>
  <c r="AQ20" i="6"/>
  <c r="AQ21" i="6"/>
  <c r="AQ22" i="6"/>
  <c r="AQ23" i="6"/>
  <c r="AQ24" i="6"/>
  <c r="AQ25" i="6"/>
  <c r="AQ26" i="6"/>
  <c r="AQ27" i="6"/>
  <c r="AM2" i="6"/>
  <c r="AM3" i="6"/>
  <c r="AM4" i="6"/>
  <c r="AM5" i="6"/>
  <c r="AM6" i="6"/>
  <c r="AM7" i="6"/>
  <c r="AM8" i="6"/>
  <c r="AM9" i="6"/>
  <c r="AM10" i="6"/>
  <c r="AM11" i="6"/>
  <c r="AM12" i="6"/>
  <c r="AM13" i="6"/>
  <c r="AM14" i="6"/>
  <c r="AM15" i="6"/>
  <c r="AM16" i="6"/>
  <c r="AM17" i="6"/>
  <c r="AM18" i="6"/>
  <c r="AM19" i="6"/>
  <c r="AM20" i="6"/>
  <c r="AM21" i="6"/>
  <c r="AM22" i="6"/>
  <c r="AM23" i="6"/>
  <c r="AM24" i="6"/>
  <c r="AM25" i="6"/>
  <c r="AM26" i="6"/>
  <c r="AM27" i="6"/>
  <c r="AL2" i="6"/>
  <c r="AL3" i="6"/>
  <c r="NE2" i="6"/>
  <c r="NE3" i="6"/>
  <c r="NE4" i="6"/>
  <c r="NE5" i="6"/>
  <c r="NE6" i="6"/>
  <c r="NE7" i="6"/>
  <c r="NE8" i="6"/>
  <c r="NE9" i="6"/>
  <c r="NE10" i="6"/>
  <c r="NE11" i="6"/>
  <c r="NE12" i="6"/>
  <c r="NE13" i="6"/>
  <c r="NE14" i="6"/>
  <c r="NE15" i="6"/>
  <c r="NE16" i="6"/>
  <c r="NE17" i="6"/>
  <c r="NE18" i="6"/>
  <c r="NE19" i="6"/>
  <c r="MG2" i="6"/>
  <c r="MG3" i="6"/>
  <c r="MG4" i="6"/>
  <c r="MG5" i="6"/>
  <c r="MG6" i="6"/>
  <c r="MG7" i="6"/>
  <c r="MG8" i="6"/>
  <c r="MG9" i="6"/>
  <c r="MG10" i="6"/>
  <c r="MG11" i="6"/>
  <c r="MG12" i="6"/>
  <c r="MG13" i="6"/>
  <c r="MG14" i="6"/>
  <c r="MG15" i="6"/>
  <c r="MG16" i="6"/>
  <c r="MG17" i="6"/>
  <c r="MG18" i="6"/>
  <c r="MG19" i="6"/>
  <c r="MG20" i="6"/>
  <c r="MG21" i="6"/>
  <c r="MG22" i="6"/>
  <c r="LU2" i="6"/>
  <c r="LU3" i="6"/>
  <c r="LU4" i="6"/>
  <c r="LU5" i="6"/>
  <c r="LU6" i="6"/>
  <c r="LU7" i="6"/>
  <c r="LU8" i="6"/>
  <c r="LU9" i="6"/>
  <c r="LU10" i="6"/>
  <c r="LU11" i="6"/>
  <c r="LU12" i="6"/>
  <c r="LU13" i="6"/>
  <c r="LU14" i="6"/>
  <c r="LU15" i="6"/>
  <c r="LU16" i="6"/>
  <c r="LU17" i="6"/>
  <c r="LU18" i="6"/>
  <c r="LU19" i="6"/>
  <c r="LM2" i="6"/>
  <c r="LM3" i="6"/>
  <c r="LM4" i="6"/>
  <c r="LM5" i="6"/>
  <c r="LM6" i="6"/>
  <c r="LM7" i="6"/>
  <c r="LM8" i="6"/>
  <c r="LM9" i="6"/>
  <c r="LM10" i="6"/>
  <c r="LM11" i="6"/>
  <c r="LM12" i="6"/>
  <c r="LM13" i="6"/>
  <c r="LM14" i="6"/>
  <c r="LM15" i="6"/>
  <c r="LM16" i="6"/>
  <c r="LM17" i="6"/>
  <c r="LM18" i="6"/>
  <c r="LM19" i="6"/>
  <c r="LM20" i="6"/>
  <c r="LM21" i="6"/>
  <c r="LM22" i="6"/>
  <c r="LM23" i="6"/>
  <c r="LM24" i="6"/>
  <c r="LM25" i="6"/>
  <c r="LA2" i="6"/>
  <c r="LA3" i="6"/>
  <c r="KW2" i="6"/>
  <c r="KW3" i="6"/>
  <c r="KW4" i="6"/>
  <c r="KW5" i="6"/>
  <c r="KW6" i="6"/>
  <c r="KW7" i="6"/>
  <c r="KW8" i="6"/>
  <c r="KW9" i="6"/>
  <c r="KW10" i="6"/>
  <c r="KW11" i="6"/>
  <c r="KW12" i="6"/>
  <c r="KW13" i="6"/>
  <c r="KW14" i="6"/>
  <c r="KW15" i="6"/>
  <c r="KO2" i="6"/>
  <c r="KO3" i="6"/>
  <c r="KO4" i="6"/>
  <c r="KO5" i="6"/>
  <c r="KO6" i="6"/>
  <c r="KO7" i="6"/>
  <c r="KO8" i="6"/>
  <c r="KO9" i="6"/>
  <c r="KO10" i="6"/>
  <c r="KO11" i="6"/>
  <c r="KO12" i="6"/>
  <c r="KO13" i="6"/>
  <c r="KG2" i="6"/>
  <c r="KG3" i="6"/>
  <c r="KG4" i="6"/>
  <c r="KG5" i="6"/>
  <c r="KG6" i="6"/>
  <c r="KG7" i="6"/>
  <c r="KG8" i="6"/>
  <c r="KG9" i="6"/>
  <c r="JU2" i="6"/>
  <c r="JU3" i="6"/>
  <c r="JM2" i="6"/>
  <c r="JM3" i="6"/>
  <c r="JM4" i="6"/>
  <c r="JM5" i="6"/>
  <c r="JM6" i="6"/>
  <c r="JM7" i="6"/>
  <c r="JM8" i="6"/>
  <c r="JM9" i="6"/>
  <c r="JE2" i="6"/>
  <c r="JE3" i="6"/>
  <c r="JE4" i="6"/>
  <c r="JE5" i="6"/>
  <c r="JE6" i="6"/>
  <c r="JE7" i="6"/>
  <c r="JE8" i="6"/>
  <c r="JE9" i="6"/>
  <c r="JE10" i="6"/>
  <c r="JE11" i="6"/>
  <c r="JE12" i="6"/>
  <c r="JE13" i="6"/>
  <c r="JE14" i="6"/>
  <c r="JE15" i="6"/>
  <c r="JE16" i="6"/>
  <c r="JE17" i="6"/>
  <c r="JE18" i="6"/>
  <c r="JE19" i="6"/>
  <c r="JE20" i="6"/>
  <c r="JE21" i="6"/>
  <c r="JE22" i="6"/>
  <c r="JE23" i="6"/>
  <c r="JE24" i="6"/>
  <c r="IW2" i="6"/>
  <c r="IW3" i="6"/>
  <c r="IW4" i="6"/>
  <c r="IW5" i="6"/>
  <c r="IW6" i="6"/>
  <c r="IW7" i="6"/>
  <c r="IW8" i="6"/>
  <c r="IW9" i="6"/>
  <c r="IW10" i="6"/>
  <c r="IW11" i="6"/>
  <c r="IW12" i="6"/>
  <c r="IW13" i="6"/>
  <c r="IW14" i="6"/>
  <c r="IS2" i="6"/>
  <c r="IS3" i="6"/>
  <c r="IK2" i="6"/>
  <c r="IK3" i="6"/>
  <c r="IK4" i="6"/>
  <c r="IC2" i="6"/>
  <c r="IC3" i="6"/>
  <c r="IC4" i="6"/>
  <c r="IC5" i="6"/>
  <c r="IC6" i="6"/>
  <c r="IC7" i="6"/>
  <c r="IC8" i="6"/>
  <c r="IC9" i="6"/>
  <c r="IC10" i="6"/>
  <c r="IC11" i="6"/>
  <c r="IC12" i="6"/>
  <c r="IC13" i="6"/>
  <c r="IC14" i="6"/>
  <c r="IC15" i="6"/>
  <c r="IC16" i="6"/>
  <c r="IC17" i="6"/>
  <c r="IC18" i="6"/>
  <c r="IC19" i="6"/>
  <c r="IC20" i="6"/>
  <c r="HU2" i="6"/>
  <c r="HU3" i="6"/>
  <c r="HU4" i="6"/>
  <c r="HU5" i="6"/>
  <c r="HU6" i="6"/>
  <c r="HU7" i="6"/>
  <c r="HU8" i="6"/>
  <c r="HU9" i="6"/>
  <c r="HU10" i="6"/>
  <c r="HU11" i="6"/>
  <c r="HU12" i="6"/>
  <c r="HU13" i="6"/>
  <c r="HU14" i="6"/>
  <c r="HU15" i="6"/>
  <c r="HU16" i="6"/>
  <c r="HU17" i="6"/>
  <c r="HU18" i="6"/>
  <c r="HU19" i="6"/>
  <c r="HU20" i="6"/>
  <c r="HU21" i="6"/>
  <c r="HU22" i="6"/>
  <c r="HU23" i="6"/>
  <c r="HU24" i="6"/>
  <c r="HU25" i="6"/>
  <c r="HU26" i="6"/>
  <c r="HU27" i="6"/>
  <c r="HU28" i="6"/>
  <c r="HU29" i="6"/>
  <c r="HU30" i="6"/>
  <c r="HU31" i="6"/>
  <c r="HU32" i="6"/>
  <c r="HU33" i="6"/>
  <c r="HU34" i="6"/>
  <c r="HU35" i="6"/>
  <c r="HU36" i="6"/>
  <c r="HU37" i="6"/>
  <c r="HU38" i="6"/>
  <c r="HU39" i="6"/>
  <c r="HM2" i="6"/>
  <c r="HM3" i="6"/>
  <c r="HE2" i="6"/>
  <c r="HE3" i="6"/>
  <c r="HE4" i="6"/>
  <c r="HE5" i="6"/>
  <c r="HE6" i="6"/>
  <c r="HE7" i="6"/>
  <c r="HE8" i="6"/>
  <c r="HE9" i="6"/>
  <c r="HE10" i="6"/>
  <c r="HE11" i="6"/>
  <c r="GW2" i="6"/>
  <c r="GW3" i="6"/>
  <c r="GO2" i="6"/>
  <c r="GO3" i="6"/>
  <c r="GG2" i="6"/>
  <c r="GG3" i="6"/>
  <c r="FY2" i="6"/>
  <c r="FY3" i="6"/>
  <c r="FY4" i="6"/>
  <c r="FU2" i="6"/>
  <c r="FU3" i="6"/>
  <c r="FU4" i="6"/>
  <c r="FU5" i="6"/>
  <c r="FU6" i="6"/>
  <c r="FU7" i="6"/>
  <c r="FU8" i="6"/>
  <c r="FU9" i="6"/>
  <c r="FU10" i="6"/>
  <c r="FU11" i="6"/>
  <c r="FU12" i="6"/>
  <c r="FU13" i="6"/>
  <c r="FU14" i="6"/>
  <c r="FU15" i="6"/>
  <c r="FU16" i="6"/>
  <c r="FU17" i="6"/>
  <c r="FU18" i="6"/>
  <c r="FU19" i="6"/>
  <c r="FU20" i="6"/>
  <c r="FU21" i="6"/>
  <c r="FU22" i="6"/>
  <c r="FU23" i="6"/>
  <c r="FU24" i="6"/>
  <c r="FU25" i="6"/>
  <c r="FU26" i="6"/>
  <c r="FU27" i="6"/>
  <c r="FU28" i="6"/>
  <c r="FU29" i="6"/>
  <c r="FU30" i="6"/>
  <c r="FU31" i="6"/>
  <c r="FU32" i="6"/>
  <c r="FU33" i="6"/>
  <c r="FM2" i="6"/>
  <c r="AJ2" i="6"/>
  <c r="FE2" i="6"/>
  <c r="FE3" i="6"/>
  <c r="FE4" i="6"/>
  <c r="FE5" i="6"/>
  <c r="FE6" i="6"/>
  <c r="FE7" i="6"/>
  <c r="FE8" i="6"/>
  <c r="FE9" i="6"/>
  <c r="FE10" i="6"/>
  <c r="FE11" i="6"/>
  <c r="FE12" i="6"/>
  <c r="FE13" i="6"/>
  <c r="FE14" i="6"/>
  <c r="FE15" i="6"/>
  <c r="FE16" i="6"/>
  <c r="FE17" i="6"/>
  <c r="FE18" i="6"/>
  <c r="FE19" i="6"/>
  <c r="FE20" i="6"/>
  <c r="FE21" i="6"/>
  <c r="FE22" i="6"/>
  <c r="FE23" i="6"/>
  <c r="FE24" i="6"/>
  <c r="FE25" i="6"/>
  <c r="FE26" i="6"/>
  <c r="FE27" i="6"/>
  <c r="FE28" i="6"/>
  <c r="FE29" i="6"/>
  <c r="FE30" i="6"/>
  <c r="FE31" i="6"/>
  <c r="FE32" i="6"/>
  <c r="FE33" i="6"/>
  <c r="FE34" i="6"/>
  <c r="FE35" i="6"/>
  <c r="FE36" i="6"/>
  <c r="FE37" i="6"/>
  <c r="FE38" i="6"/>
  <c r="FE39" i="6"/>
  <c r="FE40" i="6"/>
  <c r="FE41" i="6"/>
  <c r="FE42" i="6"/>
  <c r="FE43" i="6"/>
  <c r="FE44" i="6"/>
  <c r="FE45" i="6"/>
  <c r="FE46" i="6"/>
  <c r="FE47" i="6"/>
  <c r="FE48" i="6"/>
  <c r="FE49" i="6"/>
  <c r="FE50" i="6"/>
  <c r="EW2" i="6"/>
  <c r="EW3" i="6"/>
  <c r="EW4" i="6"/>
  <c r="EW5" i="6"/>
  <c r="EW6" i="6"/>
  <c r="EW7" i="6"/>
  <c r="EW8" i="6"/>
  <c r="EW9" i="6"/>
  <c r="EW10" i="6"/>
  <c r="EW11" i="6"/>
  <c r="EW12" i="6"/>
  <c r="EW13" i="6"/>
  <c r="EW14" i="6"/>
  <c r="EW15" i="6"/>
  <c r="EW16" i="6"/>
  <c r="EW17" i="6"/>
  <c r="EW18" i="6"/>
  <c r="EW19" i="6"/>
  <c r="EW20" i="6"/>
  <c r="EW21" i="6"/>
  <c r="EW22" i="6"/>
  <c r="EW23" i="6"/>
  <c r="EW24" i="6"/>
  <c r="EW25" i="6"/>
  <c r="EW26" i="6"/>
  <c r="EW27" i="6"/>
  <c r="EW28" i="6"/>
  <c r="EW29" i="6"/>
  <c r="EW30" i="6"/>
  <c r="EW31" i="6"/>
  <c r="ES2" i="6"/>
  <c r="ES3" i="6"/>
  <c r="EK2" i="6"/>
  <c r="EK3" i="6"/>
  <c r="EK4" i="6"/>
  <c r="EK5" i="6"/>
  <c r="EK6" i="6"/>
  <c r="EK7" i="6"/>
  <c r="EK8" i="6"/>
  <c r="EK9" i="6"/>
  <c r="EK10" i="6"/>
  <c r="EK11" i="6"/>
  <c r="EK12" i="6"/>
  <c r="EK13" i="6"/>
  <c r="EK14" i="6"/>
  <c r="EK15" i="6"/>
  <c r="EK16" i="6"/>
  <c r="EK17" i="6"/>
  <c r="EK18" i="6"/>
  <c r="EK19" i="6"/>
  <c r="EK20" i="6"/>
  <c r="EK21" i="6"/>
  <c r="EK22" i="6"/>
  <c r="EK23" i="6"/>
  <c r="EK24" i="6"/>
  <c r="EK25" i="6"/>
  <c r="EK26" i="6"/>
  <c r="EK27" i="6"/>
  <c r="EK28" i="6"/>
  <c r="EK29" i="6"/>
  <c r="EC2" i="6"/>
  <c r="EC3" i="6"/>
  <c r="DU2" i="6"/>
  <c r="DU3" i="6"/>
  <c r="DU4" i="6"/>
  <c r="DU5" i="6"/>
  <c r="DU6" i="6"/>
  <c r="DU7" i="6"/>
  <c r="DQ2" i="6"/>
  <c r="DQ3" i="6"/>
  <c r="DQ4" i="6"/>
  <c r="DQ5" i="6"/>
  <c r="DQ6" i="6"/>
  <c r="DQ7" i="6"/>
  <c r="DI2" i="6"/>
  <c r="DI3" i="6"/>
  <c r="DI4" i="6"/>
  <c r="DI5" i="6"/>
  <c r="DI6" i="6"/>
  <c r="DI7" i="6"/>
  <c r="DI8" i="6"/>
  <c r="DI9" i="6"/>
  <c r="DI10" i="6"/>
  <c r="DI11" i="6"/>
  <c r="DI12" i="6"/>
  <c r="DI13" i="6"/>
  <c r="DI14" i="6"/>
  <c r="DI15" i="6"/>
  <c r="DI16" i="6"/>
  <c r="DI17" i="6"/>
  <c r="DI18" i="6"/>
  <c r="DI19" i="6"/>
  <c r="DI20" i="6"/>
  <c r="DI21" i="6"/>
  <c r="DI22" i="6"/>
  <c r="DI23" i="6"/>
  <c r="DI24" i="6"/>
  <c r="DI25" i="6"/>
  <c r="DI26" i="6"/>
  <c r="DI27" i="6"/>
  <c r="DI28" i="6"/>
  <c r="DI29" i="6"/>
  <c r="DI30" i="6"/>
  <c r="DI31" i="6"/>
  <c r="DI32" i="6"/>
  <c r="DI33" i="6"/>
  <c r="DI34" i="6"/>
  <c r="DI35" i="6"/>
  <c r="DI36" i="6"/>
  <c r="DA2" i="6"/>
  <c r="DA3" i="6"/>
  <c r="CS2" i="6"/>
  <c r="CS3" i="6"/>
  <c r="CS4" i="6"/>
  <c r="CS5" i="6"/>
  <c r="CS6" i="6"/>
  <c r="CS7" i="6"/>
  <c r="CS8" i="6"/>
  <c r="CS9" i="6"/>
  <c r="CS10" i="6"/>
  <c r="CS11" i="6"/>
  <c r="CS12" i="6"/>
  <c r="CK2" i="6"/>
  <c r="CK3" i="6"/>
  <c r="CC2" i="6"/>
  <c r="CC3" i="6"/>
  <c r="CC4" i="6"/>
  <c r="CC5" i="6"/>
  <c r="CC6" i="6"/>
  <c r="CC7" i="6"/>
  <c r="CC8" i="6"/>
  <c r="CC9" i="6"/>
  <c r="CC10" i="6"/>
  <c r="CC11" i="6"/>
  <c r="CC12" i="6"/>
  <c r="CC13" i="6"/>
  <c r="CC14" i="6"/>
  <c r="CC15" i="6"/>
  <c r="CC16" i="6"/>
  <c r="CC17" i="6"/>
  <c r="CC18" i="6"/>
  <c r="CC19" i="6"/>
  <c r="CC20" i="6"/>
  <c r="CC21" i="6"/>
  <c r="CC22" i="6"/>
  <c r="CC23" i="6"/>
  <c r="CC24" i="6"/>
  <c r="CC25" i="6"/>
  <c r="CC26" i="6"/>
  <c r="CC27" i="6"/>
  <c r="CC28" i="6"/>
  <c r="BY2" i="6"/>
  <c r="BY3" i="6"/>
  <c r="BQ2" i="6"/>
  <c r="BQ3" i="6"/>
  <c r="BQ4" i="6"/>
  <c r="BQ5" i="6"/>
  <c r="BQ6" i="6"/>
  <c r="BQ7" i="6"/>
  <c r="BQ8" i="6"/>
  <c r="BQ9" i="6"/>
  <c r="BQ10" i="6"/>
  <c r="BQ11" i="6"/>
  <c r="BI2" i="6"/>
  <c r="BI3" i="6"/>
  <c r="BI4" i="6"/>
  <c r="BI5" i="6"/>
  <c r="BI6" i="6"/>
  <c r="BI7" i="6"/>
  <c r="BI8" i="6"/>
  <c r="BI9" i="6"/>
  <c r="BI10" i="6"/>
  <c r="BI11" i="6"/>
  <c r="BI12" i="6"/>
  <c r="BI13" i="6"/>
  <c r="BI14" i="6"/>
  <c r="BI15" i="6"/>
  <c r="BI16" i="6"/>
  <c r="BA2" i="6"/>
  <c r="BA3" i="6"/>
  <c r="BA4" i="6"/>
  <c r="BA5" i="6"/>
  <c r="BA6" i="6"/>
  <c r="BA7" i="6"/>
  <c r="BA8" i="6"/>
  <c r="AS2" i="6"/>
  <c r="AS3" i="6"/>
  <c r="AK2" i="6"/>
  <c r="AK3" i="6"/>
  <c r="AK4" i="6"/>
  <c r="AK5" i="6"/>
  <c r="AK6" i="6"/>
  <c r="AK7" i="6"/>
  <c r="AK8" i="6"/>
  <c r="AK9" i="6"/>
  <c r="AK10" i="6"/>
  <c r="AK11" i="6"/>
  <c r="AK12" i="6"/>
  <c r="AK13" i="6"/>
  <c r="AK14" i="6"/>
  <c r="AK15" i="6"/>
  <c r="AK16" i="6"/>
  <c r="AK17" i="6"/>
  <c r="AK18" i="6"/>
  <c r="AK19" i="6"/>
  <c r="AK20" i="6"/>
  <c r="AK21" i="6"/>
  <c r="AK22" i="6"/>
  <c r="AK23" i="6"/>
  <c r="AK24" i="6"/>
  <c r="AK25" i="6"/>
  <c r="AK26" i="6"/>
  <c r="AK27" i="6"/>
  <c r="NV2" i="6"/>
  <c r="NV3" i="6"/>
  <c r="NV4" i="6"/>
  <c r="NV5" i="6"/>
  <c r="NV6" i="6"/>
  <c r="NV7" i="6"/>
  <c r="NV8" i="6"/>
  <c r="NV9" i="6"/>
  <c r="NV10" i="6"/>
  <c r="NV11" i="6"/>
  <c r="NV12" i="6"/>
  <c r="NV13" i="6"/>
  <c r="NV14" i="6"/>
  <c r="NV15" i="6"/>
  <c r="NV16" i="6"/>
  <c r="NV17" i="6"/>
  <c r="NV18" i="6"/>
  <c r="NV19" i="6"/>
  <c r="NV20" i="6"/>
  <c r="NV21" i="6"/>
  <c r="NV22" i="6"/>
  <c r="NV23" i="6"/>
  <c r="NV24" i="6"/>
  <c r="NV25" i="6"/>
  <c r="NV26" i="6"/>
  <c r="NV27" i="6"/>
  <c r="NV28" i="6"/>
  <c r="NV29" i="6"/>
  <c r="NV30" i="6"/>
  <c r="NV31" i="6"/>
  <c r="NV32" i="6"/>
  <c r="NV33" i="6"/>
  <c r="NV34" i="6"/>
  <c r="NV35" i="6"/>
  <c r="NV36" i="6"/>
  <c r="NV37" i="6"/>
  <c r="NV38" i="6"/>
  <c r="NV39" i="6"/>
  <c r="NV40" i="6"/>
  <c r="NV41" i="6"/>
  <c r="NV42" i="6"/>
  <c r="NV43" i="6"/>
  <c r="NV44" i="6"/>
  <c r="NV45" i="6"/>
  <c r="NV46" i="6"/>
  <c r="NV47" i="6"/>
  <c r="NV48" i="6"/>
  <c r="NV49" i="6"/>
  <c r="NV50" i="6"/>
  <c r="NV51" i="6"/>
  <c r="AJ51" i="6"/>
  <c r="NR2" i="6"/>
  <c r="NR3" i="6"/>
  <c r="NR4" i="6"/>
  <c r="NR5" i="6"/>
  <c r="NR6" i="6"/>
  <c r="NR7" i="6"/>
  <c r="NR8" i="6"/>
  <c r="NR9" i="6"/>
  <c r="NR10" i="6"/>
  <c r="NR11" i="6"/>
  <c r="NR12" i="6"/>
  <c r="NR13" i="6"/>
  <c r="NR14" i="6"/>
  <c r="NR15" i="6"/>
  <c r="NR16" i="6"/>
  <c r="NR17" i="6"/>
  <c r="NR18" i="6"/>
  <c r="NR19" i="6"/>
  <c r="NR20" i="6"/>
  <c r="NR21" i="6"/>
  <c r="NR22" i="6"/>
  <c r="NR23" i="6"/>
  <c r="NR24" i="6"/>
  <c r="NR25" i="6"/>
  <c r="NR26" i="6"/>
  <c r="NR27" i="6"/>
  <c r="NR28" i="6"/>
  <c r="NR29" i="6"/>
  <c r="NR30" i="6"/>
  <c r="NR31" i="6"/>
  <c r="NR32" i="6"/>
  <c r="NR33" i="6"/>
  <c r="NR34" i="6"/>
  <c r="NR35" i="6"/>
  <c r="NR36" i="6"/>
  <c r="NR37" i="6"/>
  <c r="NR38" i="6"/>
  <c r="NR39" i="6"/>
  <c r="NR40" i="6"/>
  <c r="NR41" i="6"/>
  <c r="NR42" i="6"/>
  <c r="NR43" i="6"/>
  <c r="NR44" i="6"/>
  <c r="NR45" i="6"/>
  <c r="NR46" i="6"/>
  <c r="NR47" i="6"/>
  <c r="NR48" i="6"/>
  <c r="NR49" i="6"/>
  <c r="NR50" i="6"/>
  <c r="NR51" i="6"/>
  <c r="AF51" i="6"/>
  <c r="NN2" i="6"/>
  <c r="NN3" i="6"/>
  <c r="NJ2" i="6"/>
  <c r="NJ3" i="6"/>
  <c r="NF2" i="6"/>
  <c r="NF3" i="6"/>
  <c r="NF4" i="6"/>
  <c r="NF5" i="6"/>
  <c r="NF6" i="6"/>
  <c r="NF7" i="6"/>
  <c r="NF8" i="6"/>
  <c r="NF9" i="6"/>
  <c r="NF10" i="6"/>
  <c r="NF11" i="6"/>
  <c r="NF12" i="6"/>
  <c r="NF13" i="6"/>
  <c r="NF14" i="6"/>
  <c r="NF15" i="6"/>
  <c r="NF16" i="6"/>
  <c r="NF17" i="6"/>
  <c r="NF18" i="6"/>
  <c r="NF19" i="6"/>
  <c r="NF20" i="6"/>
  <c r="NF21" i="6"/>
  <c r="NF22" i="6"/>
  <c r="NF23" i="6"/>
  <c r="NF24" i="6"/>
  <c r="NF25" i="6"/>
  <c r="NF26" i="6"/>
  <c r="NF27" i="6"/>
  <c r="NF28" i="6"/>
  <c r="NF29" i="6"/>
  <c r="NF30" i="6"/>
  <c r="NF31" i="6"/>
  <c r="NF32" i="6"/>
  <c r="NF33" i="6"/>
  <c r="NF34" i="6"/>
  <c r="NF35" i="6"/>
  <c r="NF36" i="6"/>
  <c r="NF37" i="6"/>
  <c r="NF38" i="6"/>
  <c r="NF39" i="6"/>
  <c r="NF40" i="6"/>
  <c r="NF41" i="6"/>
  <c r="NF42" i="6"/>
  <c r="NF43" i="6"/>
  <c r="NF44" i="6"/>
  <c r="NF45" i="6"/>
  <c r="NF46" i="6"/>
  <c r="NF47" i="6"/>
  <c r="NF48" i="6"/>
  <c r="NB2" i="6"/>
  <c r="NB3" i="6"/>
  <c r="NB4" i="6"/>
  <c r="NB5" i="6"/>
  <c r="NB6" i="6"/>
  <c r="NB7" i="6"/>
  <c r="NB8" i="6"/>
  <c r="NB9" i="6"/>
  <c r="NB10" i="6"/>
  <c r="NB11" i="6"/>
  <c r="NB12" i="6"/>
  <c r="NB13" i="6"/>
  <c r="NB14" i="6"/>
  <c r="NB15" i="6"/>
  <c r="NB16" i="6"/>
  <c r="NB17" i="6"/>
  <c r="NB18" i="6"/>
  <c r="NB19" i="6"/>
  <c r="NB20" i="6"/>
  <c r="NB21" i="6"/>
  <c r="NB22" i="6"/>
  <c r="NB23" i="6"/>
  <c r="NB24" i="6"/>
  <c r="MX2" i="6"/>
  <c r="MX3" i="6"/>
  <c r="MT2" i="6"/>
  <c r="MT3" i="6"/>
  <c r="MP2" i="6"/>
  <c r="MP3" i="6"/>
  <c r="MP4" i="6"/>
  <c r="MP5" i="6"/>
  <c r="MP6" i="6"/>
  <c r="MP7" i="6"/>
  <c r="MP8" i="6"/>
  <c r="MP9" i="6"/>
  <c r="MP10" i="6"/>
  <c r="MP11" i="6"/>
  <c r="MP12" i="6"/>
  <c r="MP13" i="6"/>
  <c r="MP14" i="6"/>
  <c r="MP15" i="6"/>
  <c r="MP16" i="6"/>
  <c r="MP17" i="6"/>
  <c r="MP18" i="6"/>
  <c r="MP19" i="6"/>
  <c r="MP20" i="6"/>
  <c r="MP21" i="6"/>
  <c r="MP22" i="6"/>
  <c r="MP23" i="6"/>
  <c r="MP24" i="6"/>
  <c r="MP25" i="6"/>
  <c r="MP26" i="6"/>
  <c r="ML2" i="6"/>
  <c r="ML3" i="6"/>
  <c r="ML4" i="6"/>
  <c r="ML5" i="6"/>
  <c r="ML6" i="6"/>
  <c r="ML7" i="6"/>
  <c r="ML8" i="6"/>
  <c r="ML9" i="6"/>
  <c r="ML10" i="6"/>
  <c r="ML11" i="6"/>
  <c r="ML12" i="6"/>
  <c r="ML13" i="6"/>
  <c r="ML14" i="6"/>
  <c r="ML15" i="6"/>
  <c r="ML16" i="6"/>
  <c r="ML17" i="6"/>
  <c r="ML18" i="6"/>
  <c r="ML19" i="6"/>
  <c r="ML20" i="6"/>
  <c r="ML21" i="6"/>
  <c r="ML22" i="6"/>
  <c r="MH2" i="6"/>
  <c r="MH3" i="6"/>
  <c r="MD2" i="6"/>
  <c r="MD3" i="6"/>
  <c r="LZ2" i="6"/>
  <c r="LZ3" i="6"/>
  <c r="LV2" i="6"/>
  <c r="LV3" i="6"/>
  <c r="LV4" i="6"/>
  <c r="LV5" i="6"/>
  <c r="LV6" i="6"/>
  <c r="LV7" i="6"/>
  <c r="LV8" i="6"/>
  <c r="LV9" i="6"/>
  <c r="LV10" i="6"/>
  <c r="LV11" i="6"/>
  <c r="LV12" i="6"/>
  <c r="LV13" i="6"/>
  <c r="LV14" i="6"/>
  <c r="LV15" i="6"/>
  <c r="LV16" i="6"/>
  <c r="LV17" i="6"/>
  <c r="LV18" i="6"/>
  <c r="LV19" i="6"/>
  <c r="LV20" i="6"/>
  <c r="LV21" i="6"/>
  <c r="LR2" i="6"/>
  <c r="LR3" i="6"/>
  <c r="LN2" i="6"/>
  <c r="LN3" i="6"/>
  <c r="LN4" i="6"/>
  <c r="LN5" i="6"/>
  <c r="LN6" i="6"/>
  <c r="LN7" i="6"/>
  <c r="LN8" i="6"/>
  <c r="LN9" i="6"/>
  <c r="LN10" i="6"/>
  <c r="LN11" i="6"/>
  <c r="LN12" i="6"/>
  <c r="LN13" i="6"/>
  <c r="LN14" i="6"/>
  <c r="LN15" i="6"/>
  <c r="LN16" i="6"/>
  <c r="LN17" i="6"/>
  <c r="LN18" i="6"/>
  <c r="LN19" i="6"/>
  <c r="LN20" i="6"/>
  <c r="LN21" i="6"/>
  <c r="LN22" i="6"/>
  <c r="LN23" i="6"/>
  <c r="LN24" i="6"/>
  <c r="LN25" i="6"/>
  <c r="LJ2" i="6"/>
  <c r="LJ3" i="6"/>
  <c r="LJ4" i="6"/>
  <c r="LJ5" i="6"/>
  <c r="LJ6" i="6"/>
  <c r="LJ7" i="6"/>
  <c r="LJ8" i="6"/>
  <c r="LJ9" i="6"/>
  <c r="LJ10" i="6"/>
  <c r="LJ11" i="6"/>
  <c r="LJ12" i="6"/>
  <c r="LJ13" i="6"/>
  <c r="LJ14" i="6"/>
  <c r="LJ15" i="6"/>
  <c r="LJ16" i="6"/>
  <c r="LJ17" i="6"/>
  <c r="LJ18" i="6"/>
  <c r="LJ19" i="6"/>
  <c r="LJ20" i="6"/>
  <c r="LJ21" i="6"/>
  <c r="LJ22" i="6"/>
  <c r="LJ23" i="6"/>
  <c r="LJ24" i="6"/>
  <c r="LF2" i="6"/>
  <c r="LF3" i="6"/>
  <c r="LF4" i="6"/>
  <c r="LF5" i="6"/>
  <c r="LF6" i="6"/>
  <c r="LF7" i="6"/>
  <c r="LF8" i="6"/>
  <c r="LF9" i="6"/>
  <c r="LF10" i="6"/>
  <c r="LF11" i="6"/>
  <c r="LF12" i="6"/>
  <c r="LF13" i="6"/>
  <c r="LF14" i="6"/>
  <c r="LF15" i="6"/>
  <c r="LF16" i="6"/>
  <c r="LF17" i="6"/>
  <c r="LF18" i="6"/>
  <c r="LF19" i="6"/>
  <c r="LF20" i="6"/>
  <c r="LF21" i="6"/>
  <c r="LF22" i="6"/>
  <c r="LB2" i="6"/>
  <c r="LB3" i="6"/>
  <c r="KX2" i="6"/>
  <c r="KX3" i="6"/>
  <c r="KT2" i="6"/>
  <c r="KT3" i="6"/>
  <c r="KT4" i="6"/>
  <c r="KT5" i="6"/>
  <c r="KT6" i="6"/>
  <c r="KT7" i="6"/>
  <c r="KT8" i="6"/>
  <c r="KT9" i="6"/>
  <c r="KT10" i="6"/>
  <c r="KT11" i="6"/>
  <c r="KT12" i="6"/>
  <c r="KT13" i="6"/>
  <c r="KT14" i="6"/>
  <c r="KT15" i="6"/>
  <c r="KP2" i="6"/>
  <c r="KP3" i="6"/>
  <c r="KP4" i="6"/>
  <c r="KP5" i="6"/>
  <c r="KP6" i="6"/>
  <c r="KP7" i="6"/>
  <c r="KP8" i="6"/>
  <c r="KP9" i="6"/>
  <c r="KP10" i="6"/>
  <c r="KP11" i="6"/>
  <c r="KP12" i="6"/>
  <c r="KP13" i="6"/>
  <c r="KL2" i="6"/>
  <c r="KL3" i="6"/>
  <c r="KH2" i="6"/>
  <c r="KH3" i="6"/>
  <c r="KD2" i="6"/>
  <c r="KD3" i="6"/>
  <c r="KD4" i="6"/>
  <c r="KD5" i="6"/>
  <c r="KD6" i="6"/>
  <c r="KD7" i="6"/>
  <c r="KD8" i="6"/>
  <c r="KD9" i="6"/>
  <c r="KD10" i="6"/>
  <c r="KD11" i="6"/>
  <c r="JZ2" i="6"/>
  <c r="JZ3" i="6"/>
  <c r="JZ4" i="6"/>
  <c r="JZ5" i="6"/>
  <c r="JZ6" i="6"/>
  <c r="JZ7" i="6"/>
  <c r="JZ8" i="6"/>
  <c r="JZ9" i="6"/>
  <c r="JZ10" i="6"/>
  <c r="JV2" i="6"/>
  <c r="JV3" i="6"/>
  <c r="JR2" i="6"/>
  <c r="JR3" i="6"/>
  <c r="JN2" i="6"/>
  <c r="JN3" i="6"/>
  <c r="JJ2" i="6"/>
  <c r="JJ3" i="6"/>
  <c r="JJ4" i="6"/>
  <c r="JJ5" i="6"/>
  <c r="JJ6" i="6"/>
  <c r="JJ7" i="6"/>
  <c r="JJ8" i="6"/>
  <c r="JJ9" i="6"/>
  <c r="JJ10" i="6"/>
  <c r="JJ11" i="6"/>
  <c r="JJ12" i="6"/>
  <c r="JJ13" i="6"/>
  <c r="JJ14" i="6"/>
  <c r="JJ15" i="6"/>
  <c r="JJ16" i="6"/>
  <c r="JJ17" i="6"/>
  <c r="JJ18" i="6"/>
  <c r="JJ19" i="6"/>
  <c r="JJ20" i="6"/>
  <c r="JJ21" i="6"/>
  <c r="JF2" i="6"/>
  <c r="JF3" i="6"/>
  <c r="JB2" i="6"/>
  <c r="JB3" i="6"/>
  <c r="JB4" i="6"/>
  <c r="JB5" i="6"/>
  <c r="JB6" i="6"/>
  <c r="JB7" i="6"/>
  <c r="JB8" i="6"/>
  <c r="JB9" i="6"/>
  <c r="JB10" i="6"/>
  <c r="JB11" i="6"/>
  <c r="JB12" i="6"/>
  <c r="JB13" i="6"/>
  <c r="JB14" i="6"/>
  <c r="JB15" i="6"/>
  <c r="JB16" i="6"/>
  <c r="JB17" i="6"/>
  <c r="JB18" i="6"/>
  <c r="JB19" i="6"/>
  <c r="JB20" i="6"/>
  <c r="JB21" i="6"/>
  <c r="JB22" i="6"/>
  <c r="JB23" i="6"/>
  <c r="JB24" i="6"/>
  <c r="IX2" i="6"/>
  <c r="IX3" i="6"/>
  <c r="IX4" i="6"/>
  <c r="IX5" i="6"/>
  <c r="IX6" i="6"/>
  <c r="IX7" i="6"/>
  <c r="IX8" i="6"/>
  <c r="IX9" i="6"/>
  <c r="IX10" i="6"/>
  <c r="IX11" i="6"/>
  <c r="IX12" i="6"/>
  <c r="IX13" i="6"/>
  <c r="IX14" i="6"/>
  <c r="IT2" i="6"/>
  <c r="IT3" i="6"/>
  <c r="IT4" i="6"/>
  <c r="IT5" i="6"/>
  <c r="IT6" i="6"/>
  <c r="IT7" i="6"/>
  <c r="IT8" i="6"/>
  <c r="IT9" i="6"/>
  <c r="IT10" i="6"/>
  <c r="IT11" i="6"/>
  <c r="IT12" i="6"/>
  <c r="IT13" i="6"/>
  <c r="IT14" i="6"/>
  <c r="IP2" i="6"/>
  <c r="IP3" i="6"/>
  <c r="IL2" i="6"/>
  <c r="IL3" i="6"/>
  <c r="IH2" i="6"/>
  <c r="IH3" i="6"/>
  <c r="IH4" i="6"/>
  <c r="IH5" i="6"/>
  <c r="IH6" i="6"/>
  <c r="IH7" i="6"/>
  <c r="IH8" i="6"/>
  <c r="IH9" i="6"/>
  <c r="IH10" i="6"/>
  <c r="IH11" i="6"/>
  <c r="IH12" i="6"/>
  <c r="IH13" i="6"/>
  <c r="IH14" i="6"/>
  <c r="IH15" i="6"/>
  <c r="IH16" i="6"/>
  <c r="IH17" i="6"/>
  <c r="IH18" i="6"/>
  <c r="IH19" i="6"/>
  <c r="IH20" i="6"/>
  <c r="IH21" i="6"/>
  <c r="IH22" i="6"/>
  <c r="ID2" i="6"/>
  <c r="ID3" i="6"/>
  <c r="ID4" i="6"/>
  <c r="ID5" i="6"/>
  <c r="ID6" i="6"/>
  <c r="ID7" i="6"/>
  <c r="ID8" i="6"/>
  <c r="ID9" i="6"/>
  <c r="ID10" i="6"/>
  <c r="ID11" i="6"/>
  <c r="ID12" i="6"/>
  <c r="ID13" i="6"/>
  <c r="ID14" i="6"/>
  <c r="ID15" i="6"/>
  <c r="ID16" i="6"/>
  <c r="ID17" i="6"/>
  <c r="ID18" i="6"/>
  <c r="ID19" i="6"/>
  <c r="ID20" i="6"/>
  <c r="HZ2" i="6"/>
  <c r="HZ3" i="6"/>
  <c r="HV2" i="6"/>
  <c r="HV3" i="6"/>
  <c r="HR2" i="6"/>
  <c r="HR3" i="6"/>
  <c r="HR4" i="6"/>
  <c r="HR5" i="6"/>
  <c r="HR6" i="6"/>
  <c r="HN2" i="6"/>
  <c r="HN3" i="6"/>
  <c r="HN4" i="6"/>
  <c r="HN5" i="6"/>
  <c r="HN6" i="6"/>
  <c r="HJ2" i="6"/>
  <c r="HJ3" i="6"/>
  <c r="HF2" i="6"/>
  <c r="HF3" i="6"/>
  <c r="HB2" i="6"/>
  <c r="HB3" i="6"/>
  <c r="GX2" i="6"/>
  <c r="GX3" i="6"/>
  <c r="GX4" i="6"/>
  <c r="GX5" i="6"/>
  <c r="GT2" i="6"/>
  <c r="GT3" i="6"/>
  <c r="GP2" i="6"/>
  <c r="GP3" i="6"/>
  <c r="GP4" i="6"/>
  <c r="GP5" i="6"/>
  <c r="GP6" i="6"/>
  <c r="GP7" i="6"/>
  <c r="GP8" i="6"/>
  <c r="GP9" i="6"/>
  <c r="GL2" i="6"/>
  <c r="GL3" i="6"/>
  <c r="AG3" i="6"/>
  <c r="GH2" i="6"/>
  <c r="GH3" i="6"/>
  <c r="GH4" i="6"/>
  <c r="GH5" i="6"/>
  <c r="GH6" i="6"/>
  <c r="GH7" i="6"/>
  <c r="GH8" i="6"/>
  <c r="GH9" i="6"/>
  <c r="GH10" i="6"/>
  <c r="GH11" i="6"/>
  <c r="GH12" i="6"/>
  <c r="GH13" i="6"/>
  <c r="GH14" i="6"/>
  <c r="GH15" i="6"/>
  <c r="GH16" i="6"/>
  <c r="GH17" i="6"/>
  <c r="GH18" i="6"/>
  <c r="GH19" i="6"/>
  <c r="GH20" i="6"/>
  <c r="GH21" i="6"/>
  <c r="GH22" i="6"/>
  <c r="GH23" i="6"/>
  <c r="GH24" i="6"/>
  <c r="GH25" i="6"/>
  <c r="GH26" i="6"/>
  <c r="GH27" i="6"/>
  <c r="GH28" i="6"/>
  <c r="GH29" i="6"/>
  <c r="GH30" i="6"/>
  <c r="GH31" i="6"/>
  <c r="GH32" i="6"/>
  <c r="GH33" i="6"/>
  <c r="GH34" i="6"/>
  <c r="GH35" i="6"/>
  <c r="GH36" i="6"/>
  <c r="GH37" i="6"/>
  <c r="GH38" i="6"/>
  <c r="GH39" i="6"/>
  <c r="GH40" i="6"/>
  <c r="GH41" i="6"/>
  <c r="GH42" i="6"/>
  <c r="GH43" i="6"/>
  <c r="GH44" i="6"/>
  <c r="GH45" i="6"/>
  <c r="GH46" i="6"/>
  <c r="GD2" i="6"/>
  <c r="GD3" i="6"/>
  <c r="FZ2" i="6"/>
  <c r="FZ3" i="6"/>
  <c r="FV2" i="6"/>
  <c r="FV3" i="6"/>
  <c r="FV4" i="6"/>
  <c r="FV5" i="6"/>
  <c r="FV6" i="6"/>
  <c r="FV7" i="6"/>
  <c r="FV8" i="6"/>
  <c r="FV9" i="6"/>
  <c r="FV10" i="6"/>
  <c r="FV11" i="6"/>
  <c r="FV12" i="6"/>
  <c r="FV13" i="6"/>
  <c r="FV14" i="6"/>
  <c r="FV15" i="6"/>
  <c r="FV16" i="6"/>
  <c r="FV17" i="6"/>
  <c r="FV18" i="6"/>
  <c r="FV19" i="6"/>
  <c r="FV20" i="6"/>
  <c r="FV21" i="6"/>
  <c r="FV22" i="6"/>
  <c r="FV23" i="6"/>
  <c r="FV24" i="6"/>
  <c r="FV25" i="6"/>
  <c r="FV26" i="6"/>
  <c r="FV27" i="6"/>
  <c r="FV28" i="6"/>
  <c r="FV29" i="6"/>
  <c r="FV30" i="6"/>
  <c r="FV31" i="6"/>
  <c r="FV32" i="6"/>
  <c r="FV33" i="6"/>
  <c r="FR2" i="6"/>
  <c r="FR3" i="6"/>
  <c r="FR4" i="6"/>
  <c r="FR5" i="6"/>
  <c r="FR6" i="6"/>
  <c r="FR7" i="6"/>
  <c r="FR8" i="6"/>
  <c r="FR9" i="6"/>
  <c r="FR10" i="6"/>
  <c r="FR11" i="6"/>
  <c r="FR12" i="6"/>
  <c r="FR13" i="6"/>
  <c r="FR14" i="6"/>
  <c r="FR15" i="6"/>
  <c r="FR16" i="6"/>
  <c r="FR17" i="6"/>
  <c r="FR18" i="6"/>
  <c r="FR19" i="6"/>
  <c r="FR20" i="6"/>
  <c r="FR21" i="6"/>
  <c r="FR22" i="6"/>
  <c r="FR23" i="6"/>
  <c r="FR24" i="6"/>
  <c r="FR25" i="6"/>
  <c r="FR26" i="6"/>
  <c r="FR27" i="6"/>
  <c r="FR28" i="6"/>
  <c r="FR29" i="6"/>
  <c r="FR30" i="6"/>
  <c r="FR31" i="6"/>
  <c r="FR32" i="6"/>
  <c r="FN2" i="6"/>
  <c r="FN3" i="6"/>
  <c r="FJ2" i="6"/>
  <c r="AG2" i="6"/>
  <c r="FF2" i="6"/>
  <c r="FF3" i="6"/>
  <c r="FF4" i="6"/>
  <c r="FF5" i="6"/>
  <c r="FF6" i="6"/>
  <c r="FF7" i="6"/>
  <c r="FF8" i="6"/>
  <c r="FF9" i="6"/>
  <c r="FF10" i="6"/>
  <c r="FF11" i="6"/>
  <c r="FF12" i="6"/>
  <c r="FF13" i="6"/>
  <c r="FF14" i="6"/>
  <c r="FF15" i="6"/>
  <c r="FF16" i="6"/>
  <c r="FF17" i="6"/>
  <c r="FF18" i="6"/>
  <c r="FF19" i="6"/>
  <c r="FF20" i="6"/>
  <c r="FF21" i="6"/>
  <c r="FF22" i="6"/>
  <c r="FF23" i="6"/>
  <c r="FF24" i="6"/>
  <c r="FF25" i="6"/>
  <c r="FF26" i="6"/>
  <c r="FF27" i="6"/>
  <c r="FF28" i="6"/>
  <c r="FF29" i="6"/>
  <c r="FF30" i="6"/>
  <c r="FF31" i="6"/>
  <c r="FF32" i="6"/>
  <c r="FF33" i="6"/>
  <c r="FF34" i="6"/>
  <c r="FF35" i="6"/>
  <c r="FF36" i="6"/>
  <c r="FF37" i="6"/>
  <c r="FF38" i="6"/>
  <c r="FF39" i="6"/>
  <c r="FF40" i="6"/>
  <c r="FF41" i="6"/>
  <c r="FF42" i="6"/>
  <c r="FF43" i="6"/>
  <c r="FF44" i="6"/>
  <c r="FF45" i="6"/>
  <c r="FF46" i="6"/>
  <c r="FF47" i="6"/>
  <c r="FF48" i="6"/>
  <c r="FF49" i="6"/>
  <c r="FF50" i="6"/>
  <c r="FB2" i="6"/>
  <c r="FB3" i="6"/>
  <c r="FB4" i="6"/>
  <c r="FB5" i="6"/>
  <c r="FB6" i="6"/>
  <c r="FB7" i="6"/>
  <c r="FB8" i="6"/>
  <c r="FB9" i="6"/>
  <c r="FB10" i="6"/>
  <c r="FB11" i="6"/>
  <c r="FB12" i="6"/>
  <c r="FB13" i="6"/>
  <c r="FB14" i="6"/>
  <c r="FB15" i="6"/>
  <c r="FB16" i="6"/>
  <c r="FB17" i="6"/>
  <c r="FB18" i="6"/>
  <c r="FB19" i="6"/>
  <c r="FB20" i="6"/>
  <c r="FB21" i="6"/>
  <c r="FB22" i="6"/>
  <c r="FB23" i="6"/>
  <c r="FB24" i="6"/>
  <c r="FB25" i="6"/>
  <c r="FB26" i="6"/>
  <c r="FB27" i="6"/>
  <c r="FB28" i="6"/>
  <c r="FB29" i="6"/>
  <c r="FB30" i="6"/>
  <c r="FB31" i="6"/>
  <c r="FB32" i="6"/>
  <c r="FB33" i="6"/>
  <c r="FB34" i="6"/>
  <c r="EX2" i="6"/>
  <c r="EX3" i="6"/>
  <c r="ET2" i="6"/>
  <c r="ET3" i="6"/>
  <c r="EP2" i="6"/>
  <c r="EP3" i="6"/>
  <c r="EP4" i="6"/>
  <c r="EP5" i="6"/>
  <c r="EP6" i="6"/>
  <c r="EP7" i="6"/>
  <c r="EP8" i="6"/>
  <c r="EP9" i="6"/>
  <c r="EP10" i="6"/>
  <c r="EP11" i="6"/>
  <c r="EP12" i="6"/>
  <c r="EP13" i="6"/>
  <c r="EP14" i="6"/>
  <c r="EP15" i="6"/>
  <c r="EP16" i="6"/>
  <c r="EP17" i="6"/>
  <c r="EP18" i="6"/>
  <c r="EP19" i="6"/>
  <c r="EP20" i="6"/>
  <c r="EP21" i="6"/>
  <c r="EP22" i="6"/>
  <c r="EP23" i="6"/>
  <c r="EP24" i="6"/>
  <c r="EP25" i="6"/>
  <c r="EP26" i="6"/>
  <c r="EP27" i="6"/>
  <c r="EP28" i="6"/>
  <c r="EP29" i="6"/>
  <c r="EP30" i="6"/>
  <c r="EL2" i="6"/>
  <c r="EL3" i="6"/>
  <c r="EL4" i="6"/>
  <c r="EL5" i="6"/>
  <c r="EL6" i="6"/>
  <c r="EL7" i="6"/>
  <c r="EL8" i="6"/>
  <c r="EL9" i="6"/>
  <c r="EL10" i="6"/>
  <c r="EL11" i="6"/>
  <c r="EL12" i="6"/>
  <c r="EL13" i="6"/>
  <c r="EL14" i="6"/>
  <c r="EL15" i="6"/>
  <c r="EL16" i="6"/>
  <c r="EL17" i="6"/>
  <c r="EL18" i="6"/>
  <c r="EL19" i="6"/>
  <c r="EL20" i="6"/>
  <c r="EL21" i="6"/>
  <c r="EL22" i="6"/>
  <c r="EL23" i="6"/>
  <c r="EL24" i="6"/>
  <c r="EL25" i="6"/>
  <c r="EL26" i="6"/>
  <c r="EL27" i="6"/>
  <c r="EL28" i="6"/>
  <c r="EL29" i="6"/>
  <c r="EL30" i="6"/>
  <c r="EH2" i="6"/>
  <c r="EH3" i="6"/>
  <c r="ED2" i="6"/>
  <c r="ED3" i="6"/>
  <c r="DZ2" i="6"/>
  <c r="DZ3" i="6"/>
  <c r="DZ4" i="6"/>
  <c r="DZ5" i="6"/>
  <c r="DZ6" i="6"/>
  <c r="DZ7" i="6"/>
  <c r="DZ8" i="6"/>
  <c r="DZ9" i="6"/>
  <c r="DZ10" i="6"/>
  <c r="DZ11" i="6"/>
  <c r="DZ12" i="6"/>
  <c r="DZ13" i="6"/>
  <c r="DZ14" i="6"/>
  <c r="DZ15" i="6"/>
  <c r="DZ16" i="6"/>
  <c r="DZ17" i="6"/>
  <c r="DZ18" i="6"/>
  <c r="DV2" i="6"/>
  <c r="DV3" i="6"/>
  <c r="DV4" i="6"/>
  <c r="DV5" i="6"/>
  <c r="DV6" i="6"/>
  <c r="DV7" i="6"/>
  <c r="DR2" i="6"/>
  <c r="DR3" i="6"/>
  <c r="DN2" i="6"/>
  <c r="DN3" i="6"/>
  <c r="DN4" i="6"/>
  <c r="DN5" i="6"/>
  <c r="DN6" i="6"/>
  <c r="DN7" i="6"/>
  <c r="DN8" i="6"/>
  <c r="DN9" i="6"/>
  <c r="DN10" i="6"/>
  <c r="DN11" i="6"/>
  <c r="DN12" i="6"/>
  <c r="DN13" i="6"/>
  <c r="DN14" i="6"/>
  <c r="DN15" i="6"/>
  <c r="DN16" i="6"/>
  <c r="DN17" i="6"/>
  <c r="DJ2" i="6"/>
  <c r="DJ3" i="6"/>
  <c r="DJ4" i="6"/>
  <c r="DJ5" i="6"/>
  <c r="DJ6" i="6"/>
  <c r="DJ7" i="6"/>
  <c r="DJ8" i="6"/>
  <c r="DJ9" i="6"/>
  <c r="DJ10" i="6"/>
  <c r="DJ11" i="6"/>
  <c r="DJ12" i="6"/>
  <c r="DJ13" i="6"/>
  <c r="DJ14" i="6"/>
  <c r="DJ15" i="6"/>
  <c r="DJ16" i="6"/>
  <c r="DJ17" i="6"/>
  <c r="DF2" i="6"/>
  <c r="DF3" i="6"/>
  <c r="DF4" i="6"/>
  <c r="DF5" i="6"/>
  <c r="DF6" i="6"/>
  <c r="DF7" i="6"/>
  <c r="DF8" i="6"/>
  <c r="DF9" i="6"/>
  <c r="DF10" i="6"/>
  <c r="DF11" i="6"/>
  <c r="DF12" i="6"/>
  <c r="DF13" i="6"/>
  <c r="DF14" i="6"/>
  <c r="DF15" i="6"/>
  <c r="DF16" i="6"/>
  <c r="DF17" i="6"/>
  <c r="DF18" i="6"/>
  <c r="DF19" i="6"/>
  <c r="DF20" i="6"/>
  <c r="DF21" i="6"/>
  <c r="DF22" i="6"/>
  <c r="DF23" i="6"/>
  <c r="DF24" i="6"/>
  <c r="DF25" i="6"/>
  <c r="DF26" i="6"/>
  <c r="DF27" i="6"/>
  <c r="DF28" i="6"/>
  <c r="DF29" i="6"/>
  <c r="DF30" i="6"/>
  <c r="DF31" i="6"/>
  <c r="DF32" i="6"/>
  <c r="DF33" i="6"/>
  <c r="DF34" i="6"/>
  <c r="DF35" i="6"/>
  <c r="DF36" i="6"/>
  <c r="DB2" i="6"/>
  <c r="DB3" i="6"/>
  <c r="CX2" i="6"/>
  <c r="CX3" i="6"/>
  <c r="CT2" i="6"/>
  <c r="CT3" i="6"/>
  <c r="CT4" i="6"/>
  <c r="CT5" i="6"/>
  <c r="CT6" i="6"/>
  <c r="CT7" i="6"/>
  <c r="CT8" i="6"/>
  <c r="CT9" i="6"/>
  <c r="CT10" i="6"/>
  <c r="CT11" i="6"/>
  <c r="CT12" i="6"/>
  <c r="CP2" i="6"/>
  <c r="CP3" i="6"/>
  <c r="CP4" i="6"/>
  <c r="CP5" i="6"/>
  <c r="CP6" i="6"/>
  <c r="CP7" i="6"/>
  <c r="CP8" i="6"/>
  <c r="CP9" i="6"/>
  <c r="CP10" i="6"/>
  <c r="CP11" i="6"/>
  <c r="CP12" i="6"/>
  <c r="CL2" i="6"/>
  <c r="CL3" i="6"/>
  <c r="CH2" i="6"/>
  <c r="CH3" i="6"/>
  <c r="CH4" i="6"/>
  <c r="CD2" i="6"/>
  <c r="CD3" i="6"/>
  <c r="CD4" i="6"/>
  <c r="CD5" i="6"/>
  <c r="CD6" i="6"/>
  <c r="CD7" i="6"/>
  <c r="CD8" i="6"/>
  <c r="CD9" i="6"/>
  <c r="CD10" i="6"/>
  <c r="CD11" i="6"/>
  <c r="CD12" i="6"/>
  <c r="CD13" i="6"/>
  <c r="CD14" i="6"/>
  <c r="CD15" i="6"/>
  <c r="CD16" i="6"/>
  <c r="CD17" i="6"/>
  <c r="CD18" i="6"/>
  <c r="CD19" i="6"/>
  <c r="CD20" i="6"/>
  <c r="CD21" i="6"/>
  <c r="CD22" i="6"/>
  <c r="CD23" i="6"/>
  <c r="CD24" i="6"/>
  <c r="CD25" i="6"/>
  <c r="CD26" i="6"/>
  <c r="CD27" i="6"/>
  <c r="CD28" i="6"/>
  <c r="BZ2" i="6"/>
  <c r="BZ3" i="6"/>
  <c r="BV2" i="6"/>
  <c r="BV3" i="6"/>
  <c r="BR2" i="6"/>
  <c r="BR3" i="6"/>
  <c r="BN2" i="6"/>
  <c r="BN3" i="6"/>
  <c r="BN4" i="6"/>
  <c r="BN5" i="6"/>
  <c r="BN6" i="6"/>
  <c r="BN7" i="6"/>
  <c r="BN8" i="6"/>
  <c r="BN9" i="6"/>
  <c r="BN10" i="6"/>
  <c r="BN11" i="6"/>
  <c r="BJ2" i="6"/>
  <c r="BJ3" i="6"/>
  <c r="BJ4" i="6"/>
  <c r="BJ5" i="6"/>
  <c r="BJ6" i="6"/>
  <c r="BJ7" i="6"/>
  <c r="BJ8" i="6"/>
  <c r="BJ9" i="6"/>
  <c r="BJ10" i="6"/>
  <c r="BJ11" i="6"/>
  <c r="BJ12" i="6"/>
  <c r="BJ13" i="6"/>
  <c r="BJ14" i="6"/>
  <c r="BJ15" i="6"/>
  <c r="BJ16" i="6"/>
  <c r="BF2" i="6"/>
  <c r="BF3" i="6"/>
  <c r="BB2" i="6"/>
  <c r="BB3" i="6"/>
  <c r="BB4" i="6"/>
  <c r="AX2" i="6"/>
  <c r="AX3" i="6"/>
  <c r="AX4" i="6"/>
  <c r="AX5" i="6"/>
  <c r="AX6" i="6"/>
  <c r="AX7" i="6"/>
  <c r="AX8" i="6"/>
  <c r="AX9" i="6"/>
  <c r="AX10" i="6"/>
  <c r="AX11" i="6"/>
  <c r="AX12" i="6"/>
  <c r="AX13" i="6"/>
  <c r="AX14" i="6"/>
  <c r="AX15" i="6"/>
  <c r="AX16" i="6"/>
  <c r="AX17" i="6"/>
  <c r="AX18" i="6"/>
  <c r="AX19" i="6"/>
  <c r="AX20" i="6"/>
  <c r="AX21" i="6"/>
  <c r="AX22" i="6"/>
  <c r="AX23" i="6"/>
  <c r="AX24" i="6"/>
  <c r="AX25" i="6"/>
  <c r="AX26" i="6"/>
  <c r="AX27" i="6"/>
  <c r="AX28" i="6"/>
  <c r="AX29" i="6"/>
  <c r="AX30" i="6"/>
  <c r="AX31" i="6"/>
  <c r="AX32" i="6"/>
  <c r="AX33" i="6"/>
  <c r="AX34" i="6"/>
  <c r="AX35" i="6"/>
  <c r="AT2" i="6"/>
  <c r="AT3" i="6"/>
  <c r="AT4" i="6"/>
  <c r="AT5" i="6"/>
  <c r="AT6" i="6"/>
  <c r="AT7" i="6"/>
  <c r="AT8" i="6"/>
  <c r="AT9" i="6"/>
  <c r="AT10" i="6"/>
  <c r="AT11" i="6"/>
  <c r="AT12" i="6"/>
  <c r="AT13" i="6"/>
  <c r="AT14" i="6"/>
  <c r="AT15" i="6"/>
  <c r="AT16" i="6"/>
  <c r="AT17" i="6"/>
  <c r="AT18" i="6"/>
  <c r="AT19" i="6"/>
  <c r="AT20" i="6"/>
  <c r="AT21" i="6"/>
  <c r="AT22" i="6"/>
  <c r="AT23" i="6"/>
  <c r="AT24" i="6"/>
  <c r="AT25" i="6"/>
  <c r="AT26" i="6"/>
  <c r="AP2" i="6"/>
  <c r="AP3" i="6"/>
  <c r="AP4" i="6"/>
  <c r="AP5" i="6"/>
  <c r="AP6" i="6"/>
  <c r="AP7" i="6"/>
  <c r="AP8" i="6"/>
  <c r="AP9" i="6"/>
  <c r="AP10" i="6"/>
  <c r="AP11" i="6"/>
  <c r="AP12" i="6"/>
  <c r="AP13" i="6"/>
  <c r="AP14" i="6"/>
  <c r="AP15" i="6"/>
  <c r="AP16" i="6"/>
  <c r="AP17" i="6"/>
  <c r="AP18" i="6"/>
  <c r="AP19" i="6"/>
  <c r="AP20" i="6"/>
  <c r="AP21" i="6"/>
  <c r="AP22" i="6"/>
  <c r="AP23" i="6"/>
  <c r="AP24" i="6"/>
  <c r="AP25" i="6"/>
  <c r="AP26" i="6"/>
  <c r="AP27" i="6"/>
  <c r="NU2" i="6"/>
  <c r="NU3" i="6"/>
  <c r="NU4" i="6"/>
  <c r="NU5" i="6"/>
  <c r="NQ2" i="6"/>
  <c r="NQ3" i="6"/>
  <c r="NQ4" i="6"/>
  <c r="NQ5" i="6"/>
  <c r="NQ6" i="6"/>
  <c r="NQ7" i="6"/>
  <c r="NQ8" i="6"/>
  <c r="NQ9" i="6"/>
  <c r="NQ10" i="6"/>
  <c r="NQ11" i="6"/>
  <c r="NQ12" i="6"/>
  <c r="NQ13" i="6"/>
  <c r="NQ14" i="6"/>
  <c r="NQ15" i="6"/>
  <c r="NQ16" i="6"/>
  <c r="NQ17" i="6"/>
  <c r="NQ18" i="6"/>
  <c r="NQ19" i="6"/>
  <c r="NQ20" i="6"/>
  <c r="NQ21" i="6"/>
  <c r="NQ22" i="6"/>
  <c r="NQ23" i="6"/>
  <c r="NQ24" i="6"/>
  <c r="NQ25" i="6"/>
  <c r="NQ26" i="6"/>
  <c r="NQ27" i="6"/>
  <c r="NQ28" i="6"/>
  <c r="NQ29" i="6"/>
  <c r="NQ30" i="6"/>
  <c r="NQ31" i="6"/>
  <c r="NQ32" i="6"/>
  <c r="NQ33" i="6"/>
  <c r="NQ34" i="6"/>
  <c r="NQ35" i="6"/>
  <c r="NQ36" i="6"/>
  <c r="NQ37" i="6"/>
  <c r="NQ38" i="6"/>
  <c r="NQ39" i="6"/>
  <c r="NQ40" i="6"/>
  <c r="NQ41" i="6"/>
  <c r="NQ42" i="6"/>
  <c r="NQ43" i="6"/>
  <c r="NQ44" i="6"/>
  <c r="NQ45" i="6"/>
  <c r="NQ46" i="6"/>
  <c r="NQ47" i="6"/>
  <c r="NQ48" i="6"/>
  <c r="NM2" i="6"/>
  <c r="NM3" i="6"/>
  <c r="NM4" i="6"/>
  <c r="NM5" i="6"/>
  <c r="NM6" i="6"/>
  <c r="NM7" i="6"/>
  <c r="NM8" i="6"/>
  <c r="NM9" i="6"/>
  <c r="NM10" i="6"/>
  <c r="NM11" i="6"/>
  <c r="NM12" i="6"/>
  <c r="NM13" i="6"/>
  <c r="NM14" i="6"/>
  <c r="NM15" i="6"/>
  <c r="NM16" i="6"/>
  <c r="NM17" i="6"/>
  <c r="NM18" i="6"/>
  <c r="NM19" i="6"/>
  <c r="NM20" i="6"/>
  <c r="NM21" i="6"/>
  <c r="NM22" i="6"/>
  <c r="NM23" i="6"/>
  <c r="NM24" i="6"/>
  <c r="NM25" i="6"/>
  <c r="NM26" i="6"/>
  <c r="NM27" i="6"/>
  <c r="NM28" i="6"/>
  <c r="NM29" i="6"/>
  <c r="NM30" i="6"/>
  <c r="NM31" i="6"/>
  <c r="NM32" i="6"/>
  <c r="NM33" i="6"/>
  <c r="NM34" i="6"/>
  <c r="NM35" i="6"/>
  <c r="NM36" i="6"/>
  <c r="NM37" i="6"/>
  <c r="NM38" i="6"/>
  <c r="NM39" i="6"/>
  <c r="NM40" i="6"/>
  <c r="NM41" i="6"/>
  <c r="NM42" i="6"/>
  <c r="NM43" i="6"/>
  <c r="NM44" i="6"/>
  <c r="NM45" i="6"/>
  <c r="NM46" i="6"/>
  <c r="NM47" i="6"/>
  <c r="NI2" i="6"/>
  <c r="NI3" i="6"/>
  <c r="NA2" i="6"/>
  <c r="NA3" i="6"/>
  <c r="NA4" i="6"/>
  <c r="NA5" i="6"/>
  <c r="NA6" i="6"/>
  <c r="NA7" i="6"/>
  <c r="NA8" i="6"/>
  <c r="NA9" i="6"/>
  <c r="NA10" i="6"/>
  <c r="NA11" i="6"/>
  <c r="NA12" i="6"/>
  <c r="NA13" i="6"/>
  <c r="NA14" i="6"/>
  <c r="NA15" i="6"/>
  <c r="NA16" i="6"/>
  <c r="NA17" i="6"/>
  <c r="NA18" i="6"/>
  <c r="NA19" i="6"/>
  <c r="NA20" i="6"/>
  <c r="NA21" i="6"/>
  <c r="NA22" i="6"/>
  <c r="NA23" i="6"/>
  <c r="MW2" i="6"/>
  <c r="MW3" i="6"/>
  <c r="MW4" i="6"/>
  <c r="MW5" i="6"/>
  <c r="MW6" i="6"/>
  <c r="MW7" i="6"/>
  <c r="MW8" i="6"/>
  <c r="MW9" i="6"/>
  <c r="MW10" i="6"/>
  <c r="MW11" i="6"/>
  <c r="MW12" i="6"/>
  <c r="MW13" i="6"/>
  <c r="MW14" i="6"/>
  <c r="MW15" i="6"/>
  <c r="MW16" i="6"/>
  <c r="MW17" i="6"/>
  <c r="MW18" i="6"/>
  <c r="MW19" i="6"/>
  <c r="MW20" i="6"/>
  <c r="MW21" i="6"/>
  <c r="MW22" i="6"/>
  <c r="MW23" i="6"/>
  <c r="MS2" i="6"/>
  <c r="MS3" i="6"/>
  <c r="MS4" i="6"/>
  <c r="MS5" i="6"/>
  <c r="MS6" i="6"/>
  <c r="MS7" i="6"/>
  <c r="MS8" i="6"/>
  <c r="MS9" i="6"/>
  <c r="MS10" i="6"/>
  <c r="MS11" i="6"/>
  <c r="MS12" i="6"/>
  <c r="MS13" i="6"/>
  <c r="MS14" i="6"/>
  <c r="MS15" i="6"/>
  <c r="MS16" i="6"/>
  <c r="MS17" i="6"/>
  <c r="MS18" i="6"/>
  <c r="MS19" i="6"/>
  <c r="MS20" i="6"/>
  <c r="MS21" i="6"/>
  <c r="MS22" i="6"/>
  <c r="MS23" i="6"/>
  <c r="MS24" i="6"/>
  <c r="MS25" i="6"/>
  <c r="MS26" i="6"/>
  <c r="MO2" i="6"/>
  <c r="MO3" i="6"/>
  <c r="MK2" i="6"/>
  <c r="MK3" i="6"/>
  <c r="MK4" i="6"/>
  <c r="MK5" i="6"/>
  <c r="MK6" i="6"/>
  <c r="MK7" i="6"/>
  <c r="MK8" i="6"/>
  <c r="MK9" i="6"/>
  <c r="MC2" i="6"/>
  <c r="MC3" i="6"/>
  <c r="MC4" i="6"/>
  <c r="MC5" i="6"/>
  <c r="MC6" i="6"/>
  <c r="MC7" i="6"/>
  <c r="MC8" i="6"/>
  <c r="MC9" i="6"/>
  <c r="MC10" i="6"/>
  <c r="MC11" i="6"/>
  <c r="MC12" i="6"/>
  <c r="MC13" i="6"/>
  <c r="MC14" i="6"/>
  <c r="MC15" i="6"/>
  <c r="MC16" i="6"/>
  <c r="MC17" i="6"/>
  <c r="MC18" i="6"/>
  <c r="MC19" i="6"/>
  <c r="MC20" i="6"/>
  <c r="MC21" i="6"/>
  <c r="MC22" i="6"/>
  <c r="MC23" i="6"/>
  <c r="MC24" i="6"/>
  <c r="MC25" i="6"/>
  <c r="MC26" i="6"/>
  <c r="MC27" i="6"/>
  <c r="MC28" i="6"/>
  <c r="MC29" i="6"/>
  <c r="MC30" i="6"/>
  <c r="MC31" i="6"/>
  <c r="MC32" i="6"/>
  <c r="MC33" i="6"/>
  <c r="MC34" i="6"/>
  <c r="MC35" i="6"/>
  <c r="MC36" i="6"/>
  <c r="MC37" i="6"/>
  <c r="MC38" i="6"/>
  <c r="MC39" i="6"/>
  <c r="MC40" i="6"/>
  <c r="MC41" i="6"/>
  <c r="MC42" i="6"/>
  <c r="MC43" i="6"/>
  <c r="MC44" i="6"/>
  <c r="LY2" i="6"/>
  <c r="LY3" i="6"/>
  <c r="LY4" i="6"/>
  <c r="LY5" i="6"/>
  <c r="LY6" i="6"/>
  <c r="LY7" i="6"/>
  <c r="LY8" i="6"/>
  <c r="LY9" i="6"/>
  <c r="LY10" i="6"/>
  <c r="LY11" i="6"/>
  <c r="LY12" i="6"/>
  <c r="LY13" i="6"/>
  <c r="LY14" i="6"/>
  <c r="LY15" i="6"/>
  <c r="LY16" i="6"/>
  <c r="LQ2" i="6"/>
  <c r="LQ3" i="6"/>
  <c r="LQ4" i="6"/>
  <c r="LQ5" i="6"/>
  <c r="LQ6" i="6"/>
  <c r="LQ7" i="6"/>
  <c r="LQ8" i="6"/>
  <c r="LQ9" i="6"/>
  <c r="LQ10" i="6"/>
  <c r="LQ11" i="6"/>
  <c r="LQ12" i="6"/>
  <c r="LQ13" i="6"/>
  <c r="LQ14" i="6"/>
  <c r="LQ15" i="6"/>
  <c r="LQ16" i="6"/>
  <c r="LQ17" i="6"/>
  <c r="LQ18" i="6"/>
  <c r="LQ19" i="6"/>
  <c r="LQ20" i="6"/>
  <c r="LQ21" i="6"/>
  <c r="LQ22" i="6"/>
  <c r="LQ23" i="6"/>
  <c r="LQ24" i="6"/>
  <c r="LQ25" i="6"/>
  <c r="LI2" i="6"/>
  <c r="LI3" i="6"/>
  <c r="LI4" i="6"/>
  <c r="LI5" i="6"/>
  <c r="LI6" i="6"/>
  <c r="LI7" i="6"/>
  <c r="LI8" i="6"/>
  <c r="LI9" i="6"/>
  <c r="LI10" i="6"/>
  <c r="LI11" i="6"/>
  <c r="LI12" i="6"/>
  <c r="LI13" i="6"/>
  <c r="LI14" i="6"/>
  <c r="LI15" i="6"/>
  <c r="LI16" i="6"/>
  <c r="LI17" i="6"/>
  <c r="LI18" i="6"/>
  <c r="LI19" i="6"/>
  <c r="LE2" i="6"/>
  <c r="LE3" i="6"/>
  <c r="LE4" i="6"/>
  <c r="LE5" i="6"/>
  <c r="LE6" i="6"/>
  <c r="LE7" i="6"/>
  <c r="LE8" i="6"/>
  <c r="LE9" i="6"/>
  <c r="LE10" i="6"/>
  <c r="LE11" i="6"/>
  <c r="LE12" i="6"/>
  <c r="LE13" i="6"/>
  <c r="LE14" i="6"/>
  <c r="LE15" i="6"/>
  <c r="LE16" i="6"/>
  <c r="LE17" i="6"/>
  <c r="LE18" i="6"/>
  <c r="LE19" i="6"/>
  <c r="LE20" i="6"/>
  <c r="LE21" i="6"/>
  <c r="LE22" i="6"/>
  <c r="LE23" i="6"/>
  <c r="LE24" i="6"/>
  <c r="LE25" i="6"/>
  <c r="LE26" i="6"/>
  <c r="LE27" i="6"/>
  <c r="LE28" i="6"/>
  <c r="LE29" i="6"/>
  <c r="LE30" i="6"/>
  <c r="LE31" i="6"/>
  <c r="LE32" i="6"/>
  <c r="LE33" i="6"/>
  <c r="LE34" i="6"/>
  <c r="LE35" i="6"/>
  <c r="LE36" i="6"/>
  <c r="LE37" i="6"/>
  <c r="LE38" i="6"/>
  <c r="LE39" i="6"/>
  <c r="LE40" i="6"/>
  <c r="LE41" i="6"/>
  <c r="LE42" i="6"/>
  <c r="LE43" i="6"/>
  <c r="LE44" i="6"/>
  <c r="LE45" i="6"/>
  <c r="LE46" i="6"/>
  <c r="LE47" i="6"/>
  <c r="KS2" i="6"/>
  <c r="KS3" i="6"/>
  <c r="KS4" i="6"/>
  <c r="KS5" i="6"/>
  <c r="KS6" i="6"/>
  <c r="KS7" i="6"/>
  <c r="KS8" i="6"/>
  <c r="KS9" i="6"/>
  <c r="KS10" i="6"/>
  <c r="KS11" i="6"/>
  <c r="KS12" i="6"/>
  <c r="KS13" i="6"/>
  <c r="KS14" i="6"/>
  <c r="KS15" i="6"/>
  <c r="KK2" i="6"/>
  <c r="KK3" i="6"/>
  <c r="KK4" i="6"/>
  <c r="KK5" i="6"/>
  <c r="KK6" i="6"/>
  <c r="KK7" i="6"/>
  <c r="KK8" i="6"/>
  <c r="KK9" i="6"/>
  <c r="KK10" i="6"/>
  <c r="KK11" i="6"/>
  <c r="KK12" i="6"/>
  <c r="KK13" i="6"/>
  <c r="KC2" i="6"/>
  <c r="KC3" i="6"/>
  <c r="KC4" i="6"/>
  <c r="JY2" i="6"/>
  <c r="JY3" i="6"/>
  <c r="JY4" i="6"/>
  <c r="JY5" i="6"/>
  <c r="JY6" i="6"/>
  <c r="JY7" i="6"/>
  <c r="JY8" i="6"/>
  <c r="JY9" i="6"/>
  <c r="JY10" i="6"/>
  <c r="JQ2" i="6"/>
  <c r="JQ3" i="6"/>
  <c r="JQ4" i="6"/>
  <c r="JQ5" i="6"/>
  <c r="JQ6" i="6"/>
  <c r="JQ7" i="6"/>
  <c r="JQ8" i="6"/>
  <c r="JQ9" i="6"/>
  <c r="JQ10" i="6"/>
  <c r="JQ11" i="6"/>
  <c r="JQ12" i="6"/>
  <c r="JQ13" i="6"/>
  <c r="JQ14" i="6"/>
  <c r="JQ15" i="6"/>
  <c r="JQ16" i="6"/>
  <c r="JQ17" i="6"/>
  <c r="JQ18" i="6"/>
  <c r="JQ19" i="6"/>
  <c r="JQ20" i="6"/>
  <c r="JQ21" i="6"/>
  <c r="JQ22" i="6"/>
  <c r="JQ23" i="6"/>
  <c r="JQ24" i="6"/>
  <c r="JQ25" i="6"/>
  <c r="JQ26" i="6"/>
  <c r="JQ27" i="6"/>
  <c r="JQ28" i="6"/>
  <c r="JQ29" i="6"/>
  <c r="JQ30" i="6"/>
  <c r="JQ31" i="6"/>
  <c r="JQ32" i="6"/>
  <c r="JQ33" i="6"/>
  <c r="JQ34" i="6"/>
  <c r="JQ35" i="6"/>
  <c r="JQ36" i="6"/>
  <c r="JQ37" i="6"/>
  <c r="JI2" i="6"/>
  <c r="JI3" i="6"/>
  <c r="JI4" i="6"/>
  <c r="JI5" i="6"/>
  <c r="JI6" i="6"/>
  <c r="JI7" i="6"/>
  <c r="JI8" i="6"/>
  <c r="JI9" i="6"/>
  <c r="JI10" i="6"/>
  <c r="JI11" i="6"/>
  <c r="JI12" i="6"/>
  <c r="JI13" i="6"/>
  <c r="JI14" i="6"/>
  <c r="JI15" i="6"/>
  <c r="JI16" i="6"/>
  <c r="JI17" i="6"/>
  <c r="JI18" i="6"/>
  <c r="JI19" i="6"/>
  <c r="JI20" i="6"/>
  <c r="JI21" i="6"/>
  <c r="JA2" i="6"/>
  <c r="JA3" i="6"/>
  <c r="JA4" i="6"/>
  <c r="JA5" i="6"/>
  <c r="JA6" i="6"/>
  <c r="JA7" i="6"/>
  <c r="JA8" i="6"/>
  <c r="JA9" i="6"/>
  <c r="JA10" i="6"/>
  <c r="JA11" i="6"/>
  <c r="JA12" i="6"/>
  <c r="JA13" i="6"/>
  <c r="JA14" i="6"/>
  <c r="JA15" i="6"/>
  <c r="JA16" i="6"/>
  <c r="JA17" i="6"/>
  <c r="JA18" i="6"/>
  <c r="JA19" i="6"/>
  <c r="JA20" i="6"/>
  <c r="JA21" i="6"/>
  <c r="JA22" i="6"/>
  <c r="JA23" i="6"/>
  <c r="JA24" i="6"/>
  <c r="IO2" i="6"/>
  <c r="IO3" i="6"/>
  <c r="IO4" i="6"/>
  <c r="IO5" i="6"/>
  <c r="IO6" i="6"/>
  <c r="IO7" i="6"/>
  <c r="IO8" i="6"/>
  <c r="IG2" i="6"/>
  <c r="IG3" i="6"/>
  <c r="IG4" i="6"/>
  <c r="IG5" i="6"/>
  <c r="IG6" i="6"/>
  <c r="IG7" i="6"/>
  <c r="IG8" i="6"/>
  <c r="IG9" i="6"/>
  <c r="IG10" i="6"/>
  <c r="IG11" i="6"/>
  <c r="IG12" i="6"/>
  <c r="IG13" i="6"/>
  <c r="IG14" i="6"/>
  <c r="IG15" i="6"/>
  <c r="IG16" i="6"/>
  <c r="IG17" i="6"/>
  <c r="IG18" i="6"/>
  <c r="IG19" i="6"/>
  <c r="HY2" i="6"/>
  <c r="HY3" i="6"/>
  <c r="HQ2" i="6"/>
  <c r="HQ3" i="6"/>
  <c r="HQ4" i="6"/>
  <c r="HI2" i="6"/>
  <c r="HI3" i="6"/>
  <c r="HI4" i="6"/>
  <c r="HI5" i="6"/>
  <c r="HI6" i="6"/>
  <c r="HI7" i="6"/>
  <c r="HI8" i="6"/>
  <c r="HI9" i="6"/>
  <c r="HI10" i="6"/>
  <c r="HI11" i="6"/>
  <c r="HI12" i="6"/>
  <c r="HI13" i="6"/>
  <c r="HI14" i="6"/>
  <c r="HI15" i="6"/>
  <c r="HI16" i="6"/>
  <c r="HI17" i="6"/>
  <c r="HI18" i="6"/>
  <c r="HI19" i="6"/>
  <c r="HA2" i="6"/>
  <c r="HA3" i="6"/>
  <c r="HA4" i="6"/>
  <c r="HA5" i="6"/>
  <c r="GS2" i="6"/>
  <c r="GS3" i="6"/>
  <c r="GK2" i="6"/>
  <c r="GK3" i="6"/>
  <c r="GC2" i="6"/>
  <c r="GC3" i="6"/>
  <c r="GC4" i="6"/>
  <c r="GC5" i="6"/>
  <c r="GC6" i="6"/>
  <c r="GC7" i="6"/>
  <c r="GC8" i="6"/>
  <c r="GC9" i="6"/>
  <c r="GC10" i="6"/>
  <c r="GC11" i="6"/>
  <c r="GC12" i="6"/>
  <c r="GC13" i="6"/>
  <c r="GC14" i="6"/>
  <c r="GC15" i="6"/>
  <c r="GC16" i="6"/>
  <c r="GC17" i="6"/>
  <c r="GC18" i="6"/>
  <c r="GC19" i="6"/>
  <c r="GC20" i="6"/>
  <c r="GC21" i="6"/>
  <c r="GC22" i="6"/>
  <c r="FQ2" i="6"/>
  <c r="FQ3" i="6"/>
  <c r="FQ4" i="6"/>
  <c r="FQ5" i="6"/>
  <c r="FQ6" i="6"/>
  <c r="FQ7" i="6"/>
  <c r="FQ8" i="6"/>
  <c r="FQ9" i="6"/>
  <c r="FQ10" i="6"/>
  <c r="FQ11" i="6"/>
  <c r="FQ12" i="6"/>
  <c r="FQ13" i="6"/>
  <c r="FQ14" i="6"/>
  <c r="FQ15" i="6"/>
  <c r="FQ16" i="6"/>
  <c r="FQ17" i="6"/>
  <c r="FQ18" i="6"/>
  <c r="FQ19" i="6"/>
  <c r="FQ20" i="6"/>
  <c r="FQ21" i="6"/>
  <c r="FQ22" i="6"/>
  <c r="FQ23" i="6"/>
  <c r="FQ24" i="6"/>
  <c r="FQ25" i="6"/>
  <c r="FQ26" i="6"/>
  <c r="FQ27" i="6"/>
  <c r="FQ28" i="6"/>
  <c r="FQ29" i="6"/>
  <c r="FQ30" i="6"/>
  <c r="FQ31" i="6"/>
  <c r="FQ32" i="6"/>
  <c r="FI2" i="6"/>
  <c r="AF2" i="6"/>
  <c r="FA2" i="6"/>
  <c r="FA3" i="6"/>
  <c r="FA4" i="6"/>
  <c r="FA5" i="6"/>
  <c r="FA6" i="6"/>
  <c r="FA7" i="6"/>
  <c r="FA8" i="6"/>
  <c r="FA9" i="6"/>
  <c r="FA10" i="6"/>
  <c r="FA11" i="6"/>
  <c r="EO2" i="6"/>
  <c r="EO3" i="6"/>
  <c r="EO4" i="6"/>
  <c r="EO5" i="6"/>
  <c r="EO6" i="6"/>
  <c r="EO7" i="6"/>
  <c r="EO8" i="6"/>
  <c r="EO9" i="6"/>
  <c r="EO10" i="6"/>
  <c r="EO11" i="6"/>
  <c r="EO12" i="6"/>
  <c r="EO13" i="6"/>
  <c r="EO14" i="6"/>
  <c r="EO15" i="6"/>
  <c r="EO16" i="6"/>
  <c r="EO17" i="6"/>
  <c r="EO18" i="6"/>
  <c r="EO19" i="6"/>
  <c r="EO20" i="6"/>
  <c r="EO21" i="6"/>
  <c r="EO22" i="6"/>
  <c r="EO23" i="6"/>
  <c r="EO24" i="6"/>
  <c r="EO25" i="6"/>
  <c r="EO26" i="6"/>
  <c r="EO27" i="6"/>
  <c r="EO28" i="6"/>
  <c r="EO29" i="6"/>
  <c r="EO30" i="6"/>
  <c r="EG2" i="6"/>
  <c r="EG3" i="6"/>
  <c r="EG4" i="6"/>
  <c r="EG5" i="6"/>
  <c r="EG6" i="6"/>
  <c r="EG7" i="6"/>
  <c r="EG8" i="6"/>
  <c r="EG9" i="6"/>
  <c r="EG10" i="6"/>
  <c r="EG11" i="6"/>
  <c r="EG12" i="6"/>
  <c r="EG13" i="6"/>
  <c r="EG14" i="6"/>
  <c r="EG15" i="6"/>
  <c r="EG16" i="6"/>
  <c r="EG17" i="6"/>
  <c r="EG18" i="6"/>
  <c r="EG19" i="6"/>
  <c r="EG20" i="6"/>
  <c r="EG21" i="6"/>
  <c r="EG22" i="6"/>
  <c r="EG23" i="6"/>
  <c r="EG24" i="6"/>
  <c r="EG25" i="6"/>
  <c r="EG26" i="6"/>
  <c r="EG27" i="6"/>
  <c r="EG28" i="6"/>
  <c r="EG29" i="6"/>
  <c r="DY2" i="6"/>
  <c r="DY3" i="6"/>
  <c r="DY4" i="6"/>
  <c r="DY5" i="6"/>
  <c r="DY6" i="6"/>
  <c r="DY7" i="6"/>
  <c r="DY8" i="6"/>
  <c r="DY9" i="6"/>
  <c r="DY10" i="6"/>
  <c r="DY11" i="6"/>
  <c r="DY12" i="6"/>
  <c r="DY13" i="6"/>
  <c r="DY14" i="6"/>
  <c r="DY15" i="6"/>
  <c r="DY16" i="6"/>
  <c r="DY17" i="6"/>
  <c r="DY18" i="6"/>
  <c r="DM2" i="6"/>
  <c r="DM3" i="6"/>
  <c r="DM4" i="6"/>
  <c r="DE2" i="6"/>
  <c r="DE3" i="6"/>
  <c r="DE4" i="6"/>
  <c r="DE5" i="6"/>
  <c r="DE6" i="6"/>
  <c r="DE7" i="6"/>
  <c r="DE8" i="6"/>
  <c r="DE9" i="6"/>
  <c r="DE10" i="6"/>
  <c r="DE11" i="6"/>
  <c r="DE12" i="6"/>
  <c r="DE13" i="6"/>
  <c r="DE14" i="6"/>
  <c r="DE15" i="6"/>
  <c r="DE16" i="6"/>
  <c r="DE17" i="6"/>
  <c r="DE18" i="6"/>
  <c r="DE19" i="6"/>
  <c r="DE20" i="6"/>
  <c r="DE21" i="6"/>
  <c r="DE22" i="6"/>
  <c r="DE23" i="6"/>
  <c r="DE24" i="6"/>
  <c r="DE25" i="6"/>
  <c r="DE26" i="6"/>
  <c r="DE27" i="6"/>
  <c r="DE28" i="6"/>
  <c r="DE29" i="6"/>
  <c r="DE30" i="6"/>
  <c r="DE31" i="6"/>
  <c r="DE32" i="6"/>
  <c r="DE33" i="6"/>
  <c r="CW2" i="6"/>
  <c r="CW3" i="6"/>
  <c r="CW4" i="6"/>
  <c r="CW5" i="6"/>
  <c r="CO2" i="6"/>
  <c r="CO3" i="6"/>
  <c r="CO4" i="6"/>
  <c r="CO5" i="6"/>
  <c r="CO6" i="6"/>
  <c r="CO7" i="6"/>
  <c r="CO8" i="6"/>
  <c r="CO9" i="6"/>
  <c r="CO10" i="6"/>
  <c r="CO11" i="6"/>
  <c r="CO12" i="6"/>
  <c r="CG2" i="6"/>
  <c r="CG3" i="6"/>
  <c r="CG4" i="6"/>
  <c r="CG5" i="6"/>
  <c r="CG6" i="6"/>
  <c r="CG7" i="6"/>
  <c r="CG8" i="6"/>
  <c r="CG9" i="6"/>
  <c r="CG10" i="6"/>
  <c r="CG11" i="6"/>
  <c r="BU2" i="6"/>
  <c r="BU3" i="6"/>
  <c r="BU4" i="6"/>
  <c r="BU5" i="6"/>
  <c r="BU6" i="6"/>
  <c r="BU7" i="6"/>
  <c r="BU8" i="6"/>
  <c r="BU9" i="6"/>
  <c r="BU10" i="6"/>
  <c r="BU11" i="6"/>
  <c r="BU12" i="6"/>
  <c r="BU13" i="6"/>
  <c r="BU14" i="6"/>
  <c r="BU15" i="6"/>
  <c r="BU16" i="6"/>
  <c r="BM2" i="6"/>
  <c r="BM3" i="6"/>
  <c r="BM4" i="6"/>
  <c r="BM5" i="6"/>
  <c r="BM6" i="6"/>
  <c r="BM7" i="6"/>
  <c r="BM8" i="6"/>
  <c r="BM9" i="6"/>
  <c r="BM10" i="6"/>
  <c r="BM11" i="6"/>
  <c r="BE2" i="6"/>
  <c r="BE3" i="6"/>
  <c r="AW2" i="6"/>
  <c r="AW3" i="6"/>
  <c r="AW4" i="6"/>
  <c r="AW5" i="6"/>
  <c r="AW6" i="6"/>
  <c r="AW7" i="6"/>
  <c r="AW8" i="6"/>
  <c r="AW9" i="6"/>
  <c r="AW10" i="6"/>
  <c r="AW11" i="6"/>
  <c r="AW12" i="6"/>
  <c r="AW13" i="6"/>
  <c r="AW14" i="6"/>
  <c r="AW15" i="6"/>
  <c r="AW16" i="6"/>
  <c r="AW17" i="6"/>
  <c r="AW18" i="6"/>
  <c r="AW19" i="6"/>
  <c r="AW20" i="6"/>
  <c r="AW21" i="6"/>
  <c r="AW22" i="6"/>
  <c r="AW23" i="6"/>
  <c r="AW24" i="6"/>
  <c r="AW25" i="6"/>
  <c r="AW26" i="6"/>
  <c r="AW27" i="6"/>
  <c r="AW28" i="6"/>
  <c r="AW29" i="6"/>
  <c r="AW30" i="6"/>
  <c r="AW31" i="6"/>
  <c r="AW32" i="6"/>
  <c r="AW33" i="6"/>
  <c r="AW34" i="6"/>
  <c r="AW35" i="6"/>
  <c r="AO2" i="6"/>
  <c r="AO3" i="6"/>
  <c r="AO4" i="6"/>
  <c r="AO5" i="6"/>
  <c r="AO6" i="6"/>
  <c r="AO7" i="6"/>
  <c r="AO8" i="6"/>
  <c r="AO9" i="6"/>
  <c r="AO10" i="6"/>
  <c r="AO11" i="6"/>
  <c r="AO12" i="6"/>
  <c r="AO13" i="6"/>
  <c r="AO14" i="6"/>
  <c r="AO15" i="6"/>
  <c r="AO16" i="6"/>
  <c r="AO17" i="6"/>
  <c r="AO18" i="6"/>
  <c r="AO19" i="6"/>
  <c r="AO20" i="6"/>
  <c r="AO21" i="6"/>
  <c r="AO22" i="6"/>
  <c r="AO23" i="6"/>
  <c r="AO24" i="6"/>
  <c r="AO25" i="6"/>
  <c r="AO26" i="6"/>
  <c r="AO27" i="6"/>
  <c r="NT2" i="6"/>
  <c r="NT3" i="6"/>
  <c r="NT4" i="6"/>
  <c r="NT5" i="6"/>
  <c r="NT6" i="6"/>
  <c r="NT7" i="6"/>
  <c r="NT8" i="6"/>
  <c r="NT9" i="6"/>
  <c r="NT10" i="6"/>
  <c r="NT11" i="6"/>
  <c r="NT12" i="6"/>
  <c r="NT13" i="6"/>
  <c r="NT14" i="6"/>
  <c r="NT15" i="6"/>
  <c r="NT16" i="6"/>
  <c r="NT17" i="6"/>
  <c r="NT18" i="6"/>
  <c r="NT19" i="6"/>
  <c r="NT20" i="6"/>
  <c r="NT21" i="6"/>
  <c r="NT22" i="6"/>
  <c r="NT23" i="6"/>
  <c r="NT24" i="6"/>
  <c r="NT25" i="6"/>
  <c r="NT26" i="6"/>
  <c r="NT27" i="6"/>
  <c r="NT28" i="6"/>
  <c r="NT29" i="6"/>
  <c r="NT30" i="6"/>
  <c r="NT31" i="6"/>
  <c r="NT32" i="6"/>
  <c r="NT33" i="6"/>
  <c r="NT34" i="6"/>
  <c r="NT35" i="6"/>
  <c r="NT36" i="6"/>
  <c r="NT37" i="6"/>
  <c r="NT38" i="6"/>
  <c r="NT39" i="6"/>
  <c r="NT40" i="6"/>
  <c r="NT41" i="6"/>
  <c r="NT42" i="6"/>
  <c r="NT43" i="6"/>
  <c r="NT44" i="6"/>
  <c r="NT45" i="6"/>
  <c r="NT46" i="6"/>
  <c r="NT47" i="6"/>
  <c r="NT48" i="6"/>
  <c r="NT49" i="6"/>
  <c r="NT50" i="6"/>
  <c r="NT51" i="6"/>
  <c r="AH51" i="6"/>
  <c r="ND2" i="6"/>
  <c r="ND3" i="6"/>
  <c r="ND4" i="6"/>
  <c r="ND5" i="6"/>
  <c r="ND6" i="6"/>
  <c r="ND7" i="6"/>
  <c r="ND8" i="6"/>
  <c r="ND9" i="6"/>
  <c r="ND10" i="6"/>
  <c r="ND11" i="6"/>
  <c r="ND12" i="6"/>
  <c r="ND13" i="6"/>
  <c r="ND14" i="6"/>
  <c r="ND15" i="6"/>
  <c r="ND16" i="6"/>
  <c r="ND17" i="6"/>
  <c r="ND18" i="6"/>
  <c r="ND19" i="6"/>
  <c r="ND20" i="6"/>
  <c r="ND21" i="6"/>
  <c r="ND22" i="6"/>
  <c r="ND23" i="6"/>
  <c r="ND24" i="6"/>
  <c r="ND25" i="6"/>
  <c r="MN2" i="6"/>
  <c r="MN3" i="6"/>
  <c r="MN4" i="6"/>
  <c r="LX2" i="6"/>
  <c r="LX3" i="6"/>
  <c r="LX4" i="6"/>
  <c r="LX5" i="6"/>
  <c r="LX6" i="6"/>
  <c r="LX7" i="6"/>
  <c r="LX8" i="6"/>
  <c r="LX9" i="6"/>
  <c r="LX10" i="6"/>
  <c r="LX11" i="6"/>
  <c r="LX12" i="6"/>
  <c r="LX13" i="6"/>
  <c r="LX14" i="6"/>
  <c r="LX15" i="6"/>
  <c r="LX16" i="6"/>
  <c r="LX17" i="6"/>
  <c r="LX18" i="6"/>
  <c r="LH2" i="6"/>
  <c r="LH3" i="6"/>
  <c r="LH4" i="6"/>
  <c r="LH5" i="6"/>
  <c r="LH6" i="6"/>
  <c r="LH7" i="6"/>
  <c r="LH8" i="6"/>
  <c r="LH9" i="6"/>
  <c r="LH10" i="6"/>
  <c r="LH11" i="6"/>
  <c r="LH12" i="6"/>
  <c r="LH13" i="6"/>
  <c r="LH14" i="6"/>
  <c r="LH15" i="6"/>
  <c r="KR2" i="6"/>
  <c r="KR3" i="6"/>
  <c r="KR4" i="6"/>
  <c r="KR5" i="6"/>
  <c r="KR6" i="6"/>
  <c r="KR7" i="6"/>
  <c r="KR8" i="6"/>
  <c r="KR9" i="6"/>
  <c r="KR10" i="6"/>
  <c r="KR11" i="6"/>
  <c r="KR12" i="6"/>
  <c r="KR13" i="6"/>
  <c r="KR14" i="6"/>
  <c r="KR15" i="6"/>
  <c r="KB2" i="6"/>
  <c r="KB3" i="6"/>
  <c r="KB4" i="6"/>
  <c r="KB5" i="6"/>
  <c r="KB6" i="6"/>
  <c r="KB7" i="6"/>
  <c r="KB8" i="6"/>
  <c r="KB9" i="6"/>
  <c r="KB10" i="6"/>
  <c r="JL2" i="6"/>
  <c r="JL3" i="6"/>
  <c r="JL4" i="6"/>
  <c r="JL5" i="6"/>
  <c r="JL6" i="6"/>
  <c r="JL7" i="6"/>
  <c r="JL8" i="6"/>
  <c r="JL9" i="6"/>
  <c r="JL10" i="6"/>
  <c r="JL11" i="6"/>
  <c r="JL12" i="6"/>
  <c r="JL13" i="6"/>
  <c r="JL14" i="6"/>
  <c r="JL15" i="6"/>
  <c r="JL16" i="6"/>
  <c r="JL17" i="6"/>
  <c r="JL18" i="6"/>
  <c r="JL19" i="6"/>
  <c r="JL20" i="6"/>
  <c r="JL21" i="6"/>
  <c r="IV2" i="6"/>
  <c r="IV3" i="6"/>
  <c r="IV4" i="6"/>
  <c r="IV5" i="6"/>
  <c r="IV6" i="6"/>
  <c r="IV7" i="6"/>
  <c r="IV8" i="6"/>
  <c r="IV9" i="6"/>
  <c r="IV10" i="6"/>
  <c r="IV11" i="6"/>
  <c r="IV12" i="6"/>
  <c r="IV13" i="6"/>
  <c r="IV14" i="6"/>
  <c r="IF2" i="6"/>
  <c r="IF3" i="6"/>
  <c r="IF4" i="6"/>
  <c r="IF5" i="6"/>
  <c r="IF6" i="6"/>
  <c r="IF7" i="6"/>
  <c r="IF8" i="6"/>
  <c r="IF9" i="6"/>
  <c r="IF10" i="6"/>
  <c r="IF11" i="6"/>
  <c r="IF12" i="6"/>
  <c r="IF13" i="6"/>
  <c r="IF14" i="6"/>
  <c r="IF15" i="6"/>
  <c r="IF16" i="6"/>
  <c r="IF17" i="6"/>
  <c r="IF18" i="6"/>
  <c r="IF19" i="6"/>
  <c r="IF20" i="6"/>
  <c r="IF21" i="6"/>
  <c r="IF22" i="6"/>
  <c r="IF23" i="6"/>
  <c r="IF24" i="6"/>
  <c r="IF25" i="6"/>
  <c r="IF26" i="6"/>
  <c r="IF27" i="6"/>
  <c r="IF28" i="6"/>
  <c r="IF29" i="6"/>
  <c r="IF30" i="6"/>
  <c r="IF31" i="6"/>
  <c r="IF32" i="6"/>
  <c r="IF33" i="6"/>
  <c r="IF34" i="6"/>
  <c r="IF35" i="6"/>
  <c r="IF36" i="6"/>
  <c r="IF37" i="6"/>
  <c r="IF38" i="6"/>
  <c r="IF39" i="6"/>
  <c r="IF40" i="6"/>
  <c r="IF41" i="6"/>
  <c r="IF42" i="6"/>
  <c r="IF43" i="6"/>
  <c r="HP2" i="6"/>
  <c r="HP3" i="6"/>
  <c r="HP4" i="6"/>
  <c r="HP5" i="6"/>
  <c r="HP6" i="6"/>
  <c r="GZ2" i="6"/>
  <c r="GZ3" i="6"/>
  <c r="GZ4" i="6"/>
  <c r="GZ5" i="6"/>
  <c r="GJ2" i="6"/>
  <c r="GJ3" i="6"/>
  <c r="FT2" i="6"/>
  <c r="FT3" i="6"/>
  <c r="FT4" i="6"/>
  <c r="FT5" i="6"/>
  <c r="FT6" i="6"/>
  <c r="FT7" i="6"/>
  <c r="FT8" i="6"/>
  <c r="FT9" i="6"/>
  <c r="FT10" i="6"/>
  <c r="FT11" i="6"/>
  <c r="FT12" i="6"/>
  <c r="FT13" i="6"/>
  <c r="FT14" i="6"/>
  <c r="FT15" i="6"/>
  <c r="FT16" i="6"/>
  <c r="FT17" i="6"/>
  <c r="FT18" i="6"/>
  <c r="FT19" i="6"/>
  <c r="FT20" i="6"/>
  <c r="FT21" i="6"/>
  <c r="FT22" i="6"/>
  <c r="FT23" i="6"/>
  <c r="FT24" i="6"/>
  <c r="FT25" i="6"/>
  <c r="FT26" i="6"/>
  <c r="FT27" i="6"/>
  <c r="FT28" i="6"/>
  <c r="FT29" i="6"/>
  <c r="FT30" i="6"/>
  <c r="FT31" i="6"/>
  <c r="FT32" i="6"/>
  <c r="FD2" i="6"/>
  <c r="FD3" i="6"/>
  <c r="FD4" i="6"/>
  <c r="EN2" i="6"/>
  <c r="EN3" i="6"/>
  <c r="EN4" i="6"/>
  <c r="EN5" i="6"/>
  <c r="EN6" i="6"/>
  <c r="EN7" i="6"/>
  <c r="EN8" i="6"/>
  <c r="EN9" i="6"/>
  <c r="EN10" i="6"/>
  <c r="EN11" i="6"/>
  <c r="EN12" i="6"/>
  <c r="EN13" i="6"/>
  <c r="EN14" i="6"/>
  <c r="EN15" i="6"/>
  <c r="EN16" i="6"/>
  <c r="EN17" i="6"/>
  <c r="EN18" i="6"/>
  <c r="EN19" i="6"/>
  <c r="EN20" i="6"/>
  <c r="EN21" i="6"/>
  <c r="EN22" i="6"/>
  <c r="EN23" i="6"/>
  <c r="EN24" i="6"/>
  <c r="EN25" i="6"/>
  <c r="EN26" i="6"/>
  <c r="EN27" i="6"/>
  <c r="EN28" i="6"/>
  <c r="EN29" i="6"/>
  <c r="EN30" i="6"/>
  <c r="DX2" i="6"/>
  <c r="DX3" i="6"/>
  <c r="DX4" i="6"/>
  <c r="DX5" i="6"/>
  <c r="DX6" i="6"/>
  <c r="DX7" i="6"/>
  <c r="DX8" i="6"/>
  <c r="DX9" i="6"/>
  <c r="DX10" i="6"/>
  <c r="DX11" i="6"/>
  <c r="DX12" i="6"/>
  <c r="DX13" i="6"/>
  <c r="DX14" i="6"/>
  <c r="DX15" i="6"/>
  <c r="DX16" i="6"/>
  <c r="DX17" i="6"/>
  <c r="DX18" i="6"/>
  <c r="DH2" i="6"/>
  <c r="DH3" i="6"/>
  <c r="CR2" i="6"/>
  <c r="CR3" i="6"/>
  <c r="CR4" i="6"/>
  <c r="CR5" i="6"/>
  <c r="CR6" i="6"/>
  <c r="CR7" i="6"/>
  <c r="CR8" i="6"/>
  <c r="CR9" i="6"/>
  <c r="CB2" i="6"/>
  <c r="CB3" i="6"/>
  <c r="CB4" i="6"/>
  <c r="CB5" i="6"/>
  <c r="CB6" i="6"/>
  <c r="CB7" i="6"/>
  <c r="CB8" i="6"/>
  <c r="CB9" i="6"/>
  <c r="CB10" i="6"/>
  <c r="CB11" i="6"/>
  <c r="CB12" i="6"/>
  <c r="CB13" i="6"/>
  <c r="CB14" i="6"/>
  <c r="CB15" i="6"/>
  <c r="CB16" i="6"/>
  <c r="CB17" i="6"/>
  <c r="CB18" i="6"/>
  <c r="CB19" i="6"/>
  <c r="CB20" i="6"/>
  <c r="CB21" i="6"/>
  <c r="CB22" i="6"/>
  <c r="CB23" i="6"/>
  <c r="CB24" i="6"/>
  <c r="CB25" i="6"/>
  <c r="CB26" i="6"/>
  <c r="CB27" i="6"/>
  <c r="CB28" i="6"/>
  <c r="BL2" i="6"/>
  <c r="BL3" i="6"/>
  <c r="BL4" i="6"/>
  <c r="BL5" i="6"/>
  <c r="BL6" i="6"/>
  <c r="BL7" i="6"/>
  <c r="BL8" i="6"/>
  <c r="BL9" i="6"/>
  <c r="BL10" i="6"/>
  <c r="BL11" i="6"/>
  <c r="BL12" i="6"/>
  <c r="BL13" i="6"/>
  <c r="BL14" i="6"/>
  <c r="BL15" i="6"/>
  <c r="BL16" i="6"/>
  <c r="AV2" i="6"/>
  <c r="AV3" i="6"/>
  <c r="AV4" i="6"/>
  <c r="AV5" i="6"/>
  <c r="AV6" i="6"/>
  <c r="AV7" i="6"/>
  <c r="AV8" i="6"/>
  <c r="AV9" i="6"/>
  <c r="AV10" i="6"/>
  <c r="AV11" i="6"/>
  <c r="AV12" i="6"/>
  <c r="AV13" i="6"/>
  <c r="AV14" i="6"/>
  <c r="AV15" i="6"/>
  <c r="AV16" i="6"/>
  <c r="AV17" i="6"/>
  <c r="AV18" i="6"/>
  <c r="AV19" i="6"/>
  <c r="AV20" i="6"/>
  <c r="AV21" i="6"/>
  <c r="AV22" i="6"/>
  <c r="AV23" i="6"/>
  <c r="AV24" i="6"/>
  <c r="AV25" i="6"/>
  <c r="AV26" i="6"/>
  <c r="AV27" i="6"/>
  <c r="AV28" i="6"/>
  <c r="AV29" i="6"/>
  <c r="AV30" i="6"/>
  <c r="AV31" i="6"/>
  <c r="AV32" i="6"/>
  <c r="AV33" i="6"/>
  <c r="AV34" i="6"/>
  <c r="AV35" i="6"/>
  <c r="NP2" i="6"/>
  <c r="NP3" i="6"/>
  <c r="NP4" i="6"/>
  <c r="NP5" i="6"/>
  <c r="NP6" i="6"/>
  <c r="NP7" i="6"/>
  <c r="NP8" i="6"/>
  <c r="NP9" i="6"/>
  <c r="NP10" i="6"/>
  <c r="NP11" i="6"/>
  <c r="NP12" i="6"/>
  <c r="NP13" i="6"/>
  <c r="NP14" i="6"/>
  <c r="NP15" i="6"/>
  <c r="NP16" i="6"/>
  <c r="NP17" i="6"/>
  <c r="NP18" i="6"/>
  <c r="NP19" i="6"/>
  <c r="NP20" i="6"/>
  <c r="NP21" i="6"/>
  <c r="NP22" i="6"/>
  <c r="NP23" i="6"/>
  <c r="NP24" i="6"/>
  <c r="NP25" i="6"/>
  <c r="NP26" i="6"/>
  <c r="NP27" i="6"/>
  <c r="NP28" i="6"/>
  <c r="NP29" i="6"/>
  <c r="NP30" i="6"/>
  <c r="NP31" i="6"/>
  <c r="NP32" i="6"/>
  <c r="NP33" i="6"/>
  <c r="NP34" i="6"/>
  <c r="NP35" i="6"/>
  <c r="NP36" i="6"/>
  <c r="NP37" i="6"/>
  <c r="NP38" i="6"/>
  <c r="NP39" i="6"/>
  <c r="NP40" i="6"/>
  <c r="NP41" i="6"/>
  <c r="NP42" i="6"/>
  <c r="NP43" i="6"/>
  <c r="NP44" i="6"/>
  <c r="NP45" i="6"/>
  <c r="NP46" i="6"/>
  <c r="NP47" i="6"/>
  <c r="NP48" i="6"/>
  <c r="NP49" i="6"/>
  <c r="MZ2" i="6"/>
  <c r="MZ3" i="6"/>
  <c r="MZ4" i="6"/>
  <c r="MZ5" i="6"/>
  <c r="MZ6" i="6"/>
  <c r="MZ7" i="6"/>
  <c r="MZ8" i="6"/>
  <c r="MZ9" i="6"/>
  <c r="MZ10" i="6"/>
  <c r="MZ11" i="6"/>
  <c r="MZ12" i="6"/>
  <c r="MZ13" i="6"/>
  <c r="MZ14" i="6"/>
  <c r="MZ15" i="6"/>
  <c r="MZ16" i="6"/>
  <c r="MZ17" i="6"/>
  <c r="MZ18" i="6"/>
  <c r="MZ19" i="6"/>
  <c r="MZ20" i="6"/>
  <c r="MZ21" i="6"/>
  <c r="MZ22" i="6"/>
  <c r="MZ23" i="6"/>
  <c r="MJ2" i="6"/>
  <c r="MJ3" i="6"/>
  <c r="MJ4" i="6"/>
  <c r="MJ5" i="6"/>
  <c r="MJ6" i="6"/>
  <c r="MJ7" i="6"/>
  <c r="MJ8" i="6"/>
  <c r="MJ9" i="6"/>
  <c r="MJ10" i="6"/>
  <c r="MJ11" i="6"/>
  <c r="MJ12" i="6"/>
  <c r="MJ13" i="6"/>
  <c r="MJ14" i="6"/>
  <c r="MJ15" i="6"/>
  <c r="MJ16" i="6"/>
  <c r="MJ17" i="6"/>
  <c r="MJ18" i="6"/>
  <c r="MJ19" i="6"/>
  <c r="MJ20" i="6"/>
  <c r="MJ21" i="6"/>
  <c r="MJ22" i="6"/>
  <c r="LT2" i="6"/>
  <c r="LT3" i="6"/>
  <c r="LT4" i="6"/>
  <c r="LT5" i="6"/>
  <c r="LT6" i="6"/>
  <c r="LT7" i="6"/>
  <c r="LT8" i="6"/>
  <c r="LT9" i="6"/>
  <c r="LT10" i="6"/>
  <c r="LT11" i="6"/>
  <c r="LT12" i="6"/>
  <c r="LT13" i="6"/>
  <c r="LT14" i="6"/>
  <c r="LT15" i="6"/>
  <c r="LT16" i="6"/>
  <c r="LT17" i="6"/>
  <c r="LD2" i="6"/>
  <c r="LD3" i="6"/>
  <c r="LD4" i="6"/>
  <c r="LD5" i="6"/>
  <c r="LD6" i="6"/>
  <c r="LD7" i="6"/>
  <c r="LD8" i="6"/>
  <c r="LD9" i="6"/>
  <c r="LD10" i="6"/>
  <c r="LD11" i="6"/>
  <c r="LD12" i="6"/>
  <c r="LD13" i="6"/>
  <c r="LD14" i="6"/>
  <c r="LD15" i="6"/>
  <c r="LD16" i="6"/>
  <c r="LD17" i="6"/>
  <c r="LD18" i="6"/>
  <c r="LD19" i="6"/>
  <c r="LD20" i="6"/>
  <c r="LD21" i="6"/>
  <c r="LD22" i="6"/>
  <c r="LD23" i="6"/>
  <c r="LD24" i="6"/>
  <c r="LD25" i="6"/>
  <c r="LD26" i="6"/>
  <c r="LD27" i="6"/>
  <c r="LD28" i="6"/>
  <c r="LD29" i="6"/>
  <c r="LD30" i="6"/>
  <c r="LD31" i="6"/>
  <c r="LD32" i="6"/>
  <c r="LD33" i="6"/>
  <c r="LD34" i="6"/>
  <c r="LD35" i="6"/>
  <c r="LD36" i="6"/>
  <c r="LD37" i="6"/>
  <c r="LD38" i="6"/>
  <c r="LD39" i="6"/>
  <c r="LD40" i="6"/>
  <c r="LD41" i="6"/>
  <c r="LD42" i="6"/>
  <c r="KN2" i="6"/>
  <c r="KN3" i="6"/>
  <c r="KN4" i="6"/>
  <c r="KN5" i="6"/>
  <c r="KN6" i="6"/>
  <c r="KN7" i="6"/>
  <c r="KN8" i="6"/>
  <c r="KN9" i="6"/>
  <c r="KN10" i="6"/>
  <c r="KN11" i="6"/>
  <c r="KN12" i="6"/>
  <c r="KN13" i="6"/>
  <c r="JX2" i="6"/>
  <c r="JX3" i="6"/>
  <c r="JX4" i="6"/>
  <c r="JX5" i="6"/>
  <c r="JX6" i="6"/>
  <c r="JX7" i="6"/>
  <c r="JX8" i="6"/>
  <c r="JX9" i="6"/>
  <c r="JX10" i="6"/>
  <c r="JH2" i="6"/>
  <c r="JH3" i="6"/>
  <c r="JH4" i="6"/>
  <c r="JH5" i="6"/>
  <c r="JH6" i="6"/>
  <c r="JH7" i="6"/>
  <c r="JH8" i="6"/>
  <c r="JH9" i="6"/>
  <c r="JH10" i="6"/>
  <c r="JH11" i="6"/>
  <c r="JH12" i="6"/>
  <c r="JH13" i="6"/>
  <c r="JH14" i="6"/>
  <c r="JH15" i="6"/>
  <c r="JH16" i="6"/>
  <c r="JH17" i="6"/>
  <c r="JH18" i="6"/>
  <c r="JH19" i="6"/>
  <c r="JH20" i="6"/>
  <c r="JH21" i="6"/>
  <c r="IR2" i="6"/>
  <c r="IR3" i="6"/>
  <c r="IR4" i="6"/>
  <c r="IR5" i="6"/>
  <c r="IR6" i="6"/>
  <c r="IR7" i="6"/>
  <c r="IR8" i="6"/>
  <c r="IR9" i="6"/>
  <c r="IR10" i="6"/>
  <c r="IR11" i="6"/>
  <c r="IR12" i="6"/>
  <c r="IR13" i="6"/>
  <c r="IR14" i="6"/>
  <c r="IR15" i="6"/>
  <c r="IR16" i="6"/>
  <c r="IR17" i="6"/>
  <c r="IR18" i="6"/>
  <c r="IR19" i="6"/>
  <c r="IR20" i="6"/>
  <c r="IR21" i="6"/>
  <c r="IR22" i="6"/>
  <c r="IR23" i="6"/>
  <c r="IR24" i="6"/>
  <c r="IR25" i="6"/>
  <c r="IR26" i="6"/>
  <c r="IR27" i="6"/>
  <c r="IR28" i="6"/>
  <c r="IR29" i="6"/>
  <c r="IR30" i="6"/>
  <c r="IR31" i="6"/>
  <c r="IR32" i="6"/>
  <c r="IR33" i="6"/>
  <c r="IR34" i="6"/>
  <c r="IR35" i="6"/>
  <c r="IR36" i="6"/>
  <c r="IR37" i="6"/>
  <c r="IR38" i="6"/>
  <c r="IR39" i="6"/>
  <c r="IR40" i="6"/>
  <c r="IB2" i="6"/>
  <c r="IB3" i="6"/>
  <c r="IB4" i="6"/>
  <c r="IB5" i="6"/>
  <c r="IB6" i="6"/>
  <c r="IB7" i="6"/>
  <c r="IB8" i="6"/>
  <c r="IB9" i="6"/>
  <c r="IB10" i="6"/>
  <c r="IB11" i="6"/>
  <c r="IB12" i="6"/>
  <c r="IB13" i="6"/>
  <c r="IB14" i="6"/>
  <c r="IB15" i="6"/>
  <c r="IB16" i="6"/>
  <c r="IB17" i="6"/>
  <c r="IB18" i="6"/>
  <c r="IB19" i="6"/>
  <c r="IB20" i="6"/>
  <c r="HL2" i="6"/>
  <c r="HL3" i="6"/>
  <c r="HL4" i="6"/>
  <c r="HL5" i="6"/>
  <c r="HL6" i="6"/>
  <c r="GV2" i="6"/>
  <c r="GV3" i="6"/>
  <c r="GV4" i="6"/>
  <c r="GV5" i="6"/>
  <c r="GV6" i="6"/>
  <c r="GV7" i="6"/>
  <c r="GV8" i="6"/>
  <c r="GV9" i="6"/>
  <c r="GF2" i="6"/>
  <c r="GF3" i="6"/>
  <c r="GF4" i="6"/>
  <c r="GF5" i="6"/>
  <c r="GF6" i="6"/>
  <c r="GF7" i="6"/>
  <c r="GF8" i="6"/>
  <c r="GF9" i="6"/>
  <c r="GF10" i="6"/>
  <c r="GF11" i="6"/>
  <c r="GF12" i="6"/>
  <c r="GF13" i="6"/>
  <c r="GF14" i="6"/>
  <c r="GF15" i="6"/>
  <c r="GF16" i="6"/>
  <c r="GF17" i="6"/>
  <c r="GF18" i="6"/>
  <c r="GF19" i="6"/>
  <c r="GF20" i="6"/>
  <c r="GF21" i="6"/>
  <c r="GF22" i="6"/>
  <c r="GF23" i="6"/>
  <c r="GF24" i="6"/>
  <c r="GF25" i="6"/>
  <c r="GF26" i="6"/>
  <c r="GF27" i="6"/>
  <c r="GF28" i="6"/>
  <c r="GF29" i="6"/>
  <c r="GF30" i="6"/>
  <c r="GF31" i="6"/>
  <c r="GF32" i="6"/>
  <c r="GF33" i="6"/>
  <c r="GF34" i="6"/>
  <c r="GF35" i="6"/>
  <c r="GF36" i="6"/>
  <c r="GF37" i="6"/>
  <c r="GF38" i="6"/>
  <c r="GF39" i="6"/>
  <c r="GF40" i="6"/>
  <c r="GF41" i="6"/>
  <c r="GF42" i="6"/>
  <c r="GF43" i="6"/>
  <c r="GF44" i="6"/>
  <c r="GF45" i="6"/>
  <c r="GF46" i="6"/>
  <c r="FP2" i="6"/>
  <c r="FP3" i="6"/>
  <c r="FP4" i="6"/>
  <c r="FP5" i="6"/>
  <c r="FP6" i="6"/>
  <c r="FP7" i="6"/>
  <c r="FP8" i="6"/>
  <c r="FP9" i="6"/>
  <c r="FP10" i="6"/>
  <c r="FP11" i="6"/>
  <c r="FP12" i="6"/>
  <c r="FP13" i="6"/>
  <c r="FP14" i="6"/>
  <c r="FP15" i="6"/>
  <c r="FP16" i="6"/>
  <c r="FP17" i="6"/>
  <c r="FP18" i="6"/>
  <c r="FP19" i="6"/>
  <c r="FP20" i="6"/>
  <c r="FP21" i="6"/>
  <c r="FP22" i="6"/>
  <c r="FP23" i="6"/>
  <c r="FP24" i="6"/>
  <c r="FP25" i="6"/>
  <c r="FP26" i="6"/>
  <c r="FP27" i="6"/>
  <c r="FP28" i="6"/>
  <c r="FP29" i="6"/>
  <c r="FP30" i="6"/>
  <c r="FP31" i="6"/>
  <c r="FP32" i="6"/>
  <c r="EZ2" i="6"/>
  <c r="EZ3" i="6"/>
  <c r="EZ4" i="6"/>
  <c r="EZ5" i="6"/>
  <c r="EZ6" i="6"/>
  <c r="EZ7" i="6"/>
  <c r="EZ8" i="6"/>
  <c r="EZ9" i="6"/>
  <c r="EZ10" i="6"/>
  <c r="EZ11" i="6"/>
  <c r="EZ12" i="6"/>
  <c r="EZ13" i="6"/>
  <c r="EZ14" i="6"/>
  <c r="EZ15" i="6"/>
  <c r="EZ16" i="6"/>
  <c r="EZ17" i="6"/>
  <c r="EZ18" i="6"/>
  <c r="EZ19" i="6"/>
  <c r="EZ20" i="6"/>
  <c r="EZ21" i="6"/>
  <c r="EZ22" i="6"/>
  <c r="EZ23" i="6"/>
  <c r="EZ24" i="6"/>
  <c r="EZ25" i="6"/>
  <c r="EZ26" i="6"/>
  <c r="EZ27" i="6"/>
  <c r="EZ28" i="6"/>
  <c r="EZ29" i="6"/>
  <c r="EZ30" i="6"/>
  <c r="EZ31" i="6"/>
  <c r="EZ32" i="6"/>
  <c r="EZ33" i="6"/>
  <c r="EZ34" i="6"/>
  <c r="EZ35" i="6"/>
  <c r="EZ36" i="6"/>
  <c r="EJ2" i="6"/>
  <c r="EJ3" i="6"/>
  <c r="DT2" i="6"/>
  <c r="DT3" i="6"/>
  <c r="DT4" i="6"/>
  <c r="DT5" i="6"/>
  <c r="DT6" i="6"/>
  <c r="DT7" i="6"/>
  <c r="DD2" i="6"/>
  <c r="DD3" i="6"/>
  <c r="DD4" i="6"/>
  <c r="DD5" i="6"/>
  <c r="DD6" i="6"/>
  <c r="DD7" i="6"/>
  <c r="DD8" i="6"/>
  <c r="DD9" i="6"/>
  <c r="DD10" i="6"/>
  <c r="DD11" i="6"/>
  <c r="DD12" i="6"/>
  <c r="DD13" i="6"/>
  <c r="DD14" i="6"/>
  <c r="DD15" i="6"/>
  <c r="DD16" i="6"/>
  <c r="DD17" i="6"/>
  <c r="DD18" i="6"/>
  <c r="DD19" i="6"/>
  <c r="DD20" i="6"/>
  <c r="DD21" i="6"/>
  <c r="DD22" i="6"/>
  <c r="DD23" i="6"/>
  <c r="DD24" i="6"/>
  <c r="DD25" i="6"/>
  <c r="DD26" i="6"/>
  <c r="CN2" i="6"/>
  <c r="CN3" i="6"/>
  <c r="CN4" i="6"/>
  <c r="BX2" i="6"/>
  <c r="BX3" i="6"/>
  <c r="BX4" i="6"/>
  <c r="BX5" i="6"/>
  <c r="BX6" i="6"/>
  <c r="BX7" i="6"/>
  <c r="BX8" i="6"/>
  <c r="BX9" i="6"/>
  <c r="BX10" i="6"/>
  <c r="BX11" i="6"/>
  <c r="BX12" i="6"/>
  <c r="BX13" i="6"/>
  <c r="BX14" i="6"/>
  <c r="BX15" i="6"/>
  <c r="BX16" i="6"/>
  <c r="BX17" i="6"/>
  <c r="BX18" i="6"/>
  <c r="BX19" i="6"/>
  <c r="BX20" i="6"/>
  <c r="BX21" i="6"/>
  <c r="BX22" i="6"/>
  <c r="BX23" i="6"/>
  <c r="BX24" i="6"/>
  <c r="BX25" i="6"/>
  <c r="BX26" i="6"/>
  <c r="BX27" i="6"/>
  <c r="BX28" i="6"/>
  <c r="BX29" i="6"/>
  <c r="BX30" i="6"/>
  <c r="BX31" i="6"/>
  <c r="BX32" i="6"/>
  <c r="BX33" i="6"/>
  <c r="BX34" i="6"/>
  <c r="BH2" i="6"/>
  <c r="BH3" i="6"/>
  <c r="BH4" i="6"/>
  <c r="BH5" i="6"/>
  <c r="BH6" i="6"/>
  <c r="BH7" i="6"/>
  <c r="BH8" i="6"/>
  <c r="BH9" i="6"/>
  <c r="BH10" i="6"/>
  <c r="BH11" i="6"/>
  <c r="BH12" i="6"/>
  <c r="BH13" i="6"/>
  <c r="BH14" i="6"/>
  <c r="BH15" i="6"/>
  <c r="BH16" i="6"/>
  <c r="AR2" i="6"/>
  <c r="AR3" i="6"/>
  <c r="AR4" i="6"/>
  <c r="AR5" i="6"/>
  <c r="AR6" i="6"/>
  <c r="AR7" i="6"/>
  <c r="AR8" i="6"/>
  <c r="AR9" i="6"/>
  <c r="AR10" i="6"/>
  <c r="AR11" i="6"/>
  <c r="AR12" i="6"/>
  <c r="AR13" i="6"/>
  <c r="AR14" i="6"/>
  <c r="AR15" i="6"/>
  <c r="AR16" i="6"/>
  <c r="AR17" i="6"/>
  <c r="AR18" i="6"/>
  <c r="AR19" i="6"/>
  <c r="AR20" i="6"/>
  <c r="AR21" i="6"/>
  <c r="AR22" i="6"/>
  <c r="AR23" i="6"/>
  <c r="AR24" i="6"/>
  <c r="AR25" i="6"/>
  <c r="AR26" i="6"/>
  <c r="MV2" i="6"/>
  <c r="MV3" i="6"/>
  <c r="MV4" i="6"/>
  <c r="MV5" i="6"/>
  <c r="MV6" i="6"/>
  <c r="MV7" i="6"/>
  <c r="MV8" i="6"/>
  <c r="MV9" i="6"/>
  <c r="MV10" i="6"/>
  <c r="MV11" i="6"/>
  <c r="MV12" i="6"/>
  <c r="MV13" i="6"/>
  <c r="MV14" i="6"/>
  <c r="MV15" i="6"/>
  <c r="MV16" i="6"/>
  <c r="MV17" i="6"/>
  <c r="MV18" i="6"/>
  <c r="MV19" i="6"/>
  <c r="MV20" i="6"/>
  <c r="MV21" i="6"/>
  <c r="MV22" i="6"/>
  <c r="MV23" i="6"/>
  <c r="MF2" i="6"/>
  <c r="MF3" i="6"/>
  <c r="LP2" i="6"/>
  <c r="LP3" i="6"/>
  <c r="LP4" i="6"/>
  <c r="LP5" i="6"/>
  <c r="LP6" i="6"/>
  <c r="LP7" i="6"/>
  <c r="LP8" i="6"/>
  <c r="LP9" i="6"/>
  <c r="LP10" i="6"/>
  <c r="LP11" i="6"/>
  <c r="LP12" i="6"/>
  <c r="LP13" i="6"/>
  <c r="LP14" i="6"/>
  <c r="LP15" i="6"/>
  <c r="LP16" i="6"/>
  <c r="LP17" i="6"/>
  <c r="LP18" i="6"/>
  <c r="LP19" i="6"/>
  <c r="LP20" i="6"/>
  <c r="LP21" i="6"/>
  <c r="LP22" i="6"/>
  <c r="LP23" i="6"/>
  <c r="LP24" i="6"/>
  <c r="LP25" i="6"/>
  <c r="KZ2" i="6"/>
  <c r="KZ3" i="6"/>
  <c r="KZ4" i="6"/>
  <c r="KZ5" i="6"/>
  <c r="KZ6" i="6"/>
  <c r="KZ7" i="6"/>
  <c r="KZ8" i="6"/>
  <c r="KZ9" i="6"/>
  <c r="JT2" i="6"/>
  <c r="JT3" i="6"/>
  <c r="JT4" i="6"/>
  <c r="JT5" i="6"/>
  <c r="JT6" i="6"/>
  <c r="JT7" i="6"/>
  <c r="JT8" i="6"/>
  <c r="JT9" i="6"/>
  <c r="JT10" i="6"/>
  <c r="JT11" i="6"/>
  <c r="JT12" i="6"/>
  <c r="JT13" i="6"/>
  <c r="JT14" i="6"/>
  <c r="JT15" i="6"/>
  <c r="JT16" i="6"/>
  <c r="JT17" i="6"/>
  <c r="JT18" i="6"/>
  <c r="JT19" i="6"/>
  <c r="JT20" i="6"/>
  <c r="JT21" i="6"/>
  <c r="JT22" i="6"/>
  <c r="JT23" i="6"/>
  <c r="JT24" i="6"/>
  <c r="JT25" i="6"/>
  <c r="JT26" i="6"/>
  <c r="JT27" i="6"/>
  <c r="JT28" i="6"/>
  <c r="JT29" i="6"/>
  <c r="JT30" i="6"/>
  <c r="JT31" i="6"/>
  <c r="JT32" i="6"/>
  <c r="JT33" i="6"/>
  <c r="JT34" i="6"/>
  <c r="JT35" i="6"/>
  <c r="JT36" i="6"/>
  <c r="JT37" i="6"/>
  <c r="JT38" i="6"/>
  <c r="JT39" i="6"/>
  <c r="JT40" i="6"/>
  <c r="JT41" i="6"/>
  <c r="JT42" i="6"/>
  <c r="JT43" i="6"/>
  <c r="JD2" i="6"/>
  <c r="JD3" i="6"/>
  <c r="JD4" i="6"/>
  <c r="JD5" i="6"/>
  <c r="JD6" i="6"/>
  <c r="JD7" i="6"/>
  <c r="JD8" i="6"/>
  <c r="JD9" i="6"/>
  <c r="JD10" i="6"/>
  <c r="JD11" i="6"/>
  <c r="JD12" i="6"/>
  <c r="JD13" i="6"/>
  <c r="JD14" i="6"/>
  <c r="JD15" i="6"/>
  <c r="JD16" i="6"/>
  <c r="JD17" i="6"/>
  <c r="JD18" i="6"/>
  <c r="JD19" i="6"/>
  <c r="JD20" i="6"/>
  <c r="JD21" i="6"/>
  <c r="JD22" i="6"/>
  <c r="JD23" i="6"/>
  <c r="JD24" i="6"/>
  <c r="IN2" i="6"/>
  <c r="IN3" i="6"/>
  <c r="IN4" i="6"/>
  <c r="IN5" i="6"/>
  <c r="IN6" i="6"/>
  <c r="IN7" i="6"/>
  <c r="HH2" i="6"/>
  <c r="HH3" i="6"/>
  <c r="HH4" i="6"/>
  <c r="HH5" i="6"/>
  <c r="HH6" i="6"/>
  <c r="HH7" i="6"/>
  <c r="HH8" i="6"/>
  <c r="HH9" i="6"/>
  <c r="HH10" i="6"/>
  <c r="HH11" i="6"/>
  <c r="HH12" i="6"/>
  <c r="HH13" i="6"/>
  <c r="HH14" i="6"/>
  <c r="HH15" i="6"/>
  <c r="HH16" i="6"/>
  <c r="HH17" i="6"/>
  <c r="HH18" i="6"/>
  <c r="HH19" i="6"/>
  <c r="GR2" i="6"/>
  <c r="GR3" i="6"/>
  <c r="GR4" i="6"/>
  <c r="GR5" i="6"/>
  <c r="GR6" i="6"/>
  <c r="GR7" i="6"/>
  <c r="GR8" i="6"/>
  <c r="GR9" i="6"/>
  <c r="FL2" i="6"/>
  <c r="AI2" i="6"/>
  <c r="EF2" i="6"/>
  <c r="EF3" i="6"/>
  <c r="EF4" i="6"/>
  <c r="EF5" i="6"/>
  <c r="DP2" i="6"/>
  <c r="DP3" i="6"/>
  <c r="DP4" i="6"/>
  <c r="DP5" i="6"/>
  <c r="DP6" i="6"/>
  <c r="DP7" i="6"/>
  <c r="DP8" i="6"/>
  <c r="DP9" i="6"/>
  <c r="DP10" i="6"/>
  <c r="DP11" i="6"/>
  <c r="DP12" i="6"/>
  <c r="DP13" i="6"/>
  <c r="DP14" i="6"/>
  <c r="DP15" i="6"/>
  <c r="DP16" i="6"/>
  <c r="DP17" i="6"/>
  <c r="CJ2" i="6"/>
  <c r="CJ3" i="6"/>
  <c r="CJ4" i="6"/>
  <c r="BD2" i="6"/>
  <c r="BD3" i="6"/>
  <c r="BD4" i="6"/>
  <c r="BD5" i="6"/>
  <c r="BD6" i="6"/>
  <c r="BD7" i="6"/>
  <c r="BD8" i="6"/>
  <c r="BP2" i="6"/>
  <c r="BP3" i="6"/>
  <c r="BP4" i="6"/>
  <c r="BP5" i="6"/>
  <c r="BP6" i="6"/>
  <c r="BP7" i="6"/>
  <c r="BP8" i="6"/>
  <c r="BP9" i="6"/>
  <c r="BP10" i="6"/>
  <c r="BP11" i="6"/>
  <c r="AG11" i="6"/>
  <c r="NL2" i="6"/>
  <c r="NL3" i="6"/>
  <c r="NL4" i="6"/>
  <c r="NL5" i="6"/>
  <c r="NL6" i="6"/>
  <c r="NL7" i="6"/>
  <c r="NL8" i="6"/>
  <c r="NL9" i="6"/>
  <c r="NL10" i="6"/>
  <c r="NL11" i="6"/>
  <c r="NL12" i="6"/>
  <c r="NL13" i="6"/>
  <c r="NL14" i="6"/>
  <c r="NL15" i="6"/>
  <c r="NL16" i="6"/>
  <c r="NL17" i="6"/>
  <c r="NL18" i="6"/>
  <c r="NL19" i="6"/>
  <c r="NL20" i="6"/>
  <c r="NL21" i="6"/>
  <c r="NL22" i="6"/>
  <c r="NL23" i="6"/>
  <c r="NL24" i="6"/>
  <c r="NL25" i="6"/>
  <c r="NL26" i="6"/>
  <c r="NL27" i="6"/>
  <c r="NL28" i="6"/>
  <c r="NL29" i="6"/>
  <c r="NL30" i="6"/>
  <c r="NL31" i="6"/>
  <c r="NL32" i="6"/>
  <c r="NL33" i="6"/>
  <c r="NL34" i="6"/>
  <c r="NL35" i="6"/>
  <c r="NL36" i="6"/>
  <c r="NL37" i="6"/>
  <c r="NL38" i="6"/>
  <c r="NL39" i="6"/>
  <c r="NL40" i="6"/>
  <c r="NL41" i="6"/>
  <c r="NL42" i="6"/>
  <c r="NL43" i="6"/>
  <c r="NL44" i="6"/>
  <c r="NL45" i="6"/>
  <c r="NL46" i="6"/>
  <c r="NL47" i="6"/>
  <c r="KJ2" i="6"/>
  <c r="KJ3" i="6"/>
  <c r="KJ4" i="6"/>
  <c r="KJ5" i="6"/>
  <c r="KJ6" i="6"/>
  <c r="KJ7" i="6"/>
  <c r="KJ8" i="6"/>
  <c r="KJ9" i="6"/>
  <c r="KJ10" i="6"/>
  <c r="KJ11" i="6"/>
  <c r="KJ12" i="6"/>
  <c r="KJ13" i="6"/>
  <c r="HX2" i="6"/>
  <c r="HX3" i="6"/>
  <c r="GB2" i="6"/>
  <c r="GB3" i="6"/>
  <c r="GB4" i="6"/>
  <c r="GB5" i="6"/>
  <c r="GB6" i="6"/>
  <c r="GB7" i="6"/>
  <c r="GB8" i="6"/>
  <c r="GB9" i="6"/>
  <c r="EV2" i="6"/>
  <c r="EV3" i="6"/>
  <c r="EV4" i="6"/>
  <c r="EV5" i="6"/>
  <c r="EV6" i="6"/>
  <c r="EV7" i="6"/>
  <c r="EV8" i="6"/>
  <c r="EV9" i="6"/>
  <c r="EV10" i="6"/>
  <c r="EV11" i="6"/>
  <c r="EV12" i="6"/>
  <c r="EV13" i="6"/>
  <c r="EV14" i="6"/>
  <c r="EV15" i="6"/>
  <c r="EV16" i="6"/>
  <c r="EV17" i="6"/>
  <c r="EV18" i="6"/>
  <c r="EV19" i="6"/>
  <c r="EV20" i="6"/>
  <c r="EV21" i="6"/>
  <c r="EV22" i="6"/>
  <c r="EV23" i="6"/>
  <c r="EV24" i="6"/>
  <c r="EV25" i="6"/>
  <c r="EV26" i="6"/>
  <c r="EV27" i="6"/>
  <c r="EV28" i="6"/>
  <c r="EV29" i="6"/>
  <c r="EV30" i="6"/>
  <c r="EV31" i="6"/>
  <c r="CZ2" i="6"/>
  <c r="CZ3" i="6"/>
  <c r="CZ4" i="6"/>
  <c r="CZ5" i="6"/>
  <c r="CZ6" i="6"/>
  <c r="CZ7" i="6"/>
  <c r="CZ8" i="6"/>
  <c r="CZ9" i="6"/>
  <c r="CZ10" i="6"/>
  <c r="CZ11" i="6"/>
  <c r="CZ12" i="6"/>
  <c r="CZ13" i="6"/>
  <c r="CZ14" i="6"/>
  <c r="CZ15" i="6"/>
  <c r="CZ16" i="6"/>
  <c r="CZ17" i="6"/>
  <c r="CZ18" i="6"/>
  <c r="CZ19" i="6"/>
  <c r="CZ20" i="6"/>
  <c r="CZ21" i="6"/>
  <c r="CZ22" i="6"/>
  <c r="CZ23" i="6"/>
  <c r="CZ24" i="6"/>
  <c r="CZ25" i="6"/>
  <c r="CZ26" i="6"/>
  <c r="CZ27" i="6"/>
  <c r="CZ28" i="6"/>
  <c r="CZ29" i="6"/>
  <c r="CZ30" i="6"/>
  <c r="CZ31" i="6"/>
  <c r="CZ32" i="6"/>
  <c r="CZ33" i="6"/>
  <c r="CZ34" i="6"/>
  <c r="CZ35" i="6"/>
  <c r="CZ36" i="6"/>
  <c r="CZ37" i="6"/>
  <c r="CZ38" i="6"/>
  <c r="BT2" i="6"/>
  <c r="BT3" i="6"/>
  <c r="AN2" i="6"/>
  <c r="AN3" i="6"/>
  <c r="AN4" i="6"/>
  <c r="AN5" i="6"/>
  <c r="AN6" i="6"/>
  <c r="AN7" i="6"/>
  <c r="AN8" i="6"/>
  <c r="AN9" i="6"/>
  <c r="AN10" i="6"/>
  <c r="AN11" i="6"/>
  <c r="AN12" i="6"/>
  <c r="AN13" i="6"/>
  <c r="AN14" i="6"/>
  <c r="AN15" i="6"/>
  <c r="AN16" i="6"/>
  <c r="AN17" i="6"/>
  <c r="AN18" i="6"/>
  <c r="AN19" i="6"/>
  <c r="AN20" i="6"/>
  <c r="AN21" i="6"/>
  <c r="AN22" i="6"/>
  <c r="AN23" i="6"/>
  <c r="AN24" i="6"/>
  <c r="AN25" i="6"/>
  <c r="AN26" i="6"/>
  <c r="AN27" i="6"/>
  <c r="GN2" i="6"/>
  <c r="GN3" i="6"/>
  <c r="AI3" i="6"/>
  <c r="FH2" i="6"/>
  <c r="AE2" i="6"/>
  <c r="EB2" i="6"/>
  <c r="EB3" i="6"/>
  <c r="EB4" i="6"/>
  <c r="EB5" i="6"/>
  <c r="EB6" i="6"/>
  <c r="EB7" i="6"/>
  <c r="EB8" i="6"/>
  <c r="EB9" i="6"/>
  <c r="EB10" i="6"/>
  <c r="EB11" i="6"/>
  <c r="EB12" i="6"/>
  <c r="EB13" i="6"/>
  <c r="EB14" i="6"/>
  <c r="EB15" i="6"/>
  <c r="EB16" i="6"/>
  <c r="EB17" i="6"/>
  <c r="EB18" i="6"/>
  <c r="CV2" i="6"/>
  <c r="CV3" i="6"/>
  <c r="CV4" i="6"/>
  <c r="AZ2" i="6"/>
  <c r="AZ3" i="6"/>
  <c r="AZ4" i="6"/>
  <c r="AZ5" i="6"/>
  <c r="AZ6" i="6"/>
  <c r="AZ7" i="6"/>
  <c r="AZ8" i="6"/>
  <c r="NH2" i="6"/>
  <c r="NH3" i="6"/>
  <c r="NH4" i="6"/>
  <c r="NH5" i="6"/>
  <c r="NH6" i="6"/>
  <c r="NH7" i="6"/>
  <c r="NH8" i="6"/>
  <c r="NH9" i="6"/>
  <c r="NH10" i="6"/>
  <c r="NH11" i="6"/>
  <c r="NH12" i="6"/>
  <c r="NH13" i="6"/>
  <c r="NH14" i="6"/>
  <c r="NH15" i="6"/>
  <c r="NH16" i="6"/>
  <c r="NH17" i="6"/>
  <c r="NH18" i="6"/>
  <c r="NH19" i="6"/>
  <c r="NH20" i="6"/>
  <c r="NH21" i="6"/>
  <c r="NH22" i="6"/>
  <c r="NH23" i="6"/>
  <c r="NH24" i="6"/>
  <c r="NH25" i="6"/>
  <c r="NH26" i="6"/>
  <c r="NH27" i="6"/>
  <c r="NH28" i="6"/>
  <c r="NH29" i="6"/>
  <c r="NH30" i="6"/>
  <c r="NH31" i="6"/>
  <c r="NH32" i="6"/>
  <c r="NH33" i="6"/>
  <c r="NH34" i="6"/>
  <c r="NH35" i="6"/>
  <c r="NH36" i="6"/>
  <c r="NH37" i="6"/>
  <c r="NH38" i="6"/>
  <c r="NH39" i="6"/>
  <c r="NH40" i="6"/>
  <c r="NH41" i="6"/>
  <c r="NH42" i="6"/>
  <c r="NH43" i="6"/>
  <c r="NH44" i="6"/>
  <c r="NH45" i="6"/>
  <c r="NH46" i="6"/>
  <c r="NH47" i="6"/>
  <c r="NH48" i="6"/>
  <c r="MR2" i="6"/>
  <c r="MR3" i="6"/>
  <c r="MR4" i="6"/>
  <c r="MR5" i="6"/>
  <c r="MR6" i="6"/>
  <c r="MR7" i="6"/>
  <c r="MR8" i="6"/>
  <c r="MR9" i="6"/>
  <c r="MR10" i="6"/>
  <c r="MR11" i="6"/>
  <c r="MR12" i="6"/>
  <c r="MR13" i="6"/>
  <c r="MR14" i="6"/>
  <c r="MR15" i="6"/>
  <c r="MR16" i="6"/>
  <c r="MR17" i="6"/>
  <c r="MR18" i="6"/>
  <c r="MR19" i="6"/>
  <c r="MR20" i="6"/>
  <c r="MR21" i="6"/>
  <c r="MR22" i="6"/>
  <c r="MR23" i="6"/>
  <c r="MR24" i="6"/>
  <c r="MR25" i="6"/>
  <c r="MR26" i="6"/>
  <c r="MB2" i="6"/>
  <c r="MB3" i="6"/>
  <c r="MB4" i="6"/>
  <c r="MB5" i="6"/>
  <c r="MB6" i="6"/>
  <c r="MB7" i="6"/>
  <c r="MB8" i="6"/>
  <c r="MB9" i="6"/>
  <c r="LL2" i="6"/>
  <c r="LL3" i="6"/>
  <c r="LL4" i="6"/>
  <c r="LL5" i="6"/>
  <c r="LL6" i="6"/>
  <c r="LL7" i="6"/>
  <c r="LL8" i="6"/>
  <c r="LL9" i="6"/>
  <c r="LL10" i="6"/>
  <c r="LL11" i="6"/>
  <c r="LL12" i="6"/>
  <c r="LL13" i="6"/>
  <c r="LL14" i="6"/>
  <c r="LL15" i="6"/>
  <c r="LL16" i="6"/>
  <c r="LL17" i="6"/>
  <c r="LL18" i="6"/>
  <c r="LL19" i="6"/>
  <c r="LL20" i="6"/>
  <c r="LL21" i="6"/>
  <c r="LL22" i="6"/>
  <c r="LL23" i="6"/>
  <c r="LL24" i="6"/>
  <c r="LL25" i="6"/>
  <c r="KV2" i="6"/>
  <c r="KV3" i="6"/>
  <c r="KV4" i="6"/>
  <c r="KV5" i="6"/>
  <c r="KV6" i="6"/>
  <c r="KV7" i="6"/>
  <c r="KV8" i="6"/>
  <c r="KV9" i="6"/>
  <c r="KV10" i="6"/>
  <c r="KV11" i="6"/>
  <c r="KV12" i="6"/>
  <c r="KV13" i="6"/>
  <c r="KV14" i="6"/>
  <c r="KV15" i="6"/>
  <c r="KF2" i="6"/>
  <c r="KF3" i="6"/>
  <c r="KF4" i="6"/>
  <c r="KF5" i="6"/>
  <c r="KF6" i="6"/>
  <c r="KF7" i="6"/>
  <c r="KF8" i="6"/>
  <c r="KF9" i="6"/>
  <c r="KF10" i="6"/>
  <c r="KF11" i="6"/>
  <c r="KF12" i="6"/>
  <c r="KF13" i="6"/>
  <c r="KF14" i="6"/>
  <c r="KF15" i="6"/>
  <c r="KF16" i="6"/>
  <c r="KF17" i="6"/>
  <c r="KF18" i="6"/>
  <c r="KF19" i="6"/>
  <c r="KF20" i="6"/>
  <c r="KF21" i="6"/>
  <c r="JP2" i="6"/>
  <c r="JP3" i="6"/>
  <c r="JP4" i="6"/>
  <c r="JP5" i="6"/>
  <c r="JP6" i="6"/>
  <c r="JP7" i="6"/>
  <c r="JP8" i="6"/>
  <c r="JP9" i="6"/>
  <c r="JP10" i="6"/>
  <c r="JP11" i="6"/>
  <c r="JP12" i="6"/>
  <c r="JP13" i="6"/>
  <c r="JP14" i="6"/>
  <c r="JP15" i="6"/>
  <c r="JP16" i="6"/>
  <c r="JP17" i="6"/>
  <c r="JP18" i="6"/>
  <c r="JP19" i="6"/>
  <c r="JP20" i="6"/>
  <c r="JP21" i="6"/>
  <c r="JP22" i="6"/>
  <c r="JP23" i="6"/>
  <c r="JP24" i="6"/>
  <c r="JP25" i="6"/>
  <c r="JP26" i="6"/>
  <c r="JP27" i="6"/>
  <c r="JP28" i="6"/>
  <c r="JP29" i="6"/>
  <c r="JP30" i="6"/>
  <c r="JP31" i="6"/>
  <c r="JP32" i="6"/>
  <c r="JP33" i="6"/>
  <c r="JP34" i="6"/>
  <c r="JP35" i="6"/>
  <c r="JP36" i="6"/>
  <c r="JP37" i="6"/>
  <c r="JP38" i="6"/>
  <c r="IZ2" i="6"/>
  <c r="IZ3" i="6"/>
  <c r="IZ4" i="6"/>
  <c r="IZ5" i="6"/>
  <c r="IZ6" i="6"/>
  <c r="IZ7" i="6"/>
  <c r="IZ8" i="6"/>
  <c r="IZ9" i="6"/>
  <c r="IZ10" i="6"/>
  <c r="IZ11" i="6"/>
  <c r="IZ12" i="6"/>
  <c r="IZ13" i="6"/>
  <c r="IZ14" i="6"/>
  <c r="IJ2" i="6"/>
  <c r="IJ3" i="6"/>
  <c r="IJ4" i="6"/>
  <c r="IJ5" i="6"/>
  <c r="IJ6" i="6"/>
  <c r="IJ7" i="6"/>
  <c r="IJ8" i="6"/>
  <c r="IJ9" i="6"/>
  <c r="IJ10" i="6"/>
  <c r="IJ11" i="6"/>
  <c r="IJ12" i="6"/>
  <c r="IJ13" i="6"/>
  <c r="IJ14" i="6"/>
  <c r="IJ15" i="6"/>
  <c r="IJ16" i="6"/>
  <c r="IJ17" i="6"/>
  <c r="IJ18" i="6"/>
  <c r="IJ19" i="6"/>
  <c r="IJ20" i="6"/>
  <c r="IJ21" i="6"/>
  <c r="IJ22" i="6"/>
  <c r="IJ23" i="6"/>
  <c r="IJ24" i="6"/>
  <c r="IJ25" i="6"/>
  <c r="IJ26" i="6"/>
  <c r="IJ27" i="6"/>
  <c r="IJ28" i="6"/>
  <c r="IJ29" i="6"/>
  <c r="IJ30" i="6"/>
  <c r="IJ31" i="6"/>
  <c r="IJ32" i="6"/>
  <c r="IJ33" i="6"/>
  <c r="IJ34" i="6"/>
  <c r="IJ35" i="6"/>
  <c r="IJ36" i="6"/>
  <c r="IJ37" i="6"/>
  <c r="IJ38" i="6"/>
  <c r="IJ39" i="6"/>
  <c r="IJ40" i="6"/>
  <c r="IJ41" i="6"/>
  <c r="IJ42" i="6"/>
  <c r="IJ43" i="6"/>
  <c r="IJ44" i="6"/>
  <c r="IJ45" i="6"/>
  <c r="HT2" i="6"/>
  <c r="HT3" i="6"/>
  <c r="HT4" i="6"/>
  <c r="HT5" i="6"/>
  <c r="HT6" i="6"/>
  <c r="HT7" i="6"/>
  <c r="HT8" i="6"/>
  <c r="HT9" i="6"/>
  <c r="HD2" i="6"/>
  <c r="HD3" i="6"/>
  <c r="HD4" i="6"/>
  <c r="HD5" i="6"/>
  <c r="HD6" i="6"/>
  <c r="HD7" i="6"/>
  <c r="HD8" i="6"/>
  <c r="HD9" i="6"/>
  <c r="FX2" i="6"/>
  <c r="FX3" i="6"/>
  <c r="FX4" i="6"/>
  <c r="FX5" i="6"/>
  <c r="FX6" i="6"/>
  <c r="FX7" i="6"/>
  <c r="FX8" i="6"/>
  <c r="FX9" i="6"/>
  <c r="FX10" i="6"/>
  <c r="FX11" i="6"/>
  <c r="FX12" i="6"/>
  <c r="FX13" i="6"/>
  <c r="FX14" i="6"/>
  <c r="FX15" i="6"/>
  <c r="FX16" i="6"/>
  <c r="FX17" i="6"/>
  <c r="FX18" i="6"/>
  <c r="FX19" i="6"/>
  <c r="FX20" i="6"/>
  <c r="FX21" i="6"/>
  <c r="FX22" i="6"/>
  <c r="FX23" i="6"/>
  <c r="FX24" i="6"/>
  <c r="FX25" i="6"/>
  <c r="FX26" i="6"/>
  <c r="FX27" i="6"/>
  <c r="FX28" i="6"/>
  <c r="FX29" i="6"/>
  <c r="FX30" i="6"/>
  <c r="FX31" i="6"/>
  <c r="FX32" i="6"/>
  <c r="FX33" i="6"/>
  <c r="ER2" i="6"/>
  <c r="ER3" i="6"/>
  <c r="ER4" i="6"/>
  <c r="ER5" i="6"/>
  <c r="ER6" i="6"/>
  <c r="ER7" i="6"/>
  <c r="ER8" i="6"/>
  <c r="ER9" i="6"/>
  <c r="ER10" i="6"/>
  <c r="ER11" i="6"/>
  <c r="ER12" i="6"/>
  <c r="ER13" i="6"/>
  <c r="ER14" i="6"/>
  <c r="ER15" i="6"/>
  <c r="ER16" i="6"/>
  <c r="ER17" i="6"/>
  <c r="ER18" i="6"/>
  <c r="ER19" i="6"/>
  <c r="ER20" i="6"/>
  <c r="ER21" i="6"/>
  <c r="ER22" i="6"/>
  <c r="ER23" i="6"/>
  <c r="ER24" i="6"/>
  <c r="ER25" i="6"/>
  <c r="ER26" i="6"/>
  <c r="ER27" i="6"/>
  <c r="ER28" i="6"/>
  <c r="ER29" i="6"/>
  <c r="ER30" i="6"/>
  <c r="DL2" i="6"/>
  <c r="DL3" i="6"/>
  <c r="DL4" i="6"/>
  <c r="DL5" i="6"/>
  <c r="DL6" i="6"/>
  <c r="DL7" i="6"/>
  <c r="DL8" i="6"/>
  <c r="DL9" i="6"/>
  <c r="DL10" i="6"/>
  <c r="DL11" i="6"/>
  <c r="DL12" i="6"/>
  <c r="DL13" i="6"/>
  <c r="DL14" i="6"/>
  <c r="DL15" i="6"/>
  <c r="DL16" i="6"/>
  <c r="DL17" i="6"/>
  <c r="CF2" i="6"/>
  <c r="CF3" i="6"/>
  <c r="CF4" i="6"/>
  <c r="CF5" i="6"/>
  <c r="CF6" i="6"/>
  <c r="CF7" i="6"/>
  <c r="CF8" i="6"/>
  <c r="CF9" i="6"/>
  <c r="DD29" i="6"/>
  <c r="DD30" i="6"/>
  <c r="DD31" i="6"/>
  <c r="DD32" i="6"/>
  <c r="DD33" i="6"/>
  <c r="DD34" i="6"/>
  <c r="DD35" i="6"/>
  <c r="DD36" i="6"/>
  <c r="AR29" i="6"/>
  <c r="AR30" i="6"/>
  <c r="AR31" i="6"/>
  <c r="AR32" i="6"/>
  <c r="AR33" i="6"/>
  <c r="AR34" i="6"/>
  <c r="AR35" i="6"/>
  <c r="AD35" i="6"/>
  <c r="AT29" i="6"/>
  <c r="AT30" i="6"/>
  <c r="MA25" i="6"/>
  <c r="MA26" i="6"/>
  <c r="MA27" i="6"/>
  <c r="MA28" i="6"/>
  <c r="MA29" i="6"/>
  <c r="MA30" i="6"/>
  <c r="MA31" i="6"/>
  <c r="MA32" i="6"/>
  <c r="MA33" i="6"/>
  <c r="MA34" i="6"/>
  <c r="MA35" i="6"/>
  <c r="MA36" i="6"/>
  <c r="MA37" i="6"/>
  <c r="MA38" i="6"/>
  <c r="MA39" i="6"/>
  <c r="MA40" i="6"/>
  <c r="MA41" i="6"/>
  <c r="MA42" i="6"/>
  <c r="MA43" i="6"/>
  <c r="MA44" i="6"/>
  <c r="LS25" i="6"/>
  <c r="LS26" i="6"/>
  <c r="LS27" i="6"/>
  <c r="LS28" i="6"/>
  <c r="LS29" i="6"/>
  <c r="LS30" i="6"/>
  <c r="LS31" i="6"/>
  <c r="LS32" i="6"/>
  <c r="LS33" i="6"/>
  <c r="LS34" i="6"/>
  <c r="LS35" i="6"/>
  <c r="LS36" i="6"/>
  <c r="LS37" i="6"/>
  <c r="AD37" i="6"/>
  <c r="LG25" i="6"/>
  <c r="LG26" i="6"/>
  <c r="LG27" i="6"/>
  <c r="LG28" i="6"/>
  <c r="LG29" i="6"/>
  <c r="LG30" i="6"/>
  <c r="LG31" i="6"/>
  <c r="LG32" i="6"/>
  <c r="LG33" i="6"/>
  <c r="LG34" i="6"/>
  <c r="LG35" i="6"/>
  <c r="LG36" i="6"/>
  <c r="LG37" i="6"/>
  <c r="LG38" i="6"/>
  <c r="LG39" i="6"/>
  <c r="LG40" i="6"/>
  <c r="LG41" i="6"/>
  <c r="LG42" i="6"/>
  <c r="LG43" i="6"/>
  <c r="LG44" i="6"/>
  <c r="LG45" i="6"/>
  <c r="LG46" i="6"/>
  <c r="LG47" i="6"/>
  <c r="LG48" i="6"/>
  <c r="LG49" i="6"/>
  <c r="NB25" i="6"/>
  <c r="NB26" i="6"/>
  <c r="NB27" i="6"/>
  <c r="NB28" i="6"/>
  <c r="NB29" i="6"/>
  <c r="NB30" i="6"/>
  <c r="NB31" i="6"/>
  <c r="NB32" i="6"/>
  <c r="NB33" i="6"/>
  <c r="NB34" i="6"/>
  <c r="NB35" i="6"/>
  <c r="NB36" i="6"/>
  <c r="NB37" i="6"/>
  <c r="NB38" i="6"/>
  <c r="NB39" i="6"/>
  <c r="NB40" i="6"/>
  <c r="NB41" i="6"/>
  <c r="NB42" i="6"/>
  <c r="NB43" i="6"/>
  <c r="NB44" i="6"/>
  <c r="NB45" i="6"/>
  <c r="NB46" i="6"/>
  <c r="NB47" i="6"/>
  <c r="NB48" i="6"/>
  <c r="AD48" i="6"/>
  <c r="LJ25" i="6"/>
  <c r="LJ26" i="6"/>
  <c r="LJ27" i="6"/>
  <c r="LJ28" i="6"/>
  <c r="LJ29" i="6"/>
  <c r="LJ30" i="6"/>
  <c r="LJ31" i="6"/>
  <c r="LJ32" i="6"/>
  <c r="LJ33" i="6"/>
  <c r="LJ34" i="6"/>
  <c r="LJ35" i="6"/>
  <c r="LJ36" i="6"/>
  <c r="LJ37" i="6"/>
  <c r="LJ38" i="6"/>
  <c r="LJ39" i="6"/>
  <c r="LJ40" i="6"/>
  <c r="LJ41" i="6"/>
  <c r="LJ42" i="6"/>
  <c r="LJ43" i="6"/>
  <c r="LJ44" i="6"/>
  <c r="LJ45" i="6"/>
  <c r="LJ46" i="6"/>
  <c r="LJ47" i="6"/>
  <c r="LJ48" i="6"/>
  <c r="LJ49" i="6"/>
  <c r="LF25" i="6"/>
  <c r="LF26" i="6"/>
  <c r="LF27" i="6"/>
  <c r="LF28" i="6"/>
  <c r="LF29" i="6"/>
  <c r="LF30" i="6"/>
  <c r="LF31" i="6"/>
  <c r="LF32" i="6"/>
  <c r="LF33" i="6"/>
  <c r="LF34" i="6"/>
  <c r="LF35" i="6"/>
  <c r="LF36" i="6"/>
  <c r="LF37" i="6"/>
  <c r="LF38" i="6"/>
  <c r="LF39" i="6"/>
  <c r="LF40" i="6"/>
  <c r="LF41" i="6"/>
  <c r="LF42" i="6"/>
  <c r="LF43" i="6"/>
  <c r="LF44" i="6"/>
  <c r="LF45" i="6"/>
  <c r="LF46" i="6"/>
  <c r="LF47" i="6"/>
  <c r="LF48" i="6"/>
  <c r="LF49" i="6"/>
  <c r="NC20" i="6"/>
  <c r="NC21" i="6"/>
  <c r="NC22" i="6"/>
  <c r="NC23" i="6"/>
  <c r="NC24" i="6"/>
  <c r="NC25" i="6"/>
  <c r="NC26" i="6"/>
  <c r="NC27" i="6"/>
  <c r="NC28" i="6"/>
  <c r="NC29" i="6"/>
  <c r="NC30" i="6"/>
  <c r="NC31" i="6"/>
  <c r="NC32" i="6"/>
  <c r="NC33" i="6"/>
  <c r="NC34" i="6"/>
  <c r="NC35" i="6"/>
  <c r="NC36" i="6"/>
  <c r="NC37" i="6"/>
  <c r="NC38" i="6"/>
  <c r="NC39" i="6"/>
  <c r="NC40" i="6"/>
  <c r="NC41" i="6"/>
  <c r="NC42" i="6"/>
  <c r="NC43" i="6"/>
  <c r="NC44" i="6"/>
  <c r="NC45" i="6"/>
  <c r="NC46" i="6"/>
  <c r="NC47" i="6"/>
  <c r="NC48" i="6"/>
  <c r="NE20" i="6"/>
  <c r="NE21" i="6"/>
  <c r="NE22" i="6"/>
  <c r="NE23" i="6"/>
  <c r="NE24" i="6"/>
  <c r="NE25" i="6"/>
  <c r="NE26" i="6"/>
  <c r="NE27" i="6"/>
  <c r="NE28" i="6"/>
  <c r="NE29" i="6"/>
  <c r="NE30" i="6"/>
  <c r="NE31" i="6"/>
  <c r="NE32" i="6"/>
  <c r="NE33" i="6"/>
  <c r="NE34" i="6"/>
  <c r="NE35" i="6"/>
  <c r="NE36" i="6"/>
  <c r="NE37" i="6"/>
  <c r="NE38" i="6"/>
  <c r="NE39" i="6"/>
  <c r="NE40" i="6"/>
  <c r="NE41" i="6"/>
  <c r="NE42" i="6"/>
  <c r="NE43" i="6"/>
  <c r="NE44" i="6"/>
  <c r="NE45" i="6"/>
  <c r="NE46" i="6"/>
  <c r="NE47" i="6"/>
  <c r="NE48" i="6"/>
  <c r="LU20" i="6"/>
  <c r="LU21" i="6"/>
  <c r="LU22" i="6"/>
  <c r="LU23" i="6"/>
  <c r="LU24" i="6"/>
  <c r="LU25" i="6"/>
  <c r="LU26" i="6"/>
  <c r="LU27" i="6"/>
  <c r="LU28" i="6"/>
  <c r="LU29" i="6"/>
  <c r="LU30" i="6"/>
  <c r="LU31" i="6"/>
  <c r="LU32" i="6"/>
  <c r="LU33" i="6"/>
  <c r="LU34" i="6"/>
  <c r="LU35" i="6"/>
  <c r="LU36" i="6"/>
  <c r="LU37" i="6"/>
  <c r="LI20" i="6"/>
  <c r="LI21" i="6"/>
  <c r="LI22" i="6"/>
  <c r="LI23" i="6"/>
  <c r="LI24" i="6"/>
  <c r="LI25" i="6"/>
  <c r="LI26" i="6"/>
  <c r="LI27" i="6"/>
  <c r="LI28" i="6"/>
  <c r="LI29" i="6"/>
  <c r="LI30" i="6"/>
  <c r="LI31" i="6"/>
  <c r="LI32" i="6"/>
  <c r="LI33" i="6"/>
  <c r="LI34" i="6"/>
  <c r="LI35" i="6"/>
  <c r="LI36" i="6"/>
  <c r="LI37" i="6"/>
  <c r="LI38" i="6"/>
  <c r="LI39" i="6"/>
  <c r="LI40" i="6"/>
  <c r="LI41" i="6"/>
  <c r="LI42" i="6"/>
  <c r="LI43" i="6"/>
  <c r="LI44" i="6"/>
  <c r="LI45" i="6"/>
  <c r="LI46" i="6"/>
  <c r="LI47" i="6"/>
  <c r="LI48" i="6"/>
  <c r="LI49" i="6"/>
  <c r="IG20" i="6"/>
  <c r="IG21" i="6"/>
  <c r="IG22" i="6"/>
  <c r="IG23" i="6"/>
  <c r="IG24" i="6"/>
  <c r="IG25" i="6"/>
  <c r="IG26" i="6"/>
  <c r="IG27" i="6"/>
  <c r="IG28" i="6"/>
  <c r="IG29" i="6"/>
  <c r="IG30" i="6"/>
  <c r="IG31" i="6"/>
  <c r="IG32" i="6"/>
  <c r="IG33" i="6"/>
  <c r="IG34" i="6"/>
  <c r="IG35" i="6"/>
  <c r="IG36" i="6"/>
  <c r="IG37" i="6"/>
  <c r="IG38" i="6"/>
  <c r="IG39" i="6"/>
  <c r="IG40" i="6"/>
  <c r="IG41" i="6"/>
  <c r="IG42" i="6"/>
  <c r="IG43" i="6"/>
  <c r="IG44" i="6"/>
  <c r="IG45" i="6"/>
  <c r="LX20" i="6"/>
  <c r="LX21" i="6"/>
  <c r="LX22" i="6"/>
  <c r="LX23" i="6"/>
  <c r="LX24" i="6"/>
  <c r="LX25" i="6"/>
  <c r="LX26" i="6"/>
  <c r="LX27" i="6"/>
  <c r="LX28" i="6"/>
  <c r="LX29" i="6"/>
  <c r="LX30" i="6"/>
  <c r="LX31" i="6"/>
  <c r="LX32" i="6"/>
  <c r="LX33" i="6"/>
  <c r="LX34" i="6"/>
  <c r="LX35" i="6"/>
  <c r="LX36" i="6"/>
  <c r="LX37" i="6"/>
  <c r="GB20" i="6"/>
  <c r="GB21" i="6"/>
  <c r="GB22" i="6"/>
  <c r="GB23" i="6"/>
  <c r="GB24" i="6"/>
  <c r="GB25" i="6"/>
  <c r="GB26" i="6"/>
  <c r="GB27" i="6"/>
  <c r="GB28" i="6"/>
  <c r="GB29" i="6"/>
  <c r="GB30" i="6"/>
  <c r="GB31" i="6"/>
  <c r="GB32" i="6"/>
  <c r="GB33" i="6"/>
  <c r="GB34" i="6"/>
  <c r="GB35" i="6"/>
  <c r="GB36" i="6"/>
  <c r="GB37" i="6"/>
  <c r="GB38" i="6"/>
  <c r="GB39" i="6"/>
  <c r="GB40" i="6"/>
  <c r="GB41" i="6"/>
  <c r="GB42" i="6"/>
  <c r="GB43" i="6"/>
  <c r="GB44" i="6"/>
  <c r="GB45" i="6"/>
  <c r="GB46" i="6"/>
  <c r="AD46" i="6"/>
  <c r="LH16" i="6"/>
  <c r="LH17" i="6"/>
  <c r="LH18" i="6"/>
  <c r="LH19" i="6"/>
  <c r="LH20" i="6"/>
  <c r="LH21" i="6"/>
  <c r="LH22" i="6"/>
  <c r="LH23" i="6"/>
  <c r="LH24" i="6"/>
  <c r="LH25" i="6"/>
  <c r="LH26" i="6"/>
  <c r="LH27" i="6"/>
  <c r="LH28" i="6"/>
  <c r="LH29" i="6"/>
  <c r="LH30" i="6"/>
  <c r="LH31" i="6"/>
  <c r="LH32" i="6"/>
  <c r="LH33" i="6"/>
  <c r="LH34" i="6"/>
  <c r="LH35" i="6"/>
  <c r="LH36" i="6"/>
  <c r="LH37" i="6"/>
  <c r="LH38" i="6"/>
  <c r="LH39" i="6"/>
  <c r="LH40" i="6"/>
  <c r="LH41" i="6"/>
  <c r="LH42" i="6"/>
  <c r="LH43" i="6"/>
  <c r="LH44" i="6"/>
  <c r="LH45" i="6"/>
  <c r="LH46" i="6"/>
  <c r="LH47" i="6"/>
  <c r="LH48" i="6"/>
  <c r="LH49" i="6"/>
  <c r="KX14" i="6"/>
  <c r="KX15" i="6"/>
  <c r="KX16" i="6"/>
  <c r="KX17" i="6"/>
  <c r="KX18" i="6"/>
  <c r="KX19" i="6"/>
  <c r="KX20" i="6"/>
  <c r="KX21" i="6"/>
  <c r="KX22" i="6"/>
  <c r="KX23" i="6"/>
  <c r="KX24" i="6"/>
  <c r="KX25" i="6"/>
  <c r="KX26" i="6"/>
  <c r="KX27" i="6"/>
  <c r="KX28" i="6"/>
  <c r="KX29" i="6"/>
  <c r="KX30" i="6"/>
  <c r="KX31" i="6"/>
  <c r="KX32" i="6"/>
  <c r="KX33" i="6"/>
  <c r="KX34" i="6"/>
  <c r="KX35" i="6"/>
  <c r="KX36" i="6"/>
  <c r="KX37" i="6"/>
  <c r="KX38" i="6"/>
  <c r="KX39" i="6"/>
  <c r="KX40" i="6"/>
  <c r="KX41" i="6"/>
  <c r="KX42" i="6"/>
  <c r="AD42" i="6"/>
  <c r="LV22" i="6"/>
  <c r="LV23" i="6"/>
  <c r="LV24" i="6"/>
  <c r="LV25" i="6"/>
  <c r="LV26" i="6"/>
  <c r="LV27" i="6"/>
  <c r="LV28" i="6"/>
  <c r="LV29" i="6"/>
  <c r="LV30" i="6"/>
  <c r="LV31" i="6"/>
  <c r="LV32" i="6"/>
  <c r="LV33" i="6"/>
  <c r="LV34" i="6"/>
  <c r="LV35" i="6"/>
  <c r="LV36" i="6"/>
  <c r="LV37" i="6"/>
  <c r="KF22" i="6"/>
  <c r="KF23" i="6"/>
  <c r="KF24" i="6"/>
  <c r="KF25" i="6"/>
  <c r="KF26" i="6"/>
  <c r="KF27" i="6"/>
  <c r="KF28" i="6"/>
  <c r="KF29" i="6"/>
  <c r="KF30" i="6"/>
  <c r="KF31" i="6"/>
  <c r="KF32" i="6"/>
  <c r="KF33" i="6"/>
  <c r="KF34" i="6"/>
  <c r="KF35" i="6"/>
  <c r="KF36" i="6"/>
  <c r="KF37" i="6"/>
  <c r="KF38" i="6"/>
  <c r="KF39" i="6"/>
  <c r="KF40" i="6"/>
  <c r="KF41" i="6"/>
  <c r="LT18" i="6"/>
  <c r="LT19" i="6"/>
  <c r="LT20" i="6"/>
  <c r="LT21" i="6"/>
  <c r="LT22" i="6"/>
  <c r="LT23" i="6"/>
  <c r="LT24" i="6"/>
  <c r="LT25" i="6"/>
  <c r="LT26" i="6"/>
  <c r="LT27" i="6"/>
  <c r="LT28" i="6"/>
  <c r="LT29" i="6"/>
  <c r="LT30" i="6"/>
  <c r="LT31" i="6"/>
  <c r="LT32" i="6"/>
  <c r="LT33" i="6"/>
  <c r="LT34" i="6"/>
  <c r="LT35" i="6"/>
  <c r="LT36" i="6"/>
  <c r="LT37" i="6"/>
  <c r="IN8" i="6"/>
  <c r="IN9" i="6"/>
  <c r="IN10" i="6"/>
  <c r="IN11" i="6"/>
  <c r="IN12" i="6"/>
  <c r="IN13" i="6"/>
  <c r="IN14" i="6"/>
  <c r="IN15" i="6"/>
  <c r="IN16" i="6"/>
  <c r="IN17" i="6"/>
  <c r="IN18" i="6"/>
  <c r="IN19" i="6"/>
  <c r="IN20" i="6"/>
  <c r="IN21" i="6"/>
  <c r="IN22" i="6"/>
  <c r="IN23" i="6"/>
  <c r="IN24" i="6"/>
  <c r="IN25" i="6"/>
  <c r="IN26" i="6"/>
  <c r="IN27" i="6"/>
  <c r="IN28" i="6"/>
  <c r="IN29" i="6"/>
  <c r="IN30" i="6"/>
  <c r="IN31" i="6"/>
  <c r="IN32" i="6"/>
  <c r="IN33" i="6"/>
  <c r="IN34" i="6"/>
  <c r="IN35" i="6"/>
  <c r="IN36" i="6"/>
  <c r="IN37" i="6"/>
  <c r="IN38" i="6"/>
  <c r="IN39" i="6"/>
  <c r="IN40" i="6"/>
  <c r="NI4" i="6"/>
  <c r="NI5" i="6"/>
  <c r="NI6" i="6"/>
  <c r="NI7" i="6"/>
  <c r="NI8" i="6"/>
  <c r="NI9" i="6"/>
  <c r="NI10" i="6"/>
  <c r="NI11" i="6"/>
  <c r="NI12" i="6"/>
  <c r="NI13" i="6"/>
  <c r="NI14" i="6"/>
  <c r="NI15" i="6"/>
  <c r="NI16" i="6"/>
  <c r="NI17" i="6"/>
  <c r="NI18" i="6"/>
  <c r="NI19" i="6"/>
  <c r="NI20" i="6"/>
  <c r="NI21" i="6"/>
  <c r="NI22" i="6"/>
  <c r="NI23" i="6"/>
  <c r="NI24" i="6"/>
  <c r="NI25" i="6"/>
  <c r="NI26" i="6"/>
  <c r="MO4" i="6"/>
  <c r="MO5" i="6"/>
  <c r="MO6" i="6"/>
  <c r="MO7" i="6"/>
  <c r="MO8" i="6"/>
  <c r="MO9" i="6"/>
  <c r="MO10" i="6"/>
  <c r="MO11" i="6"/>
  <c r="MO12" i="6"/>
  <c r="MO13" i="6"/>
  <c r="MO14" i="6"/>
  <c r="MO15" i="6"/>
  <c r="MO16" i="6"/>
  <c r="MO17" i="6"/>
  <c r="MO18" i="6"/>
  <c r="MO19" i="6"/>
  <c r="MO20" i="6"/>
  <c r="MO21" i="6"/>
  <c r="MO22" i="6"/>
  <c r="MO23" i="6"/>
  <c r="MO24" i="6"/>
  <c r="MO25" i="6"/>
  <c r="MO26" i="6"/>
  <c r="LA4" i="6"/>
  <c r="LA5" i="6"/>
  <c r="LA6" i="6"/>
  <c r="LA7" i="6"/>
  <c r="LA8" i="6"/>
  <c r="LA9" i="6"/>
  <c r="LA10" i="6"/>
  <c r="LA11" i="6"/>
  <c r="LA12" i="6"/>
  <c r="LA13" i="6"/>
  <c r="LA14" i="6"/>
  <c r="JU4" i="6"/>
  <c r="JU5" i="6"/>
  <c r="JU6" i="6"/>
  <c r="JU7" i="6"/>
  <c r="JU8" i="6"/>
  <c r="JU9" i="6"/>
  <c r="JU10" i="6"/>
  <c r="JU11" i="6"/>
  <c r="JU12" i="6"/>
  <c r="JU13" i="6"/>
  <c r="JU14" i="6"/>
  <c r="JU15" i="6"/>
  <c r="JU16" i="6"/>
  <c r="JU17" i="6"/>
  <c r="JU18" i="6"/>
  <c r="JU19" i="6"/>
  <c r="JU20" i="6"/>
  <c r="JU21" i="6"/>
  <c r="JU22" i="6"/>
  <c r="JU23" i="6"/>
  <c r="JU24" i="6"/>
  <c r="JU25" i="6"/>
  <c r="JU26" i="6"/>
  <c r="JU27" i="6"/>
  <c r="JU28" i="6"/>
  <c r="JU29" i="6"/>
  <c r="JU30" i="6"/>
  <c r="JU31" i="6"/>
  <c r="JU32" i="6"/>
  <c r="JU33" i="6"/>
  <c r="JU34" i="6"/>
  <c r="JU35" i="6"/>
  <c r="JU36" i="6"/>
  <c r="JU37" i="6"/>
  <c r="JU38" i="6"/>
  <c r="JU39" i="6"/>
  <c r="JU40" i="6"/>
  <c r="JU41" i="6"/>
  <c r="JU42" i="6"/>
  <c r="JU43" i="6"/>
  <c r="IS4" i="6"/>
  <c r="IS5" i="6"/>
  <c r="IS6" i="6"/>
  <c r="IS7" i="6"/>
  <c r="IS8" i="6"/>
  <c r="IS9" i="6"/>
  <c r="IS10" i="6"/>
  <c r="IS11" i="6"/>
  <c r="IS12" i="6"/>
  <c r="IS13" i="6"/>
  <c r="IS14" i="6"/>
  <c r="IS15" i="6"/>
  <c r="IS16" i="6"/>
  <c r="IS17" i="6"/>
  <c r="IS18" i="6"/>
  <c r="IS19" i="6"/>
  <c r="IS20" i="6"/>
  <c r="IS21" i="6"/>
  <c r="IS22" i="6"/>
  <c r="IS23" i="6"/>
  <c r="IS24" i="6"/>
  <c r="IS25" i="6"/>
  <c r="IS26" i="6"/>
  <c r="IS27" i="6"/>
  <c r="IS28" i="6"/>
  <c r="IS29" i="6"/>
  <c r="IS30" i="6"/>
  <c r="IS31" i="6"/>
  <c r="IS32" i="6"/>
  <c r="IS33" i="6"/>
  <c r="IS34" i="6"/>
  <c r="IS35" i="6"/>
  <c r="IS36" i="6"/>
  <c r="IS37" i="6"/>
  <c r="IS38" i="6"/>
  <c r="IS39" i="6"/>
  <c r="IS40" i="6"/>
  <c r="HY4" i="6"/>
  <c r="HY5" i="6"/>
  <c r="HY6" i="6"/>
  <c r="HY7" i="6"/>
  <c r="HY8" i="6"/>
  <c r="HY9" i="6"/>
  <c r="HY10" i="6"/>
  <c r="HY11" i="6"/>
  <c r="HY12" i="6"/>
  <c r="HY13" i="6"/>
  <c r="HY14" i="6"/>
  <c r="HY15" i="6"/>
  <c r="HY16" i="6"/>
  <c r="HY17" i="6"/>
  <c r="HY18" i="6"/>
  <c r="HY19" i="6"/>
  <c r="HY20" i="6"/>
  <c r="HM4" i="6"/>
  <c r="HM5" i="6"/>
  <c r="HM6" i="6"/>
  <c r="GW4" i="6"/>
  <c r="GW5" i="6"/>
  <c r="GS4" i="6"/>
  <c r="GS5" i="6"/>
  <c r="GS6" i="6"/>
  <c r="GS7" i="6"/>
  <c r="GS8" i="6"/>
  <c r="GS9" i="6"/>
  <c r="GG4" i="6"/>
  <c r="GG5" i="6"/>
  <c r="GG6" i="6"/>
  <c r="GG7" i="6"/>
  <c r="GG8" i="6"/>
  <c r="GG9" i="6"/>
  <c r="GG10" i="6"/>
  <c r="GG11" i="6"/>
  <c r="GG12" i="6"/>
  <c r="GG13" i="6"/>
  <c r="GG14" i="6"/>
  <c r="GG15" i="6"/>
  <c r="GG16" i="6"/>
  <c r="GG17" i="6"/>
  <c r="GG18" i="6"/>
  <c r="GG19" i="6"/>
  <c r="GG20" i="6"/>
  <c r="GG21" i="6"/>
  <c r="GG22" i="6"/>
  <c r="GG23" i="6"/>
  <c r="GG24" i="6"/>
  <c r="GG25" i="6"/>
  <c r="GG26" i="6"/>
  <c r="GG27" i="6"/>
  <c r="GG28" i="6"/>
  <c r="GG29" i="6"/>
  <c r="GG30" i="6"/>
  <c r="GG31" i="6"/>
  <c r="GG32" i="6"/>
  <c r="GG33" i="6"/>
  <c r="GG34" i="6"/>
  <c r="GG35" i="6"/>
  <c r="GG36" i="6"/>
  <c r="GG37" i="6"/>
  <c r="GG38" i="6"/>
  <c r="GG39" i="6"/>
  <c r="GG40" i="6"/>
  <c r="GG41" i="6"/>
  <c r="GG42" i="6"/>
  <c r="GG43" i="6"/>
  <c r="GG44" i="6"/>
  <c r="GG45" i="6"/>
  <c r="GG46" i="6"/>
  <c r="ES4" i="6"/>
  <c r="ES5" i="6"/>
  <c r="ES6" i="6"/>
  <c r="ES7" i="6"/>
  <c r="ES8" i="6"/>
  <c r="ES9" i="6"/>
  <c r="ES10" i="6"/>
  <c r="ES11" i="6"/>
  <c r="ES12" i="6"/>
  <c r="ES13" i="6"/>
  <c r="ES14" i="6"/>
  <c r="ES15" i="6"/>
  <c r="ES16" i="6"/>
  <c r="ES17" i="6"/>
  <c r="ES18" i="6"/>
  <c r="ES19" i="6"/>
  <c r="ES20" i="6"/>
  <c r="ES21" i="6"/>
  <c r="ES22" i="6"/>
  <c r="ES23" i="6"/>
  <c r="ES24" i="6"/>
  <c r="ES25" i="6"/>
  <c r="ES26" i="6"/>
  <c r="ES27" i="6"/>
  <c r="ES28" i="6"/>
  <c r="ES29" i="6"/>
  <c r="ES30" i="6"/>
  <c r="ES31" i="6"/>
  <c r="EC4" i="6"/>
  <c r="EC5" i="6"/>
  <c r="EC6" i="6"/>
  <c r="EC7" i="6"/>
  <c r="EC8" i="6"/>
  <c r="EC9" i="6"/>
  <c r="EC10" i="6"/>
  <c r="EC11" i="6"/>
  <c r="EC12" i="6"/>
  <c r="EC13" i="6"/>
  <c r="EC14" i="6"/>
  <c r="EC15" i="6"/>
  <c r="EC16" i="6"/>
  <c r="EC17" i="6"/>
  <c r="EC18" i="6"/>
  <c r="DA4" i="6"/>
  <c r="DA5" i="6"/>
  <c r="DA6" i="6"/>
  <c r="DA7" i="6"/>
  <c r="DA8" i="6"/>
  <c r="DA9" i="6"/>
  <c r="DA10" i="6"/>
  <c r="DA11" i="6"/>
  <c r="DA12" i="6"/>
  <c r="DA13" i="6"/>
  <c r="DA14" i="6"/>
  <c r="DA15" i="6"/>
  <c r="DA16" i="6"/>
  <c r="DA17" i="6"/>
  <c r="DA18" i="6"/>
  <c r="DA19" i="6"/>
  <c r="DA20" i="6"/>
  <c r="DA21" i="6"/>
  <c r="DA22" i="6"/>
  <c r="DA23" i="6"/>
  <c r="DA24" i="6"/>
  <c r="DA25" i="6"/>
  <c r="DA26" i="6"/>
  <c r="DA27" i="6"/>
  <c r="DA28" i="6"/>
  <c r="DA29" i="6"/>
  <c r="DA30" i="6"/>
  <c r="DA31" i="6"/>
  <c r="DA32" i="6"/>
  <c r="DA33" i="6"/>
  <c r="DA34" i="6"/>
  <c r="DA35" i="6"/>
  <c r="DA36" i="6"/>
  <c r="DA37" i="6"/>
  <c r="DA38" i="6"/>
  <c r="CK4" i="6"/>
  <c r="BY4" i="6"/>
  <c r="BY5" i="6"/>
  <c r="BY6" i="6"/>
  <c r="BY7" i="6"/>
  <c r="BY8" i="6"/>
  <c r="BY9" i="6"/>
  <c r="BY10" i="6"/>
  <c r="BY11" i="6"/>
  <c r="BY12" i="6"/>
  <c r="BY13" i="6"/>
  <c r="BY14" i="6"/>
  <c r="BY15" i="6"/>
  <c r="BY16" i="6"/>
  <c r="BY17" i="6"/>
  <c r="BY18" i="6"/>
  <c r="BY19" i="6"/>
  <c r="BY20" i="6"/>
  <c r="BY21" i="6"/>
  <c r="BY22" i="6"/>
  <c r="BY23" i="6"/>
  <c r="BY24" i="6"/>
  <c r="BY25" i="6"/>
  <c r="BY26" i="6"/>
  <c r="BY27" i="6"/>
  <c r="BY28" i="6"/>
  <c r="BY29" i="6"/>
  <c r="BY30" i="6"/>
  <c r="BY31" i="6"/>
  <c r="BY32" i="6"/>
  <c r="BY33" i="6"/>
  <c r="BY34" i="6"/>
  <c r="BE4" i="6"/>
  <c r="BE5" i="6"/>
  <c r="BE6" i="6"/>
  <c r="BE7" i="6"/>
  <c r="BE8" i="6"/>
  <c r="AS4" i="6"/>
  <c r="AS5" i="6"/>
  <c r="AS6" i="6"/>
  <c r="AS7" i="6"/>
  <c r="AS8" i="6"/>
  <c r="AS9" i="6"/>
  <c r="AS10" i="6"/>
  <c r="AS11" i="6"/>
  <c r="AS12" i="6"/>
  <c r="AS13" i="6"/>
  <c r="AS14" i="6"/>
  <c r="AS15" i="6"/>
  <c r="AS16" i="6"/>
  <c r="AS17" i="6"/>
  <c r="AS18" i="6"/>
  <c r="AS19" i="6"/>
  <c r="AS20" i="6"/>
  <c r="AS21" i="6"/>
  <c r="AS22" i="6"/>
  <c r="AS23" i="6"/>
  <c r="AS24" i="6"/>
  <c r="AS25" i="6"/>
  <c r="AS26" i="6"/>
  <c r="NC4" i="6"/>
  <c r="NC5" i="6"/>
  <c r="NC6" i="6"/>
  <c r="NC7" i="6"/>
  <c r="NC8" i="6"/>
  <c r="NC9" i="6"/>
  <c r="NC10" i="6"/>
  <c r="NC11" i="6"/>
  <c r="NC12" i="6"/>
  <c r="NC13" i="6"/>
  <c r="NC14" i="6"/>
  <c r="NC15" i="6"/>
  <c r="NC16" i="6"/>
  <c r="NC17" i="6"/>
  <c r="NC18" i="6"/>
  <c r="NC19" i="6"/>
  <c r="LK4" i="6"/>
  <c r="LK5" i="6"/>
  <c r="LK6" i="6"/>
  <c r="LK7" i="6"/>
  <c r="LK8" i="6"/>
  <c r="LK9" i="6"/>
  <c r="LK10" i="6"/>
  <c r="LK11" i="6"/>
  <c r="LK12" i="6"/>
  <c r="LK13" i="6"/>
  <c r="LK14" i="6"/>
  <c r="LK15" i="6"/>
  <c r="LK16" i="6"/>
  <c r="LK17" i="6"/>
  <c r="LK18" i="6"/>
  <c r="LK19" i="6"/>
  <c r="LK20" i="6"/>
  <c r="LK21" i="6"/>
  <c r="LK22" i="6"/>
  <c r="LK23" i="6"/>
  <c r="LK24" i="6"/>
  <c r="LK25" i="6"/>
  <c r="LK26" i="6"/>
  <c r="LK27" i="6"/>
  <c r="LK28" i="6"/>
  <c r="LK29" i="6"/>
  <c r="LK30" i="6"/>
  <c r="LK31" i="6"/>
  <c r="LK32" i="6"/>
  <c r="LK33" i="6"/>
  <c r="LK34" i="6"/>
  <c r="LK35" i="6"/>
  <c r="LK36" i="6"/>
  <c r="LK37" i="6"/>
  <c r="LK38" i="6"/>
  <c r="LK39" i="6"/>
  <c r="LK40" i="6"/>
  <c r="LK41" i="6"/>
  <c r="LK42" i="6"/>
  <c r="LK43" i="6"/>
  <c r="LK44" i="6"/>
  <c r="LK45" i="6"/>
  <c r="LK46" i="6"/>
  <c r="LK47" i="6"/>
  <c r="LK48" i="6"/>
  <c r="LK49" i="6"/>
  <c r="LC4" i="6"/>
  <c r="LC5" i="6"/>
  <c r="LC6" i="6"/>
  <c r="LC7" i="6"/>
  <c r="LC8" i="6"/>
  <c r="LC9" i="6"/>
  <c r="LC10" i="6"/>
  <c r="LC11" i="6"/>
  <c r="LC12" i="6"/>
  <c r="LC13" i="6"/>
  <c r="LC14" i="6"/>
  <c r="LC15" i="6"/>
  <c r="LC16" i="6"/>
  <c r="LC17" i="6"/>
  <c r="LC18" i="6"/>
  <c r="LC19" i="6"/>
  <c r="LC20" i="6"/>
  <c r="LC21" i="6"/>
  <c r="LC22" i="6"/>
  <c r="LC23" i="6"/>
  <c r="LC24" i="6"/>
  <c r="LC25" i="6"/>
  <c r="LC26" i="6"/>
  <c r="LC27" i="6"/>
  <c r="LC28" i="6"/>
  <c r="LC29" i="6"/>
  <c r="LC30" i="6"/>
  <c r="LC31" i="6"/>
  <c r="LC32" i="6"/>
  <c r="LC33" i="6"/>
  <c r="LC34" i="6"/>
  <c r="LC35" i="6"/>
  <c r="LC36" i="6"/>
  <c r="LC37" i="6"/>
  <c r="LC38" i="6"/>
  <c r="LC39" i="6"/>
  <c r="LC40" i="6"/>
  <c r="LC41" i="6"/>
  <c r="LC42" i="6"/>
  <c r="KU4" i="6"/>
  <c r="KU5" i="6"/>
  <c r="KU6" i="6"/>
  <c r="KU7" i="6"/>
  <c r="KU8" i="6"/>
  <c r="KU9" i="6"/>
  <c r="KU10" i="6"/>
  <c r="KU11" i="6"/>
  <c r="KU12" i="6"/>
  <c r="KU13" i="6"/>
  <c r="KU14" i="6"/>
  <c r="KU15" i="6"/>
  <c r="IY4" i="6"/>
  <c r="IQ4" i="6"/>
  <c r="IQ5" i="6"/>
  <c r="IQ6" i="6"/>
  <c r="IQ7" i="6"/>
  <c r="IQ8" i="6"/>
  <c r="IQ9" i="6"/>
  <c r="IQ10" i="6"/>
  <c r="IQ11" i="6"/>
  <c r="IQ12" i="6"/>
  <c r="IQ13" i="6"/>
  <c r="IQ14" i="6"/>
  <c r="IQ15" i="6"/>
  <c r="IQ16" i="6"/>
  <c r="IQ17" i="6"/>
  <c r="IQ18" i="6"/>
  <c r="IQ19" i="6"/>
  <c r="IQ20" i="6"/>
  <c r="IQ21" i="6"/>
  <c r="IQ22" i="6"/>
  <c r="IQ23" i="6"/>
  <c r="IQ24" i="6"/>
  <c r="IQ25" i="6"/>
  <c r="IQ26" i="6"/>
  <c r="IQ27" i="6"/>
  <c r="IQ28" i="6"/>
  <c r="IQ29" i="6"/>
  <c r="IQ30" i="6"/>
  <c r="IQ31" i="6"/>
  <c r="IQ32" i="6"/>
  <c r="IQ33" i="6"/>
  <c r="IQ34" i="6"/>
  <c r="IQ35" i="6"/>
  <c r="IQ36" i="6"/>
  <c r="IQ37" i="6"/>
  <c r="IQ38" i="6"/>
  <c r="IQ39" i="6"/>
  <c r="IQ40" i="6"/>
  <c r="II4" i="6"/>
  <c r="II5" i="6"/>
  <c r="II6" i="6"/>
  <c r="II7" i="6"/>
  <c r="II8" i="6"/>
  <c r="II9" i="6"/>
  <c r="II10" i="6"/>
  <c r="II11" i="6"/>
  <c r="II12" i="6"/>
  <c r="II13" i="6"/>
  <c r="II14" i="6"/>
  <c r="II15" i="6"/>
  <c r="II16" i="6"/>
  <c r="II17" i="6"/>
  <c r="II18" i="6"/>
  <c r="II19" i="6"/>
  <c r="II20" i="6"/>
  <c r="II21" i="6"/>
  <c r="II22" i="6"/>
  <c r="II23" i="6"/>
  <c r="II24" i="6"/>
  <c r="II25" i="6"/>
  <c r="II26" i="6"/>
  <c r="II27" i="6"/>
  <c r="II28" i="6"/>
  <c r="II29" i="6"/>
  <c r="II30" i="6"/>
  <c r="II31" i="6"/>
  <c r="II32" i="6"/>
  <c r="II33" i="6"/>
  <c r="II34" i="6"/>
  <c r="II35" i="6"/>
  <c r="II36" i="6"/>
  <c r="II37" i="6"/>
  <c r="II38" i="6"/>
  <c r="II39" i="6"/>
  <c r="II40" i="6"/>
  <c r="II41" i="6"/>
  <c r="II42" i="6"/>
  <c r="II43" i="6"/>
  <c r="II44" i="6"/>
  <c r="II45" i="6"/>
  <c r="HC4" i="6"/>
  <c r="HC5" i="6"/>
  <c r="GE4" i="6"/>
  <c r="GE5" i="6"/>
  <c r="GE6" i="6"/>
  <c r="GE7" i="6"/>
  <c r="GE8" i="6"/>
  <c r="GE9" i="6"/>
  <c r="GE10" i="6"/>
  <c r="GE11" i="6"/>
  <c r="GE12" i="6"/>
  <c r="GE13" i="6"/>
  <c r="GE14" i="6"/>
  <c r="GE15" i="6"/>
  <c r="GE16" i="6"/>
  <c r="GE17" i="6"/>
  <c r="GE18" i="6"/>
  <c r="GE19" i="6"/>
  <c r="GE20" i="6"/>
  <c r="GE21" i="6"/>
  <c r="GE22" i="6"/>
  <c r="GE23" i="6"/>
  <c r="GE24" i="6"/>
  <c r="GE25" i="6"/>
  <c r="GE26" i="6"/>
  <c r="GE27" i="6"/>
  <c r="GE28" i="6"/>
  <c r="GE29" i="6"/>
  <c r="GE30" i="6"/>
  <c r="GE31" i="6"/>
  <c r="GE32" i="6"/>
  <c r="GE33" i="6"/>
  <c r="GE34" i="6"/>
  <c r="GE35" i="6"/>
  <c r="GE36" i="6"/>
  <c r="GE37" i="6"/>
  <c r="GE38" i="6"/>
  <c r="GE39" i="6"/>
  <c r="GE40" i="6"/>
  <c r="GE41" i="6"/>
  <c r="GE42" i="6"/>
  <c r="GE43" i="6"/>
  <c r="GE44" i="6"/>
  <c r="GE45" i="6"/>
  <c r="GE46" i="6"/>
  <c r="FW4" i="6"/>
  <c r="FW5" i="6"/>
  <c r="FW6" i="6"/>
  <c r="FW7" i="6"/>
  <c r="FW8" i="6"/>
  <c r="FW9" i="6"/>
  <c r="FW10" i="6"/>
  <c r="FW11" i="6"/>
  <c r="FW12" i="6"/>
  <c r="FW13" i="6"/>
  <c r="FW14" i="6"/>
  <c r="FW15" i="6"/>
  <c r="FW16" i="6"/>
  <c r="FW17" i="6"/>
  <c r="FW18" i="6"/>
  <c r="FW19" i="6"/>
  <c r="FW20" i="6"/>
  <c r="FW21" i="6"/>
  <c r="FW22" i="6"/>
  <c r="FW23" i="6"/>
  <c r="FW24" i="6"/>
  <c r="FW25" i="6"/>
  <c r="FW26" i="6"/>
  <c r="FW27" i="6"/>
  <c r="FW28" i="6"/>
  <c r="FW29" i="6"/>
  <c r="FW30" i="6"/>
  <c r="FW31" i="6"/>
  <c r="FW32" i="6"/>
  <c r="FW33" i="6"/>
  <c r="EA4" i="6"/>
  <c r="EA5" i="6"/>
  <c r="EA6" i="6"/>
  <c r="EA7" i="6"/>
  <c r="EA8" i="6"/>
  <c r="EA9" i="6"/>
  <c r="EA10" i="6"/>
  <c r="EA11" i="6"/>
  <c r="EA12" i="6"/>
  <c r="EA13" i="6"/>
  <c r="EA14" i="6"/>
  <c r="EA15" i="6"/>
  <c r="EA16" i="6"/>
  <c r="EA17" i="6"/>
  <c r="EA18" i="6"/>
  <c r="DW4" i="6"/>
  <c r="DW5" i="6"/>
  <c r="DW6" i="6"/>
  <c r="DW7" i="6"/>
  <c r="DG4" i="6"/>
  <c r="DG5" i="6"/>
  <c r="DG6" i="6"/>
  <c r="DG7" i="6"/>
  <c r="DG8" i="6"/>
  <c r="DG9" i="6"/>
  <c r="DG10" i="6"/>
  <c r="DG11" i="6"/>
  <c r="DG12" i="6"/>
  <c r="DG13" i="6"/>
  <c r="DG14" i="6"/>
  <c r="DG15" i="6"/>
  <c r="DG16" i="6"/>
  <c r="DG17" i="6"/>
  <c r="DG18" i="6"/>
  <c r="DG19" i="6"/>
  <c r="DG20" i="6"/>
  <c r="DG21" i="6"/>
  <c r="DG22" i="6"/>
  <c r="DG23" i="6"/>
  <c r="DG24" i="6"/>
  <c r="DG25" i="6"/>
  <c r="DG26" i="6"/>
  <c r="DG27" i="6"/>
  <c r="DG28" i="6"/>
  <c r="DG29" i="6"/>
  <c r="DG30" i="6"/>
  <c r="DG31" i="6"/>
  <c r="DG32" i="6"/>
  <c r="DG33" i="6"/>
  <c r="DG34" i="6"/>
  <c r="DG35" i="6"/>
  <c r="DG36" i="6"/>
  <c r="CQ4" i="6"/>
  <c r="CQ5" i="6"/>
  <c r="CQ6" i="6"/>
  <c r="CQ7" i="6"/>
  <c r="CQ8" i="6"/>
  <c r="CQ9" i="6"/>
  <c r="CQ10" i="6"/>
  <c r="CQ11" i="6"/>
  <c r="CQ12" i="6"/>
  <c r="CA4" i="6"/>
  <c r="BK4" i="6"/>
  <c r="BK5" i="6"/>
  <c r="BK6" i="6"/>
  <c r="BK7" i="6"/>
  <c r="BK8" i="6"/>
  <c r="BK9" i="6"/>
  <c r="BK10" i="6"/>
  <c r="BK11" i="6"/>
  <c r="BK12" i="6"/>
  <c r="BK13" i="6"/>
  <c r="BK14" i="6"/>
  <c r="BK15" i="6"/>
  <c r="BK16" i="6"/>
  <c r="AU4" i="6"/>
  <c r="AU5" i="6"/>
  <c r="AU6" i="6"/>
  <c r="AU7" i="6"/>
  <c r="AU8" i="6"/>
  <c r="AU9" i="6"/>
  <c r="AU10" i="6"/>
  <c r="AU11" i="6"/>
  <c r="AU12" i="6"/>
  <c r="AU13" i="6"/>
  <c r="AU14" i="6"/>
  <c r="AU15" i="6"/>
  <c r="AU16" i="6"/>
  <c r="AU17" i="6"/>
  <c r="AU18" i="6"/>
  <c r="AU19" i="6"/>
  <c r="AU20" i="6"/>
  <c r="AU21" i="6"/>
  <c r="AU22" i="6"/>
  <c r="AU23" i="6"/>
  <c r="AU24" i="6"/>
  <c r="AU25" i="6"/>
  <c r="AU26" i="6"/>
  <c r="AU27" i="6"/>
  <c r="AU28" i="6"/>
  <c r="AU29" i="6"/>
  <c r="AU30" i="6"/>
  <c r="AU31" i="6"/>
  <c r="AU32" i="6"/>
  <c r="AU33" i="6"/>
  <c r="AU34" i="6"/>
  <c r="AU35" i="6"/>
  <c r="DB4" i="6"/>
  <c r="DB5" i="6"/>
  <c r="DB6" i="6"/>
  <c r="DB7" i="6"/>
  <c r="DB8" i="6"/>
  <c r="DB9" i="6"/>
  <c r="DB10" i="6"/>
  <c r="DB11" i="6"/>
  <c r="DB12" i="6"/>
  <c r="DB13" i="6"/>
  <c r="DB14" i="6"/>
  <c r="DB15" i="6"/>
  <c r="DB16" i="6"/>
  <c r="DB17" i="6"/>
  <c r="DB18" i="6"/>
  <c r="DB19" i="6"/>
  <c r="DB20" i="6"/>
  <c r="DB21" i="6"/>
  <c r="DB22" i="6"/>
  <c r="DB23" i="6"/>
  <c r="DB24" i="6"/>
  <c r="DB25" i="6"/>
  <c r="DB26" i="6"/>
  <c r="DB27" i="6"/>
  <c r="DB28" i="6"/>
  <c r="DB29" i="6"/>
  <c r="DB30" i="6"/>
  <c r="DB31" i="6"/>
  <c r="DB32" i="6"/>
  <c r="DB33" i="6"/>
  <c r="DB34" i="6"/>
  <c r="DB35" i="6"/>
  <c r="DB36" i="6"/>
  <c r="DB37" i="6"/>
  <c r="DB38" i="6"/>
  <c r="BF4" i="6"/>
  <c r="BF5" i="6"/>
  <c r="BF6" i="6"/>
  <c r="BF7" i="6"/>
  <c r="BF8" i="6"/>
  <c r="BF9" i="6"/>
  <c r="BF10" i="6"/>
  <c r="BF11" i="6"/>
  <c r="BF12" i="6"/>
  <c r="BF13" i="6"/>
  <c r="BF14" i="6"/>
  <c r="BF15" i="6"/>
  <c r="BF16" i="6"/>
  <c r="MF4" i="6"/>
  <c r="MF5" i="6"/>
  <c r="MF6" i="6"/>
  <c r="MF7" i="6"/>
  <c r="MF8" i="6"/>
  <c r="MF9" i="6"/>
  <c r="MF10" i="6"/>
  <c r="MF11" i="6"/>
  <c r="MF12" i="6"/>
  <c r="MF13" i="6"/>
  <c r="MF14" i="6"/>
  <c r="MF15" i="6"/>
  <c r="MF16" i="6"/>
  <c r="MF17" i="6"/>
  <c r="MF18" i="6"/>
  <c r="MF19" i="6"/>
  <c r="MF20" i="6"/>
  <c r="MF21" i="6"/>
  <c r="MF22" i="6"/>
  <c r="MF23" i="6"/>
  <c r="MF24" i="6"/>
  <c r="MF25" i="6"/>
  <c r="MF26" i="6"/>
  <c r="MF27" i="6"/>
  <c r="MF28" i="6"/>
  <c r="MF29" i="6"/>
  <c r="MF30" i="6"/>
  <c r="MF31" i="6"/>
  <c r="MF32" i="6"/>
  <c r="MF33" i="6"/>
  <c r="MF34" i="6"/>
  <c r="MF35" i="6"/>
  <c r="MF36" i="6"/>
  <c r="MF37" i="6"/>
  <c r="MF38" i="6"/>
  <c r="MF39" i="6"/>
  <c r="MF40" i="6"/>
  <c r="MF41" i="6"/>
  <c r="MF42" i="6"/>
  <c r="MF43" i="6"/>
  <c r="MF44" i="6"/>
  <c r="HX4" i="6"/>
  <c r="HX5" i="6"/>
  <c r="HX6" i="6"/>
  <c r="HX7" i="6"/>
  <c r="HX8" i="6"/>
  <c r="HX9" i="6"/>
  <c r="HX10" i="6"/>
  <c r="HX11" i="6"/>
  <c r="HX12" i="6"/>
  <c r="HX13" i="6"/>
  <c r="HX14" i="6"/>
  <c r="HX15" i="6"/>
  <c r="HX16" i="6"/>
  <c r="HX17" i="6"/>
  <c r="HX18" i="6"/>
  <c r="HX19" i="6"/>
  <c r="HX20" i="6"/>
  <c r="HX21" i="6"/>
  <c r="HX22" i="6"/>
  <c r="HX23" i="6"/>
  <c r="HX24" i="6"/>
  <c r="HX25" i="6"/>
  <c r="HX26" i="6"/>
  <c r="HX27" i="6"/>
  <c r="HX28" i="6"/>
  <c r="HX29" i="6"/>
  <c r="HX30" i="6"/>
  <c r="HX31" i="6"/>
  <c r="HX32" i="6"/>
  <c r="HX33" i="6"/>
  <c r="HX34" i="6"/>
  <c r="HX35" i="6"/>
  <c r="HX36" i="6"/>
  <c r="HX37" i="6"/>
  <c r="HX38" i="6"/>
  <c r="HX39" i="6"/>
  <c r="EJ4" i="6"/>
  <c r="EJ5" i="6"/>
  <c r="EJ6" i="6"/>
  <c r="EJ7" i="6"/>
  <c r="EJ8" i="6"/>
  <c r="EJ9" i="6"/>
  <c r="EJ10" i="6"/>
  <c r="EJ11" i="6"/>
  <c r="EJ12" i="6"/>
  <c r="EJ13" i="6"/>
  <c r="EJ14" i="6"/>
  <c r="EJ15" i="6"/>
  <c r="EJ16" i="6"/>
  <c r="EJ17" i="6"/>
  <c r="EJ18" i="6"/>
  <c r="EJ19" i="6"/>
  <c r="EJ20" i="6"/>
  <c r="EJ21" i="6"/>
  <c r="EJ22" i="6"/>
  <c r="EJ23" i="6"/>
  <c r="EJ24" i="6"/>
  <c r="EJ25" i="6"/>
  <c r="EJ26" i="6"/>
  <c r="EJ27" i="6"/>
  <c r="EJ28" i="6"/>
  <c r="EJ29" i="6"/>
  <c r="DH4" i="6"/>
  <c r="DH5" i="6"/>
  <c r="DH6" i="6"/>
  <c r="DH7" i="6"/>
  <c r="DH8" i="6"/>
  <c r="DH9" i="6"/>
  <c r="DH10" i="6"/>
  <c r="DH11" i="6"/>
  <c r="DH12" i="6"/>
  <c r="DH13" i="6"/>
  <c r="DH14" i="6"/>
  <c r="DH15" i="6"/>
  <c r="DH16" i="6"/>
  <c r="DH17" i="6"/>
  <c r="DH18" i="6"/>
  <c r="DH19" i="6"/>
  <c r="DH20" i="6"/>
  <c r="DH21" i="6"/>
  <c r="DH22" i="6"/>
  <c r="DH23" i="6"/>
  <c r="DH24" i="6"/>
  <c r="DH25" i="6"/>
  <c r="DH26" i="6"/>
  <c r="DH27" i="6"/>
  <c r="DH28" i="6"/>
  <c r="DH29" i="6"/>
  <c r="DH30" i="6"/>
  <c r="DH31" i="6"/>
  <c r="DH32" i="6"/>
  <c r="DH33" i="6"/>
  <c r="DH34" i="6"/>
  <c r="DH35" i="6"/>
  <c r="DH36" i="6"/>
  <c r="BT4" i="6"/>
  <c r="BT5" i="6"/>
  <c r="BT6" i="6"/>
  <c r="BT7" i="6"/>
  <c r="BT8" i="6"/>
  <c r="BT9" i="6"/>
  <c r="BT10" i="6"/>
  <c r="BT11" i="6"/>
  <c r="BT12" i="6"/>
  <c r="BT13" i="6"/>
  <c r="BT14" i="6"/>
  <c r="BT15" i="6"/>
  <c r="BT16" i="6"/>
  <c r="BT17" i="6"/>
  <c r="BT18" i="6"/>
  <c r="BT19" i="6"/>
  <c r="BT20" i="6"/>
  <c r="BT21" i="6"/>
  <c r="BT22" i="6"/>
  <c r="NS4" i="6"/>
  <c r="NS5" i="6"/>
  <c r="NS6" i="6"/>
  <c r="NS7" i="6"/>
  <c r="NS8" i="6"/>
  <c r="NS9" i="6"/>
  <c r="NS10" i="6"/>
  <c r="NS11" i="6"/>
  <c r="NS12" i="6"/>
  <c r="NS13" i="6"/>
  <c r="NS14" i="6"/>
  <c r="NS15" i="6"/>
  <c r="NS16" i="6"/>
  <c r="NS17" i="6"/>
  <c r="NS18" i="6"/>
  <c r="NS19" i="6"/>
  <c r="NS20" i="6"/>
  <c r="NS21" i="6"/>
  <c r="NS22" i="6"/>
  <c r="NS23" i="6"/>
  <c r="NS24" i="6"/>
  <c r="NS25" i="6"/>
  <c r="NS26" i="6"/>
  <c r="NS27" i="6"/>
  <c r="NS28" i="6"/>
  <c r="NS29" i="6"/>
  <c r="NS30" i="6"/>
  <c r="NS31" i="6"/>
  <c r="NS32" i="6"/>
  <c r="NS33" i="6"/>
  <c r="NS34" i="6"/>
  <c r="NS35" i="6"/>
  <c r="NS36" i="6"/>
  <c r="NS37" i="6"/>
  <c r="NS38" i="6"/>
  <c r="NS39" i="6"/>
  <c r="NS40" i="6"/>
  <c r="NS41" i="6"/>
  <c r="NS42" i="6"/>
  <c r="NS43" i="6"/>
  <c r="NS44" i="6"/>
  <c r="NS45" i="6"/>
  <c r="NS46" i="6"/>
  <c r="NS47" i="6"/>
  <c r="NS48" i="6"/>
  <c r="NS49" i="6"/>
  <c r="NS50" i="6"/>
  <c r="NS51" i="6"/>
  <c r="AG51" i="6"/>
  <c r="NG4" i="6"/>
  <c r="NG5" i="6"/>
  <c r="NG6" i="6"/>
  <c r="NG7" i="6"/>
  <c r="NG8" i="6"/>
  <c r="NG9" i="6"/>
  <c r="NG10" i="6"/>
  <c r="NG11" i="6"/>
  <c r="NG12" i="6"/>
  <c r="NG13" i="6"/>
  <c r="NG14" i="6"/>
  <c r="NG15" i="6"/>
  <c r="NG16" i="6"/>
  <c r="NG17" i="6"/>
  <c r="NG18" i="6"/>
  <c r="NG19" i="6"/>
  <c r="NG20" i="6"/>
  <c r="NG21" i="6"/>
  <c r="NG22" i="6"/>
  <c r="NG23" i="6"/>
  <c r="NG24" i="6"/>
  <c r="NG25" i="6"/>
  <c r="NG26" i="6"/>
  <c r="NG27" i="6"/>
  <c r="NG28" i="6"/>
  <c r="NG29" i="6"/>
  <c r="NG30" i="6"/>
  <c r="NG31" i="6"/>
  <c r="NG32" i="6"/>
  <c r="NG33" i="6"/>
  <c r="NG34" i="6"/>
  <c r="NG35" i="6"/>
  <c r="NG36" i="6"/>
  <c r="NG37" i="6"/>
  <c r="NG38" i="6"/>
  <c r="NG39" i="6"/>
  <c r="NG40" i="6"/>
  <c r="NG41" i="6"/>
  <c r="NG42" i="6"/>
  <c r="NG43" i="6"/>
  <c r="NG44" i="6"/>
  <c r="NG45" i="6"/>
  <c r="NG46" i="6"/>
  <c r="NG47" i="6"/>
  <c r="NG48" i="6"/>
  <c r="MU4" i="6"/>
  <c r="MU5" i="6"/>
  <c r="MU6" i="6"/>
  <c r="MU7" i="6"/>
  <c r="MU8" i="6"/>
  <c r="MU9" i="6"/>
  <c r="MU10" i="6"/>
  <c r="MU11" i="6"/>
  <c r="MU12" i="6"/>
  <c r="MU13" i="6"/>
  <c r="MU14" i="6"/>
  <c r="MU15" i="6"/>
  <c r="MU16" i="6"/>
  <c r="MU17" i="6"/>
  <c r="MU18" i="6"/>
  <c r="MU19" i="6"/>
  <c r="MU20" i="6"/>
  <c r="MU21" i="6"/>
  <c r="MU22" i="6"/>
  <c r="MU23" i="6"/>
  <c r="MM4" i="6"/>
  <c r="MM5" i="6"/>
  <c r="MM6" i="6"/>
  <c r="MM7" i="6"/>
  <c r="MM8" i="6"/>
  <c r="MM9" i="6"/>
  <c r="MM10" i="6"/>
  <c r="MM11" i="6"/>
  <c r="MM12" i="6"/>
  <c r="MM13" i="6"/>
  <c r="MM14" i="6"/>
  <c r="MM15" i="6"/>
  <c r="MM16" i="6"/>
  <c r="MM17" i="6"/>
  <c r="MM18" i="6"/>
  <c r="MM19" i="6"/>
  <c r="MM20" i="6"/>
  <c r="MM21" i="6"/>
  <c r="MM22" i="6"/>
  <c r="LW4" i="6"/>
  <c r="LW5" i="6"/>
  <c r="LW6" i="6"/>
  <c r="LW7" i="6"/>
  <c r="LW8" i="6"/>
  <c r="LW9" i="6"/>
  <c r="LW10" i="6"/>
  <c r="LW11" i="6"/>
  <c r="LW12" i="6"/>
  <c r="LW13" i="6"/>
  <c r="LW14" i="6"/>
  <c r="LW15" i="6"/>
  <c r="LW16" i="6"/>
  <c r="LW17" i="6"/>
  <c r="LW18" i="6"/>
  <c r="LW19" i="6"/>
  <c r="LW20" i="6"/>
  <c r="LO4" i="6"/>
  <c r="LO5" i="6"/>
  <c r="LO6" i="6"/>
  <c r="LO7" i="6"/>
  <c r="LO8" i="6"/>
  <c r="LO9" i="6"/>
  <c r="LO10" i="6"/>
  <c r="LO11" i="6"/>
  <c r="LO12" i="6"/>
  <c r="LO13" i="6"/>
  <c r="LO14" i="6"/>
  <c r="LO15" i="6"/>
  <c r="LO16" i="6"/>
  <c r="LO17" i="6"/>
  <c r="LO18" i="6"/>
  <c r="LO19" i="6"/>
  <c r="LO20" i="6"/>
  <c r="LO21" i="6"/>
  <c r="LO22" i="6"/>
  <c r="LO23" i="6"/>
  <c r="LO24" i="6"/>
  <c r="LO25" i="6"/>
  <c r="LG4" i="6"/>
  <c r="LG5" i="6"/>
  <c r="LG6" i="6"/>
  <c r="LG7" i="6"/>
  <c r="LG8" i="6"/>
  <c r="LG9" i="6"/>
  <c r="LG10" i="6"/>
  <c r="LG11" i="6"/>
  <c r="LG12" i="6"/>
  <c r="LG13" i="6"/>
  <c r="LG14" i="6"/>
  <c r="LG15" i="6"/>
  <c r="LG16" i="6"/>
  <c r="LG17" i="6"/>
  <c r="LG18" i="6"/>
  <c r="LG19" i="6"/>
  <c r="LG20" i="6"/>
  <c r="LG21" i="6"/>
  <c r="LG22" i="6"/>
  <c r="KQ4" i="6"/>
  <c r="KQ5" i="6"/>
  <c r="KQ6" i="6"/>
  <c r="KQ7" i="6"/>
  <c r="KQ8" i="6"/>
  <c r="KQ9" i="6"/>
  <c r="KQ10" i="6"/>
  <c r="KQ11" i="6"/>
  <c r="KQ12" i="6"/>
  <c r="KQ13" i="6"/>
  <c r="KQ14" i="6"/>
  <c r="KQ15" i="6"/>
  <c r="KI4" i="6"/>
  <c r="KI5" i="6"/>
  <c r="KI6" i="6"/>
  <c r="KI7" i="6"/>
  <c r="KI8" i="6"/>
  <c r="KI9" i="6"/>
  <c r="KI10" i="6"/>
  <c r="KI11" i="6"/>
  <c r="KI12" i="6"/>
  <c r="KI13" i="6"/>
  <c r="KI14" i="6"/>
  <c r="KI15" i="6"/>
  <c r="KI16" i="6"/>
  <c r="KI17" i="6"/>
  <c r="KI18" i="6"/>
  <c r="KI19" i="6"/>
  <c r="KI20" i="6"/>
  <c r="KI21" i="6"/>
  <c r="KI22" i="6"/>
  <c r="KI23" i="6"/>
  <c r="KI24" i="6"/>
  <c r="KI25" i="6"/>
  <c r="KI26" i="6"/>
  <c r="KI27" i="6"/>
  <c r="KI28" i="6"/>
  <c r="KI29" i="6"/>
  <c r="KI30" i="6"/>
  <c r="KI31" i="6"/>
  <c r="KI32" i="6"/>
  <c r="KI33" i="6"/>
  <c r="KI34" i="6"/>
  <c r="KI35" i="6"/>
  <c r="KI36" i="6"/>
  <c r="KI37" i="6"/>
  <c r="KI38" i="6"/>
  <c r="KI39" i="6"/>
  <c r="KI40" i="6"/>
  <c r="KI41" i="6"/>
  <c r="KA4" i="6"/>
  <c r="KA5" i="6"/>
  <c r="KA6" i="6"/>
  <c r="KA7" i="6"/>
  <c r="KA8" i="6"/>
  <c r="KA9" i="6"/>
  <c r="KA10" i="6"/>
  <c r="JK4" i="6"/>
  <c r="JK5" i="6"/>
  <c r="JK6" i="6"/>
  <c r="JK7" i="6"/>
  <c r="JK8" i="6"/>
  <c r="JK9" i="6"/>
  <c r="JK10" i="6"/>
  <c r="JK11" i="6"/>
  <c r="JK12" i="6"/>
  <c r="JK13" i="6"/>
  <c r="JK14" i="6"/>
  <c r="JK15" i="6"/>
  <c r="JK16" i="6"/>
  <c r="JK17" i="6"/>
  <c r="JK18" i="6"/>
  <c r="JK19" i="6"/>
  <c r="JK20" i="6"/>
  <c r="JK21" i="6"/>
  <c r="JC4" i="6"/>
  <c r="JC5" i="6"/>
  <c r="JC6" i="6"/>
  <c r="JC7" i="6"/>
  <c r="JC8" i="6"/>
  <c r="JC9" i="6"/>
  <c r="JC10" i="6"/>
  <c r="JC11" i="6"/>
  <c r="JC12" i="6"/>
  <c r="JC13" i="6"/>
  <c r="JC14" i="6"/>
  <c r="JC15" i="6"/>
  <c r="JC16" i="6"/>
  <c r="JC17" i="6"/>
  <c r="JC18" i="6"/>
  <c r="JC19" i="6"/>
  <c r="JC20" i="6"/>
  <c r="JC21" i="6"/>
  <c r="JC22" i="6"/>
  <c r="JC23" i="6"/>
  <c r="JC24" i="6"/>
  <c r="IU4" i="6"/>
  <c r="IU5" i="6"/>
  <c r="IU6" i="6"/>
  <c r="IU7" i="6"/>
  <c r="IU8" i="6"/>
  <c r="IU9" i="6"/>
  <c r="IU10" i="6"/>
  <c r="IU11" i="6"/>
  <c r="IU12" i="6"/>
  <c r="IU13" i="6"/>
  <c r="IU14" i="6"/>
  <c r="IE4" i="6"/>
  <c r="IE5" i="6"/>
  <c r="IE6" i="6"/>
  <c r="IE7" i="6"/>
  <c r="IE8" i="6"/>
  <c r="IE9" i="6"/>
  <c r="IE10" i="6"/>
  <c r="IE11" i="6"/>
  <c r="IE12" i="6"/>
  <c r="IE13" i="6"/>
  <c r="IE14" i="6"/>
  <c r="IE15" i="6"/>
  <c r="IE16" i="6"/>
  <c r="IE17" i="6"/>
  <c r="IE18" i="6"/>
  <c r="IE19" i="6"/>
  <c r="IE20" i="6"/>
  <c r="HW4" i="6"/>
  <c r="HW5" i="6"/>
  <c r="HW6" i="6"/>
  <c r="HW7" i="6"/>
  <c r="HW8" i="6"/>
  <c r="HW9" i="6"/>
  <c r="HW10" i="6"/>
  <c r="HW11" i="6"/>
  <c r="HW12" i="6"/>
  <c r="HW13" i="6"/>
  <c r="HW14" i="6"/>
  <c r="HW15" i="6"/>
  <c r="HW16" i="6"/>
  <c r="HW17" i="6"/>
  <c r="HW18" i="6"/>
  <c r="HW19" i="6"/>
  <c r="HW20" i="6"/>
  <c r="HW21" i="6"/>
  <c r="HW22" i="6"/>
  <c r="HW23" i="6"/>
  <c r="HW24" i="6"/>
  <c r="HW25" i="6"/>
  <c r="HW26" i="6"/>
  <c r="HW27" i="6"/>
  <c r="HW28" i="6"/>
  <c r="HW29" i="6"/>
  <c r="HW30" i="6"/>
  <c r="HW31" i="6"/>
  <c r="HW32" i="6"/>
  <c r="HW33" i="6"/>
  <c r="HW34" i="6"/>
  <c r="HW35" i="6"/>
  <c r="HW36" i="6"/>
  <c r="HW37" i="6"/>
  <c r="HW38" i="6"/>
  <c r="HW39" i="6"/>
  <c r="HO4" i="6"/>
  <c r="HO5" i="6"/>
  <c r="HO6" i="6"/>
  <c r="GY4" i="6"/>
  <c r="GY5" i="6"/>
  <c r="GQ4" i="6"/>
  <c r="GQ5" i="6"/>
  <c r="GQ6" i="6"/>
  <c r="GQ7" i="6"/>
  <c r="GQ8" i="6"/>
  <c r="GQ9" i="6"/>
  <c r="GI4" i="6"/>
  <c r="GI5" i="6"/>
  <c r="GI6" i="6"/>
  <c r="GI7" i="6"/>
  <c r="GI8" i="6"/>
  <c r="GI9" i="6"/>
  <c r="GI10" i="6"/>
  <c r="GI11" i="6"/>
  <c r="GI12" i="6"/>
  <c r="GI13" i="6"/>
  <c r="GI14" i="6"/>
  <c r="GI15" i="6"/>
  <c r="GI16" i="6"/>
  <c r="GI17" i="6"/>
  <c r="GI18" i="6"/>
  <c r="GI19" i="6"/>
  <c r="GI20" i="6"/>
  <c r="GI21" i="6"/>
  <c r="GI22" i="6"/>
  <c r="GI23" i="6"/>
  <c r="GI24" i="6"/>
  <c r="GI25" i="6"/>
  <c r="GI26" i="6"/>
  <c r="GI27" i="6"/>
  <c r="GI28" i="6"/>
  <c r="GI29" i="6"/>
  <c r="GI30" i="6"/>
  <c r="GI31" i="6"/>
  <c r="GI32" i="6"/>
  <c r="GI33" i="6"/>
  <c r="GI34" i="6"/>
  <c r="GI35" i="6"/>
  <c r="GI36" i="6"/>
  <c r="GI37" i="6"/>
  <c r="GI38" i="6"/>
  <c r="GI39" i="6"/>
  <c r="GI40" i="6"/>
  <c r="GI41" i="6"/>
  <c r="GI42" i="6"/>
  <c r="GI43" i="6"/>
  <c r="GI44" i="6"/>
  <c r="GI45" i="6"/>
  <c r="GI46" i="6"/>
  <c r="GI47" i="6"/>
  <c r="GI48" i="6"/>
  <c r="GI49" i="6"/>
  <c r="GI50" i="6"/>
  <c r="GI51" i="6"/>
  <c r="FS4" i="6"/>
  <c r="FS5" i="6"/>
  <c r="FS6" i="6"/>
  <c r="FS7" i="6"/>
  <c r="FS8" i="6"/>
  <c r="FS9" i="6"/>
  <c r="FS10" i="6"/>
  <c r="FS11" i="6"/>
  <c r="FS12" i="6"/>
  <c r="FS13" i="6"/>
  <c r="FS14" i="6"/>
  <c r="FS15" i="6"/>
  <c r="FS16" i="6"/>
  <c r="FS17" i="6"/>
  <c r="FS18" i="6"/>
  <c r="FS19" i="6"/>
  <c r="FS20" i="6"/>
  <c r="FS21" i="6"/>
  <c r="FS22" i="6"/>
  <c r="FS23" i="6"/>
  <c r="FS24" i="6"/>
  <c r="FS25" i="6"/>
  <c r="FS26" i="6"/>
  <c r="FS27" i="6"/>
  <c r="FS28" i="6"/>
  <c r="FS29" i="6"/>
  <c r="FS30" i="6"/>
  <c r="FS31" i="6"/>
  <c r="FS32" i="6"/>
  <c r="FC4" i="6"/>
  <c r="FC5" i="6"/>
  <c r="FC6" i="6"/>
  <c r="FC7" i="6"/>
  <c r="FC8" i="6"/>
  <c r="FC9" i="6"/>
  <c r="FC10" i="6"/>
  <c r="FC11" i="6"/>
  <c r="FC12" i="6"/>
  <c r="FC13" i="6"/>
  <c r="FC14" i="6"/>
  <c r="FC15" i="6"/>
  <c r="FC16" i="6"/>
  <c r="FC17" i="6"/>
  <c r="FC18" i="6"/>
  <c r="FC19" i="6"/>
  <c r="FC20" i="6"/>
  <c r="FC21" i="6"/>
  <c r="FC22" i="6"/>
  <c r="FC23" i="6"/>
  <c r="FC24" i="6"/>
  <c r="FC25" i="6"/>
  <c r="FC26" i="6"/>
  <c r="FC27" i="6"/>
  <c r="FC28" i="6"/>
  <c r="FC29" i="6"/>
  <c r="FC30" i="6"/>
  <c r="FC31" i="6"/>
  <c r="FC32" i="6"/>
  <c r="FC33" i="6"/>
  <c r="FC34" i="6"/>
  <c r="FC35" i="6"/>
  <c r="EM4" i="6"/>
  <c r="EM5" i="6"/>
  <c r="EM6" i="6"/>
  <c r="EM7" i="6"/>
  <c r="EM8" i="6"/>
  <c r="EM9" i="6"/>
  <c r="EM10" i="6"/>
  <c r="EM11" i="6"/>
  <c r="EM12" i="6"/>
  <c r="EM13" i="6"/>
  <c r="EM14" i="6"/>
  <c r="EM15" i="6"/>
  <c r="EM16" i="6"/>
  <c r="EM17" i="6"/>
  <c r="EM18" i="6"/>
  <c r="EM19" i="6"/>
  <c r="EM20" i="6"/>
  <c r="EM21" i="6"/>
  <c r="EM22" i="6"/>
  <c r="EM23" i="6"/>
  <c r="EM24" i="6"/>
  <c r="EM25" i="6"/>
  <c r="EM26" i="6"/>
  <c r="EM27" i="6"/>
  <c r="EM28" i="6"/>
  <c r="EM29" i="6"/>
  <c r="EM30" i="6"/>
  <c r="DS4" i="6"/>
  <c r="DS5" i="6"/>
  <c r="DS6" i="6"/>
  <c r="DS7" i="6"/>
  <c r="DK4" i="6"/>
  <c r="DK5" i="6"/>
  <c r="DK6" i="6"/>
  <c r="DK7" i="6"/>
  <c r="DK8" i="6"/>
  <c r="DK9" i="6"/>
  <c r="DK10" i="6"/>
  <c r="DK11" i="6"/>
  <c r="DK12" i="6"/>
  <c r="DK13" i="6"/>
  <c r="DK14" i="6"/>
  <c r="DK15" i="6"/>
  <c r="DK16" i="6"/>
  <c r="DK17" i="6"/>
  <c r="CU4" i="6"/>
  <c r="CU5" i="6"/>
  <c r="CU6" i="6"/>
  <c r="CU7" i="6"/>
  <c r="CU8" i="6"/>
  <c r="CU9" i="6"/>
  <c r="CU10" i="6"/>
  <c r="CU11" i="6"/>
  <c r="CU12" i="6"/>
  <c r="CM4" i="6"/>
  <c r="CE4" i="6"/>
  <c r="CE5" i="6"/>
  <c r="CE6" i="6"/>
  <c r="CE7" i="6"/>
  <c r="CE8" i="6"/>
  <c r="CE9" i="6"/>
  <c r="CE10" i="6"/>
  <c r="CE11" i="6"/>
  <c r="CE12" i="6"/>
  <c r="CE13" i="6"/>
  <c r="CE14" i="6"/>
  <c r="CE15" i="6"/>
  <c r="CE16" i="6"/>
  <c r="CE17" i="6"/>
  <c r="CE18" i="6"/>
  <c r="CE19" i="6"/>
  <c r="CE20" i="6"/>
  <c r="CE21" i="6"/>
  <c r="CE22" i="6"/>
  <c r="CE23" i="6"/>
  <c r="CE24" i="6"/>
  <c r="CE25" i="6"/>
  <c r="CE26" i="6"/>
  <c r="CE27" i="6"/>
  <c r="CE28" i="6"/>
  <c r="BW4" i="6"/>
  <c r="BW5" i="6"/>
  <c r="BW6" i="6"/>
  <c r="BW7" i="6"/>
  <c r="BW8" i="6"/>
  <c r="BW9" i="6"/>
  <c r="BW10" i="6"/>
  <c r="BW11" i="6"/>
  <c r="BW12" i="6"/>
  <c r="BW13" i="6"/>
  <c r="BW14" i="6"/>
  <c r="BW15" i="6"/>
  <c r="BW16" i="6"/>
  <c r="BW17" i="6"/>
  <c r="BW18" i="6"/>
  <c r="BW19" i="6"/>
  <c r="BW20" i="6"/>
  <c r="BW21" i="6"/>
  <c r="BW22" i="6"/>
  <c r="BW23" i="6"/>
  <c r="BW24" i="6"/>
  <c r="BW25" i="6"/>
  <c r="BW26" i="6"/>
  <c r="BW27" i="6"/>
  <c r="BW28" i="6"/>
  <c r="BW29" i="6"/>
  <c r="BW30" i="6"/>
  <c r="BW31" i="6"/>
  <c r="BW32" i="6"/>
  <c r="BW33" i="6"/>
  <c r="BW34" i="6"/>
  <c r="BO4" i="6"/>
  <c r="BO5" i="6"/>
  <c r="BO6" i="6"/>
  <c r="BO7" i="6"/>
  <c r="BO8" i="6"/>
  <c r="BO9" i="6"/>
  <c r="BO10" i="6"/>
  <c r="BO11" i="6"/>
  <c r="BG4" i="6"/>
  <c r="BG5" i="6"/>
  <c r="BG6" i="6"/>
  <c r="BG7" i="6"/>
  <c r="BG8" i="6"/>
  <c r="BG9" i="6"/>
  <c r="BG10" i="6"/>
  <c r="BG11" i="6"/>
  <c r="BG12" i="6"/>
  <c r="BG13" i="6"/>
  <c r="BG14" i="6"/>
  <c r="BG15" i="6"/>
  <c r="BG16" i="6"/>
  <c r="AY4" i="6"/>
  <c r="AY5" i="6"/>
  <c r="AY6" i="6"/>
  <c r="AY7" i="6"/>
  <c r="AY8" i="6"/>
  <c r="BV4" i="6"/>
  <c r="BV5" i="6"/>
  <c r="BV6" i="6"/>
  <c r="BV7" i="6"/>
  <c r="BV8" i="6"/>
  <c r="BV9" i="6"/>
  <c r="BV10" i="6"/>
  <c r="BV11" i="6"/>
  <c r="BV12" i="6"/>
  <c r="BV13" i="6"/>
  <c r="BV14" i="6"/>
  <c r="BV15" i="6"/>
  <c r="BV16" i="6"/>
  <c r="BV17" i="6"/>
  <c r="BV18" i="6"/>
  <c r="BV19" i="6"/>
  <c r="BV20" i="6"/>
  <c r="BV21" i="6"/>
  <c r="BV22" i="6"/>
  <c r="BV23" i="6"/>
  <c r="BV24" i="6"/>
  <c r="BV25" i="6"/>
  <c r="BV26" i="6"/>
  <c r="BV27" i="6"/>
  <c r="BV28" i="6"/>
  <c r="BV29" i="6"/>
  <c r="BV30" i="6"/>
  <c r="BV31" i="6"/>
  <c r="BV32" i="6"/>
  <c r="BV33" i="6"/>
  <c r="BV34" i="6"/>
  <c r="NN4" i="6"/>
  <c r="NN5" i="6"/>
  <c r="NN6" i="6"/>
  <c r="NN7" i="6"/>
  <c r="NN8" i="6"/>
  <c r="NN9" i="6"/>
  <c r="NN10" i="6"/>
  <c r="NN11" i="6"/>
  <c r="NN12" i="6"/>
  <c r="NN13" i="6"/>
  <c r="NN14" i="6"/>
  <c r="NN15" i="6"/>
  <c r="NN16" i="6"/>
  <c r="NN17" i="6"/>
  <c r="NN18" i="6"/>
  <c r="NN19" i="6"/>
  <c r="NN20" i="6"/>
  <c r="NN21" i="6"/>
  <c r="NN22" i="6"/>
  <c r="NN23" i="6"/>
  <c r="NN24" i="6"/>
  <c r="NN25" i="6"/>
  <c r="NN26" i="6"/>
  <c r="NN27" i="6"/>
  <c r="NN28" i="6"/>
  <c r="NN29" i="6"/>
  <c r="NN30" i="6"/>
  <c r="NN31" i="6"/>
  <c r="NN32" i="6"/>
  <c r="NN33" i="6"/>
  <c r="NN34" i="6"/>
  <c r="NN35" i="6"/>
  <c r="NN36" i="6"/>
  <c r="NN37" i="6"/>
  <c r="NN38" i="6"/>
  <c r="NN39" i="6"/>
  <c r="NN40" i="6"/>
  <c r="NN41" i="6"/>
  <c r="NN42" i="6"/>
  <c r="NN43" i="6"/>
  <c r="NN44" i="6"/>
  <c r="NN45" i="6"/>
  <c r="NN46" i="6"/>
  <c r="NN47" i="6"/>
  <c r="NJ4" i="6"/>
  <c r="NJ5" i="6"/>
  <c r="NJ6" i="6"/>
  <c r="NJ7" i="6"/>
  <c r="NJ8" i="6"/>
  <c r="NJ9" i="6"/>
  <c r="NJ10" i="6"/>
  <c r="NJ11" i="6"/>
  <c r="NJ12" i="6"/>
  <c r="NJ13" i="6"/>
  <c r="NJ14" i="6"/>
  <c r="NJ15" i="6"/>
  <c r="NJ16" i="6"/>
  <c r="NJ17" i="6"/>
  <c r="NJ18" i="6"/>
  <c r="NJ19" i="6"/>
  <c r="NJ20" i="6"/>
  <c r="NJ21" i="6"/>
  <c r="NJ22" i="6"/>
  <c r="NJ23" i="6"/>
  <c r="NJ24" i="6"/>
  <c r="NJ25" i="6"/>
  <c r="NJ26" i="6"/>
  <c r="NJ27" i="6"/>
  <c r="NJ28" i="6"/>
  <c r="NJ29" i="6"/>
  <c r="NJ30" i="6"/>
  <c r="NJ31" i="6"/>
  <c r="NJ32" i="6"/>
  <c r="NJ33" i="6"/>
  <c r="NJ34" i="6"/>
  <c r="NJ35" i="6"/>
  <c r="NJ36" i="6"/>
  <c r="NJ37" i="6"/>
  <c r="NJ38" i="6"/>
  <c r="NJ39" i="6"/>
  <c r="NJ40" i="6"/>
  <c r="NJ41" i="6"/>
  <c r="NJ42" i="6"/>
  <c r="NJ43" i="6"/>
  <c r="NJ44" i="6"/>
  <c r="NJ45" i="6"/>
  <c r="MX4" i="6"/>
  <c r="MX5" i="6"/>
  <c r="MX6" i="6"/>
  <c r="MX7" i="6"/>
  <c r="MX8" i="6"/>
  <c r="MX9" i="6"/>
  <c r="MX10" i="6"/>
  <c r="MX11" i="6"/>
  <c r="MX12" i="6"/>
  <c r="MX13" i="6"/>
  <c r="MX14" i="6"/>
  <c r="MX15" i="6"/>
  <c r="MX16" i="6"/>
  <c r="MX17" i="6"/>
  <c r="MX18" i="6"/>
  <c r="MX19" i="6"/>
  <c r="MX20" i="6"/>
  <c r="MX21" i="6"/>
  <c r="MX22" i="6"/>
  <c r="MX23" i="6"/>
  <c r="MT4" i="6"/>
  <c r="MT5" i="6"/>
  <c r="MT6" i="6"/>
  <c r="MT7" i="6"/>
  <c r="MT8" i="6"/>
  <c r="MT9" i="6"/>
  <c r="MT10" i="6"/>
  <c r="MT11" i="6"/>
  <c r="MT12" i="6"/>
  <c r="MT13" i="6"/>
  <c r="MT14" i="6"/>
  <c r="MT15" i="6"/>
  <c r="MT16" i="6"/>
  <c r="MT17" i="6"/>
  <c r="MT18" i="6"/>
  <c r="MT19" i="6"/>
  <c r="MT20" i="6"/>
  <c r="MT21" i="6"/>
  <c r="MT22" i="6"/>
  <c r="MT23" i="6"/>
  <c r="MT24" i="6"/>
  <c r="MT25" i="6"/>
  <c r="MT26" i="6"/>
  <c r="MH4" i="6"/>
  <c r="MH5" i="6"/>
  <c r="MH6" i="6"/>
  <c r="MH7" i="6"/>
  <c r="MH8" i="6"/>
  <c r="MH9" i="6"/>
  <c r="MH10" i="6"/>
  <c r="MH11" i="6"/>
  <c r="MH12" i="6"/>
  <c r="MH13" i="6"/>
  <c r="MH14" i="6"/>
  <c r="MH15" i="6"/>
  <c r="MH16" i="6"/>
  <c r="MH17" i="6"/>
  <c r="MH18" i="6"/>
  <c r="MH19" i="6"/>
  <c r="MH20" i="6"/>
  <c r="MH21" i="6"/>
  <c r="MH22" i="6"/>
  <c r="MD4" i="6"/>
  <c r="MD5" i="6"/>
  <c r="MD6" i="6"/>
  <c r="MD7" i="6"/>
  <c r="MD8" i="6"/>
  <c r="MD9" i="6"/>
  <c r="MD10" i="6"/>
  <c r="MD11" i="6"/>
  <c r="MD12" i="6"/>
  <c r="MD13" i="6"/>
  <c r="MD14" i="6"/>
  <c r="MD15" i="6"/>
  <c r="MD16" i="6"/>
  <c r="MD17" i="6"/>
  <c r="MD18" i="6"/>
  <c r="MD19" i="6"/>
  <c r="MD20" i="6"/>
  <c r="MD21" i="6"/>
  <c r="MD22" i="6"/>
  <c r="MD23" i="6"/>
  <c r="MD24" i="6"/>
  <c r="MD25" i="6"/>
  <c r="MD26" i="6"/>
  <c r="MD27" i="6"/>
  <c r="MD28" i="6"/>
  <c r="MD29" i="6"/>
  <c r="MD30" i="6"/>
  <c r="MD31" i="6"/>
  <c r="MD32" i="6"/>
  <c r="MD33" i="6"/>
  <c r="MD34" i="6"/>
  <c r="MD35" i="6"/>
  <c r="MD36" i="6"/>
  <c r="MD37" i="6"/>
  <c r="MD38" i="6"/>
  <c r="MD39" i="6"/>
  <c r="MD40" i="6"/>
  <c r="MD41" i="6"/>
  <c r="MD42" i="6"/>
  <c r="MD43" i="6"/>
  <c r="MD44" i="6"/>
  <c r="LZ4" i="6"/>
  <c r="LZ5" i="6"/>
  <c r="LZ6" i="6"/>
  <c r="LZ7" i="6"/>
  <c r="LZ8" i="6"/>
  <c r="LZ9" i="6"/>
  <c r="LZ10" i="6"/>
  <c r="LZ11" i="6"/>
  <c r="LZ12" i="6"/>
  <c r="LZ13" i="6"/>
  <c r="LZ14" i="6"/>
  <c r="LZ15" i="6"/>
  <c r="LZ16" i="6"/>
  <c r="LZ17" i="6"/>
  <c r="LZ18" i="6"/>
  <c r="LZ19" i="6"/>
  <c r="LZ20" i="6"/>
  <c r="LZ21" i="6"/>
  <c r="LZ22" i="6"/>
  <c r="LZ23" i="6"/>
  <c r="LZ24" i="6"/>
  <c r="LZ25" i="6"/>
  <c r="LZ26" i="6"/>
  <c r="LZ27" i="6"/>
  <c r="LZ28" i="6"/>
  <c r="LZ29" i="6"/>
  <c r="LZ30" i="6"/>
  <c r="LZ31" i="6"/>
  <c r="LZ32" i="6"/>
  <c r="LZ33" i="6"/>
  <c r="LZ34" i="6"/>
  <c r="LZ35" i="6"/>
  <c r="LZ36" i="6"/>
  <c r="LZ37" i="6"/>
  <c r="LZ38" i="6"/>
  <c r="LZ39" i="6"/>
  <c r="LZ40" i="6"/>
  <c r="LZ41" i="6"/>
  <c r="LZ42" i="6"/>
  <c r="LR4" i="6"/>
  <c r="LR5" i="6"/>
  <c r="LR6" i="6"/>
  <c r="LR7" i="6"/>
  <c r="LR8" i="6"/>
  <c r="LR9" i="6"/>
  <c r="LR10" i="6"/>
  <c r="LR11" i="6"/>
  <c r="LR12" i="6"/>
  <c r="LR13" i="6"/>
  <c r="LR14" i="6"/>
  <c r="LR15" i="6"/>
  <c r="LR16" i="6"/>
  <c r="LR17" i="6"/>
  <c r="LR18" i="6"/>
  <c r="LR19" i="6"/>
  <c r="LR20" i="6"/>
  <c r="LR21" i="6"/>
  <c r="LR22" i="6"/>
  <c r="LR23" i="6"/>
  <c r="LR24" i="6"/>
  <c r="LR25" i="6"/>
  <c r="LB4" i="6"/>
  <c r="LB5" i="6"/>
  <c r="LB6" i="6"/>
  <c r="LB7" i="6"/>
  <c r="LB8" i="6"/>
  <c r="LB9" i="6"/>
  <c r="LB10" i="6"/>
  <c r="LB11" i="6"/>
  <c r="LB12" i="6"/>
  <c r="LB13" i="6"/>
  <c r="LB14" i="6"/>
  <c r="LB15" i="6"/>
  <c r="LB16" i="6"/>
  <c r="LB17" i="6"/>
  <c r="LB18" i="6"/>
  <c r="LB19" i="6"/>
  <c r="LB20" i="6"/>
  <c r="LB21" i="6"/>
  <c r="LB22" i="6"/>
  <c r="LB23" i="6"/>
  <c r="LB24" i="6"/>
  <c r="LB25" i="6"/>
  <c r="LB26" i="6"/>
  <c r="LB27" i="6"/>
  <c r="LB28" i="6"/>
  <c r="LB29" i="6"/>
  <c r="LB30" i="6"/>
  <c r="LB31" i="6"/>
  <c r="LB32" i="6"/>
  <c r="LB33" i="6"/>
  <c r="LB34" i="6"/>
  <c r="LB35" i="6"/>
  <c r="LB36" i="6"/>
  <c r="LB37" i="6"/>
  <c r="LB38" i="6"/>
  <c r="LB39" i="6"/>
  <c r="LB40" i="6"/>
  <c r="LB41" i="6"/>
  <c r="LB42" i="6"/>
  <c r="KX4" i="6"/>
  <c r="KX5" i="6"/>
  <c r="KX6" i="6"/>
  <c r="KX7" i="6"/>
  <c r="KX8" i="6"/>
  <c r="KX9" i="6"/>
  <c r="KX10" i="6"/>
  <c r="KX11" i="6"/>
  <c r="KX12" i="6"/>
  <c r="KX13" i="6"/>
  <c r="KL4" i="6"/>
  <c r="KL5" i="6"/>
  <c r="KL6" i="6"/>
  <c r="KL7" i="6"/>
  <c r="KL8" i="6"/>
  <c r="KL9" i="6"/>
  <c r="KL10" i="6"/>
  <c r="KL11" i="6"/>
  <c r="KL12" i="6"/>
  <c r="KL13" i="6"/>
  <c r="KH4" i="6"/>
  <c r="KH5" i="6"/>
  <c r="KH6" i="6"/>
  <c r="KH7" i="6"/>
  <c r="KH8" i="6"/>
  <c r="KH9" i="6"/>
  <c r="KH10" i="6"/>
  <c r="KH11" i="6"/>
  <c r="KH12" i="6"/>
  <c r="KH13" i="6"/>
  <c r="KH14" i="6"/>
  <c r="KH15" i="6"/>
  <c r="KH16" i="6"/>
  <c r="KH17" i="6"/>
  <c r="KH18" i="6"/>
  <c r="KH19" i="6"/>
  <c r="KH20" i="6"/>
  <c r="KH21" i="6"/>
  <c r="KH22" i="6"/>
  <c r="KH23" i="6"/>
  <c r="KH24" i="6"/>
  <c r="KH25" i="6"/>
  <c r="KH26" i="6"/>
  <c r="KH27" i="6"/>
  <c r="KH28" i="6"/>
  <c r="KH29" i="6"/>
  <c r="KH30" i="6"/>
  <c r="KH31" i="6"/>
  <c r="KH32" i="6"/>
  <c r="KH33" i="6"/>
  <c r="KH34" i="6"/>
  <c r="KH35" i="6"/>
  <c r="KH36" i="6"/>
  <c r="KH37" i="6"/>
  <c r="KH38" i="6"/>
  <c r="KH39" i="6"/>
  <c r="KH40" i="6"/>
  <c r="KH41" i="6"/>
  <c r="JV4" i="6"/>
  <c r="JV5" i="6"/>
  <c r="JV6" i="6"/>
  <c r="JV7" i="6"/>
  <c r="JV8" i="6"/>
  <c r="JV9" i="6"/>
  <c r="JV10" i="6"/>
  <c r="JR4" i="6"/>
  <c r="JR5" i="6"/>
  <c r="JR6" i="6"/>
  <c r="JR7" i="6"/>
  <c r="JR8" i="6"/>
  <c r="JR9" i="6"/>
  <c r="JR10" i="6"/>
  <c r="JR11" i="6"/>
  <c r="JR12" i="6"/>
  <c r="JR13" i="6"/>
  <c r="JR14" i="6"/>
  <c r="JR15" i="6"/>
  <c r="JR16" i="6"/>
  <c r="JR17" i="6"/>
  <c r="JR18" i="6"/>
  <c r="JR19" i="6"/>
  <c r="JR20" i="6"/>
  <c r="JR21" i="6"/>
  <c r="JR22" i="6"/>
  <c r="JR23" i="6"/>
  <c r="JR24" i="6"/>
  <c r="JR25" i="6"/>
  <c r="JR26" i="6"/>
  <c r="JR27" i="6"/>
  <c r="JR28" i="6"/>
  <c r="JR29" i="6"/>
  <c r="JR30" i="6"/>
  <c r="JR31" i="6"/>
  <c r="JR32" i="6"/>
  <c r="JR33" i="6"/>
  <c r="JR34" i="6"/>
  <c r="JR35" i="6"/>
  <c r="JR36" i="6"/>
  <c r="JR37" i="6"/>
  <c r="JR38" i="6"/>
  <c r="JR39" i="6"/>
  <c r="JN4" i="6"/>
  <c r="JN5" i="6"/>
  <c r="JN6" i="6"/>
  <c r="JN7" i="6"/>
  <c r="JN8" i="6"/>
  <c r="JN9" i="6"/>
  <c r="JN10" i="6"/>
  <c r="JN11" i="6"/>
  <c r="JN12" i="6"/>
  <c r="JN13" i="6"/>
  <c r="JN14" i="6"/>
  <c r="JN15" i="6"/>
  <c r="JN16" i="6"/>
  <c r="JN17" i="6"/>
  <c r="JN18" i="6"/>
  <c r="JN19" i="6"/>
  <c r="JN20" i="6"/>
  <c r="JN21" i="6"/>
  <c r="JF4" i="6"/>
  <c r="JF5" i="6"/>
  <c r="JF6" i="6"/>
  <c r="JF7" i="6"/>
  <c r="JF8" i="6"/>
  <c r="JF9" i="6"/>
  <c r="JF10" i="6"/>
  <c r="JF11" i="6"/>
  <c r="JF12" i="6"/>
  <c r="JF13" i="6"/>
  <c r="JF14" i="6"/>
  <c r="JF15" i="6"/>
  <c r="JF16" i="6"/>
  <c r="JF17" i="6"/>
  <c r="JF18" i="6"/>
  <c r="JF19" i="6"/>
  <c r="JF20" i="6"/>
  <c r="JF21" i="6"/>
  <c r="JF22" i="6"/>
  <c r="JF23" i="6"/>
  <c r="JF24" i="6"/>
  <c r="IP4" i="6"/>
  <c r="IP5" i="6"/>
  <c r="IP6" i="6"/>
  <c r="IP7" i="6"/>
  <c r="IP8" i="6"/>
  <c r="IP9" i="6"/>
  <c r="IP10" i="6"/>
  <c r="IP11" i="6"/>
  <c r="IP12" i="6"/>
  <c r="IP13" i="6"/>
  <c r="IP14" i="6"/>
  <c r="IP15" i="6"/>
  <c r="IP16" i="6"/>
  <c r="IP17" i="6"/>
  <c r="IP18" i="6"/>
  <c r="IP19" i="6"/>
  <c r="IP20" i="6"/>
  <c r="IP21" i="6"/>
  <c r="IP22" i="6"/>
  <c r="IP23" i="6"/>
  <c r="IP24" i="6"/>
  <c r="IP25" i="6"/>
  <c r="IP26" i="6"/>
  <c r="IP27" i="6"/>
  <c r="IP28" i="6"/>
  <c r="IP29" i="6"/>
  <c r="IP30" i="6"/>
  <c r="IP31" i="6"/>
  <c r="IP32" i="6"/>
  <c r="IP33" i="6"/>
  <c r="IP34" i="6"/>
  <c r="IP35" i="6"/>
  <c r="IP36" i="6"/>
  <c r="IP37" i="6"/>
  <c r="IP38" i="6"/>
  <c r="IP39" i="6"/>
  <c r="IP40" i="6"/>
  <c r="IL4" i="6"/>
  <c r="IL5" i="6"/>
  <c r="IL6" i="6"/>
  <c r="IL7" i="6"/>
  <c r="IL8" i="6"/>
  <c r="IL9" i="6"/>
  <c r="IL10" i="6"/>
  <c r="IL11" i="6"/>
  <c r="IL12" i="6"/>
  <c r="IL13" i="6"/>
  <c r="IL14" i="6"/>
  <c r="IL15" i="6"/>
  <c r="IL16" i="6"/>
  <c r="IL17" i="6"/>
  <c r="IL18" i="6"/>
  <c r="IL19" i="6"/>
  <c r="IL20" i="6"/>
  <c r="IL21" i="6"/>
  <c r="IL22" i="6"/>
  <c r="IL23" i="6"/>
  <c r="IL24" i="6"/>
  <c r="IL25" i="6"/>
  <c r="IL26" i="6"/>
  <c r="IL27" i="6"/>
  <c r="IL28" i="6"/>
  <c r="IL29" i="6"/>
  <c r="IL30" i="6"/>
  <c r="IL31" i="6"/>
  <c r="IL32" i="6"/>
  <c r="IL33" i="6"/>
  <c r="IL34" i="6"/>
  <c r="IL35" i="6"/>
  <c r="IL36" i="6"/>
  <c r="IL37" i="6"/>
  <c r="IL38" i="6"/>
  <c r="IL39" i="6"/>
  <c r="IL40" i="6"/>
  <c r="IL41" i="6"/>
  <c r="IL42" i="6"/>
  <c r="IL43" i="6"/>
  <c r="IL44" i="6"/>
  <c r="IL45" i="6"/>
  <c r="HZ4" i="6"/>
  <c r="HZ5" i="6"/>
  <c r="HZ6" i="6"/>
  <c r="HZ7" i="6"/>
  <c r="HZ8" i="6"/>
  <c r="HZ9" i="6"/>
  <c r="HZ10" i="6"/>
  <c r="HZ11" i="6"/>
  <c r="HZ12" i="6"/>
  <c r="HZ13" i="6"/>
  <c r="HZ14" i="6"/>
  <c r="HZ15" i="6"/>
  <c r="HZ16" i="6"/>
  <c r="HZ17" i="6"/>
  <c r="HZ18" i="6"/>
  <c r="HZ19" i="6"/>
  <c r="HZ20" i="6"/>
  <c r="HV4" i="6"/>
  <c r="HV5" i="6"/>
  <c r="HV6" i="6"/>
  <c r="HV7" i="6"/>
  <c r="HV8" i="6"/>
  <c r="HV9" i="6"/>
  <c r="HV10" i="6"/>
  <c r="HV11" i="6"/>
  <c r="HV12" i="6"/>
  <c r="HV13" i="6"/>
  <c r="HV14" i="6"/>
  <c r="HV15" i="6"/>
  <c r="HV16" i="6"/>
  <c r="HV17" i="6"/>
  <c r="HV18" i="6"/>
  <c r="HV19" i="6"/>
  <c r="HV20" i="6"/>
  <c r="HV21" i="6"/>
  <c r="HV22" i="6"/>
  <c r="HV23" i="6"/>
  <c r="HV24" i="6"/>
  <c r="HV25" i="6"/>
  <c r="HV26" i="6"/>
  <c r="HV27" i="6"/>
  <c r="HV28" i="6"/>
  <c r="HV29" i="6"/>
  <c r="HV30" i="6"/>
  <c r="HV31" i="6"/>
  <c r="HV32" i="6"/>
  <c r="HV33" i="6"/>
  <c r="HV34" i="6"/>
  <c r="HV35" i="6"/>
  <c r="HV36" i="6"/>
  <c r="HV37" i="6"/>
  <c r="HV38" i="6"/>
  <c r="HV39" i="6"/>
  <c r="HJ4" i="6"/>
  <c r="HJ5" i="6"/>
  <c r="HJ6" i="6"/>
  <c r="HJ7" i="6"/>
  <c r="HJ8" i="6"/>
  <c r="HJ9" i="6"/>
  <c r="HJ10" i="6"/>
  <c r="HJ11" i="6"/>
  <c r="HJ12" i="6"/>
  <c r="HJ13" i="6"/>
  <c r="HJ14" i="6"/>
  <c r="HJ15" i="6"/>
  <c r="HJ16" i="6"/>
  <c r="HJ17" i="6"/>
  <c r="HJ18" i="6"/>
  <c r="HJ19" i="6"/>
  <c r="HF4" i="6"/>
  <c r="HF5" i="6"/>
  <c r="HF6" i="6"/>
  <c r="HF7" i="6"/>
  <c r="HF8" i="6"/>
  <c r="HF9" i="6"/>
  <c r="HF10" i="6"/>
  <c r="HF11" i="6"/>
  <c r="HF12" i="6"/>
  <c r="HF13" i="6"/>
  <c r="HF14" i="6"/>
  <c r="HF15" i="6"/>
  <c r="HF16" i="6"/>
  <c r="HF17" i="6"/>
  <c r="HF18" i="6"/>
  <c r="HF19" i="6"/>
  <c r="HB4" i="6"/>
  <c r="HB5" i="6"/>
  <c r="GT4" i="6"/>
  <c r="GT5" i="6"/>
  <c r="GT6" i="6"/>
  <c r="GT7" i="6"/>
  <c r="GT8" i="6"/>
  <c r="GT9" i="6"/>
  <c r="GD4" i="6"/>
  <c r="GD5" i="6"/>
  <c r="GD6" i="6"/>
  <c r="GD7" i="6"/>
  <c r="GD8" i="6"/>
  <c r="GD9" i="6"/>
  <c r="GD10" i="6"/>
  <c r="GD11" i="6"/>
  <c r="GD12" i="6"/>
  <c r="GD13" i="6"/>
  <c r="GD14" i="6"/>
  <c r="GD15" i="6"/>
  <c r="GD16" i="6"/>
  <c r="GD17" i="6"/>
  <c r="GD18" i="6"/>
  <c r="GD19" i="6"/>
  <c r="GD20" i="6"/>
  <c r="GD21" i="6"/>
  <c r="GD22" i="6"/>
  <c r="GD23" i="6"/>
  <c r="GD24" i="6"/>
  <c r="GD25" i="6"/>
  <c r="GD26" i="6"/>
  <c r="GD27" i="6"/>
  <c r="GD28" i="6"/>
  <c r="GD29" i="6"/>
  <c r="GD30" i="6"/>
  <c r="GD31" i="6"/>
  <c r="GD32" i="6"/>
  <c r="GD33" i="6"/>
  <c r="GD34" i="6"/>
  <c r="GD35" i="6"/>
  <c r="GD36" i="6"/>
  <c r="GD37" i="6"/>
  <c r="GD38" i="6"/>
  <c r="GD39" i="6"/>
  <c r="GD40" i="6"/>
  <c r="GD41" i="6"/>
  <c r="GD42" i="6"/>
  <c r="GD43" i="6"/>
  <c r="GD44" i="6"/>
  <c r="FZ4" i="6"/>
  <c r="FZ5" i="6"/>
  <c r="FZ6" i="6"/>
  <c r="FZ7" i="6"/>
  <c r="FZ8" i="6"/>
  <c r="FZ9" i="6"/>
  <c r="FZ10" i="6"/>
  <c r="FZ11" i="6"/>
  <c r="FZ12" i="6"/>
  <c r="FZ13" i="6"/>
  <c r="FZ14" i="6"/>
  <c r="FZ15" i="6"/>
  <c r="FZ16" i="6"/>
  <c r="FZ17" i="6"/>
  <c r="FZ18" i="6"/>
  <c r="FZ19" i="6"/>
  <c r="FZ20" i="6"/>
  <c r="FZ21" i="6"/>
  <c r="FZ22" i="6"/>
  <c r="FZ23" i="6"/>
  <c r="FZ24" i="6"/>
  <c r="FZ25" i="6"/>
  <c r="FZ26" i="6"/>
  <c r="FZ27" i="6"/>
  <c r="FZ28" i="6"/>
  <c r="FZ29" i="6"/>
  <c r="FZ30" i="6"/>
  <c r="FZ31" i="6"/>
  <c r="FZ32" i="6"/>
  <c r="FZ33" i="6"/>
  <c r="FN4" i="6"/>
  <c r="FN5" i="6"/>
  <c r="FN6" i="6"/>
  <c r="FN7" i="6"/>
  <c r="FN8" i="6"/>
  <c r="FN9" i="6"/>
  <c r="FN10" i="6"/>
  <c r="FN11" i="6"/>
  <c r="FN12" i="6"/>
  <c r="FN13" i="6"/>
  <c r="FN14" i="6"/>
  <c r="FN15" i="6"/>
  <c r="FN16" i="6"/>
  <c r="FN17" i="6"/>
  <c r="FN18" i="6"/>
  <c r="FN19" i="6"/>
  <c r="FN20" i="6"/>
  <c r="FN21" i="6"/>
  <c r="FN22" i="6"/>
  <c r="FN23" i="6"/>
  <c r="FN24" i="6"/>
  <c r="FN25" i="6"/>
  <c r="FN26" i="6"/>
  <c r="FN27" i="6"/>
  <c r="FN28" i="6"/>
  <c r="FN29" i="6"/>
  <c r="FN30" i="6"/>
  <c r="FN31" i="6"/>
  <c r="FN32" i="6"/>
  <c r="EX4" i="6"/>
  <c r="EX5" i="6"/>
  <c r="EX6" i="6"/>
  <c r="EX7" i="6"/>
  <c r="EX8" i="6"/>
  <c r="EX9" i="6"/>
  <c r="EX10" i="6"/>
  <c r="EX11" i="6"/>
  <c r="EX12" i="6"/>
  <c r="EX13" i="6"/>
  <c r="EX14" i="6"/>
  <c r="EX15" i="6"/>
  <c r="EX16" i="6"/>
  <c r="EX17" i="6"/>
  <c r="EX18" i="6"/>
  <c r="EX19" i="6"/>
  <c r="EX20" i="6"/>
  <c r="EX21" i="6"/>
  <c r="EX22" i="6"/>
  <c r="EX23" i="6"/>
  <c r="EX24" i="6"/>
  <c r="EX25" i="6"/>
  <c r="EX26" i="6"/>
  <c r="EX27" i="6"/>
  <c r="EX28" i="6"/>
  <c r="EX29" i="6"/>
  <c r="EX30" i="6"/>
  <c r="EX31" i="6"/>
  <c r="ET4" i="6"/>
  <c r="ET5" i="6"/>
  <c r="ET6" i="6"/>
  <c r="ET7" i="6"/>
  <c r="ET8" i="6"/>
  <c r="ET9" i="6"/>
  <c r="ET10" i="6"/>
  <c r="ET11" i="6"/>
  <c r="ET12" i="6"/>
  <c r="ET13" i="6"/>
  <c r="ET14" i="6"/>
  <c r="ET15" i="6"/>
  <c r="ET16" i="6"/>
  <c r="ET17" i="6"/>
  <c r="ET18" i="6"/>
  <c r="ET19" i="6"/>
  <c r="ET20" i="6"/>
  <c r="ET21" i="6"/>
  <c r="ET22" i="6"/>
  <c r="ET23" i="6"/>
  <c r="ET24" i="6"/>
  <c r="ET25" i="6"/>
  <c r="ET26" i="6"/>
  <c r="ET27" i="6"/>
  <c r="ET28" i="6"/>
  <c r="ET29" i="6"/>
  <c r="ET30" i="6"/>
  <c r="ET31" i="6"/>
  <c r="EH4" i="6"/>
  <c r="EH5" i="6"/>
  <c r="EH6" i="6"/>
  <c r="EH7" i="6"/>
  <c r="EH8" i="6"/>
  <c r="EH9" i="6"/>
  <c r="EH10" i="6"/>
  <c r="EH11" i="6"/>
  <c r="EH12" i="6"/>
  <c r="EH13" i="6"/>
  <c r="EH14" i="6"/>
  <c r="EH15" i="6"/>
  <c r="EH16" i="6"/>
  <c r="EH17" i="6"/>
  <c r="EH18" i="6"/>
  <c r="EH19" i="6"/>
  <c r="EH20" i="6"/>
  <c r="EH21" i="6"/>
  <c r="EH22" i="6"/>
  <c r="EH23" i="6"/>
  <c r="EH24" i="6"/>
  <c r="EH25" i="6"/>
  <c r="EH26" i="6"/>
  <c r="EH27" i="6"/>
  <c r="EH28" i="6"/>
  <c r="EH29" i="6"/>
  <c r="ED4" i="6"/>
  <c r="ED5" i="6"/>
  <c r="ED6" i="6"/>
  <c r="ED7" i="6"/>
  <c r="ED8" i="6"/>
  <c r="ED9" i="6"/>
  <c r="ED10" i="6"/>
  <c r="ED11" i="6"/>
  <c r="ED12" i="6"/>
  <c r="ED13" i="6"/>
  <c r="ED14" i="6"/>
  <c r="ED15" i="6"/>
  <c r="ED16" i="6"/>
  <c r="ED17" i="6"/>
  <c r="ED18" i="6"/>
  <c r="DR4" i="6"/>
  <c r="DR5" i="6"/>
  <c r="DR6" i="6"/>
  <c r="DR7" i="6"/>
  <c r="CX4" i="6"/>
  <c r="CX5" i="6"/>
  <c r="CX6" i="6"/>
  <c r="CX7" i="6"/>
  <c r="CX8" i="6"/>
  <c r="CX9" i="6"/>
  <c r="CX10" i="6"/>
  <c r="CX11" i="6"/>
  <c r="CX12" i="6"/>
  <c r="CX13" i="6"/>
  <c r="CX14" i="6"/>
  <c r="CX15" i="6"/>
  <c r="CX16" i="6"/>
  <c r="CX17" i="6"/>
  <c r="CX18" i="6"/>
  <c r="CX19" i="6"/>
  <c r="CX20" i="6"/>
  <c r="CX21" i="6"/>
  <c r="CX22" i="6"/>
  <c r="CX23" i="6"/>
  <c r="CX24" i="6"/>
  <c r="CX25" i="6"/>
  <c r="CX26" i="6"/>
  <c r="CX27" i="6"/>
  <c r="CX28" i="6"/>
  <c r="CX29" i="6"/>
  <c r="CX30" i="6"/>
  <c r="CX31" i="6"/>
  <c r="CX32" i="6"/>
  <c r="CX33" i="6"/>
  <c r="CX34" i="6"/>
  <c r="CX35" i="6"/>
  <c r="CX36" i="6"/>
  <c r="CX37" i="6"/>
  <c r="CX38" i="6"/>
  <c r="CL4" i="6"/>
  <c r="BZ4" i="6"/>
  <c r="BZ5" i="6"/>
  <c r="BZ6" i="6"/>
  <c r="BZ7" i="6"/>
  <c r="BZ8" i="6"/>
  <c r="BZ9" i="6"/>
  <c r="BZ10" i="6"/>
  <c r="BZ11" i="6"/>
  <c r="BZ12" i="6"/>
  <c r="BZ13" i="6"/>
  <c r="BZ14" i="6"/>
  <c r="BZ15" i="6"/>
  <c r="BZ16" i="6"/>
  <c r="BZ17" i="6"/>
  <c r="BZ18" i="6"/>
  <c r="BZ19" i="6"/>
  <c r="BZ20" i="6"/>
  <c r="BZ21" i="6"/>
  <c r="BZ22" i="6"/>
  <c r="BZ23" i="6"/>
  <c r="BZ24" i="6"/>
  <c r="BZ25" i="6"/>
  <c r="BZ26" i="6"/>
  <c r="BZ27" i="6"/>
  <c r="BZ28" i="6"/>
  <c r="BZ29" i="6"/>
  <c r="BZ30" i="6"/>
  <c r="BZ31" i="6"/>
  <c r="BZ32" i="6"/>
  <c r="BZ33" i="6"/>
  <c r="BZ34" i="6"/>
  <c r="BR4" i="6"/>
  <c r="BR5" i="6"/>
  <c r="BR6" i="6"/>
  <c r="BR7" i="6"/>
  <c r="BR8" i="6"/>
  <c r="BR9" i="6"/>
  <c r="BR10" i="6"/>
  <c r="BR11" i="6"/>
  <c r="AL4" i="6"/>
  <c r="AL5" i="6"/>
  <c r="AL6" i="6"/>
  <c r="AL7" i="6"/>
  <c r="AL8" i="6"/>
  <c r="AL9" i="6"/>
  <c r="AL10" i="6"/>
  <c r="AL11" i="6"/>
  <c r="AL12" i="6"/>
  <c r="AL13" i="6"/>
  <c r="AL14" i="6"/>
  <c r="AL15" i="6"/>
  <c r="AL16" i="6"/>
  <c r="AL17" i="6"/>
  <c r="AL18" i="6"/>
  <c r="AL19" i="6"/>
  <c r="AL20" i="6"/>
  <c r="AL21" i="6"/>
  <c r="AL22" i="6"/>
  <c r="AL23" i="6"/>
  <c r="AL24" i="6"/>
  <c r="AL25" i="6"/>
  <c r="AL26" i="6"/>
  <c r="AL27" i="6"/>
  <c r="BB5" i="6"/>
  <c r="BB6" i="6"/>
  <c r="BB7" i="6"/>
  <c r="BB8" i="6"/>
  <c r="MN5" i="6"/>
  <c r="MN6" i="6"/>
  <c r="MN7" i="6"/>
  <c r="MN8" i="6"/>
  <c r="MN9" i="6"/>
  <c r="MN10" i="6"/>
  <c r="MN11" i="6"/>
  <c r="MN12" i="6"/>
  <c r="MN13" i="6"/>
  <c r="MN14" i="6"/>
  <c r="MN15" i="6"/>
  <c r="MN16" i="6"/>
  <c r="MN17" i="6"/>
  <c r="MN18" i="6"/>
  <c r="MN19" i="6"/>
  <c r="MN20" i="6"/>
  <c r="MN21" i="6"/>
  <c r="MN22" i="6"/>
  <c r="MN23" i="6"/>
  <c r="MN24" i="6"/>
  <c r="MN25" i="6"/>
  <c r="MN26" i="6"/>
  <c r="FD5" i="6"/>
  <c r="FD6" i="6"/>
  <c r="FD7" i="6"/>
  <c r="FD8" i="6"/>
  <c r="FD9" i="6"/>
  <c r="FD10" i="6"/>
  <c r="FD11" i="6"/>
  <c r="FD12" i="6"/>
  <c r="FD13" i="6"/>
  <c r="FD14" i="6"/>
  <c r="FD15" i="6"/>
  <c r="FD16" i="6"/>
  <c r="FD17" i="6"/>
  <c r="FD18" i="6"/>
  <c r="FD19" i="6"/>
  <c r="FD20" i="6"/>
  <c r="FD21" i="6"/>
  <c r="FD22" i="6"/>
  <c r="FD23" i="6"/>
  <c r="FD24" i="6"/>
  <c r="FD25" i="6"/>
  <c r="FD26" i="6"/>
  <c r="FD27" i="6"/>
  <c r="FD28" i="6"/>
  <c r="FD29" i="6"/>
  <c r="FD30" i="6"/>
  <c r="FD31" i="6"/>
  <c r="FD32" i="6"/>
  <c r="FD33" i="6"/>
  <c r="FD34" i="6"/>
  <c r="FD35" i="6"/>
  <c r="FD36" i="6"/>
  <c r="FD37" i="6"/>
  <c r="FD38" i="6"/>
  <c r="FD39" i="6"/>
  <c r="FD40" i="6"/>
  <c r="FD41" i="6"/>
  <c r="FD42" i="6"/>
  <c r="FD43" i="6"/>
  <c r="FD44" i="6"/>
  <c r="FD45" i="6"/>
  <c r="FD46" i="6"/>
  <c r="FD47" i="6"/>
  <c r="FD48" i="6"/>
  <c r="FD49" i="6"/>
  <c r="FD50" i="6"/>
  <c r="KC5" i="6"/>
  <c r="KC6" i="6"/>
  <c r="KC7" i="6"/>
  <c r="KC8" i="6"/>
  <c r="KC9" i="6"/>
  <c r="KC10" i="6"/>
  <c r="IK5" i="6"/>
  <c r="IK6" i="6"/>
  <c r="IK7" i="6"/>
  <c r="IK8" i="6"/>
  <c r="IK9" i="6"/>
  <c r="IK10" i="6"/>
  <c r="IK11" i="6"/>
  <c r="IK12" i="6"/>
  <c r="IK13" i="6"/>
  <c r="IK14" i="6"/>
  <c r="IK15" i="6"/>
  <c r="IK16" i="6"/>
  <c r="IK17" i="6"/>
  <c r="IK18" i="6"/>
  <c r="IK19" i="6"/>
  <c r="IK20" i="6"/>
  <c r="IK21" i="6"/>
  <c r="IK22" i="6"/>
  <c r="IK23" i="6"/>
  <c r="IK24" i="6"/>
  <c r="IK25" i="6"/>
  <c r="IK26" i="6"/>
  <c r="IK27" i="6"/>
  <c r="IK28" i="6"/>
  <c r="IK29" i="6"/>
  <c r="IK30" i="6"/>
  <c r="IK31" i="6"/>
  <c r="IK32" i="6"/>
  <c r="IK33" i="6"/>
  <c r="IK34" i="6"/>
  <c r="IK35" i="6"/>
  <c r="IK36" i="6"/>
  <c r="IK37" i="6"/>
  <c r="IK38" i="6"/>
  <c r="IK39" i="6"/>
  <c r="IK40" i="6"/>
  <c r="IK41" i="6"/>
  <c r="IK42" i="6"/>
  <c r="IK43" i="6"/>
  <c r="IK44" i="6"/>
  <c r="IK45" i="6"/>
  <c r="HQ5" i="6"/>
  <c r="HQ6" i="6"/>
  <c r="FY5" i="6"/>
  <c r="FY6" i="6"/>
  <c r="FY7" i="6"/>
  <c r="FY8" i="6"/>
  <c r="FY9" i="6"/>
  <c r="FY10" i="6"/>
  <c r="FY11" i="6"/>
  <c r="FY12" i="6"/>
  <c r="FY13" i="6"/>
  <c r="FY14" i="6"/>
  <c r="FY15" i="6"/>
  <c r="FY16" i="6"/>
  <c r="FY17" i="6"/>
  <c r="FY18" i="6"/>
  <c r="FY19" i="6"/>
  <c r="FY20" i="6"/>
  <c r="FY21" i="6"/>
  <c r="FY22" i="6"/>
  <c r="FY23" i="6"/>
  <c r="FY24" i="6"/>
  <c r="FY25" i="6"/>
  <c r="FY26" i="6"/>
  <c r="FY27" i="6"/>
  <c r="FY28" i="6"/>
  <c r="FY29" i="6"/>
  <c r="FY30" i="6"/>
  <c r="FY31" i="6"/>
  <c r="FY32" i="6"/>
  <c r="FY33" i="6"/>
  <c r="DM5" i="6"/>
  <c r="DM6" i="6"/>
  <c r="DM7" i="6"/>
  <c r="DM8" i="6"/>
  <c r="DM9" i="6"/>
  <c r="DM10" i="6"/>
  <c r="DM11" i="6"/>
  <c r="DM12" i="6"/>
  <c r="DM13" i="6"/>
  <c r="DM14" i="6"/>
  <c r="DM15" i="6"/>
  <c r="DM16" i="6"/>
  <c r="DM17" i="6"/>
  <c r="CV5" i="6"/>
  <c r="CV6" i="6"/>
  <c r="CV7" i="6"/>
  <c r="CV8" i="6"/>
  <c r="CV9" i="6"/>
  <c r="CV10" i="6"/>
  <c r="CV11" i="6"/>
  <c r="CV12" i="6"/>
  <c r="CV13" i="6"/>
  <c r="CV14" i="6"/>
  <c r="CV15" i="6"/>
  <c r="CV16" i="6"/>
  <c r="CV17" i="6"/>
  <c r="CV18" i="6"/>
  <c r="CV19" i="6"/>
  <c r="CV20" i="6"/>
  <c r="CV21" i="6"/>
  <c r="CV22" i="6"/>
  <c r="CV23" i="6"/>
  <c r="CV24" i="6"/>
  <c r="CV25" i="6"/>
  <c r="CV26" i="6"/>
  <c r="CV27" i="6"/>
  <c r="CV28" i="6"/>
  <c r="CV29" i="6"/>
  <c r="CV30" i="6"/>
  <c r="CV31" i="6"/>
  <c r="CV32" i="6"/>
  <c r="CV33" i="6"/>
  <c r="CV34" i="6"/>
  <c r="CV35" i="6"/>
  <c r="CV36" i="6"/>
  <c r="CV37" i="6"/>
  <c r="CV38" i="6"/>
  <c r="AD38" i="6"/>
  <c r="MY5" i="6"/>
  <c r="MY6" i="6"/>
  <c r="MY7" i="6"/>
  <c r="MY8" i="6"/>
  <c r="MY9" i="6"/>
  <c r="MY10" i="6"/>
  <c r="MY11" i="6"/>
  <c r="MY12" i="6"/>
  <c r="MY13" i="6"/>
  <c r="MY14" i="6"/>
  <c r="MY15" i="6"/>
  <c r="MY16" i="6"/>
  <c r="MY17" i="6"/>
  <c r="MY18" i="6"/>
  <c r="MY19" i="6"/>
  <c r="MY20" i="6"/>
  <c r="MY21" i="6"/>
  <c r="MY22" i="6"/>
  <c r="MY23" i="6"/>
  <c r="IY5" i="6"/>
  <c r="IY6" i="6"/>
  <c r="IY7" i="6"/>
  <c r="IY8" i="6"/>
  <c r="IY9" i="6"/>
  <c r="IY10" i="6"/>
  <c r="IY11" i="6"/>
  <c r="IY12" i="6"/>
  <c r="IY13" i="6"/>
  <c r="IY14" i="6"/>
  <c r="DC5" i="6"/>
  <c r="DC6" i="6"/>
  <c r="DC7" i="6"/>
  <c r="DC8" i="6"/>
  <c r="DC9" i="6"/>
  <c r="DC10" i="6"/>
  <c r="DC11" i="6"/>
  <c r="DC12" i="6"/>
  <c r="DC13" i="6"/>
  <c r="DC14" i="6"/>
  <c r="DC15" i="6"/>
  <c r="DC16" i="6"/>
  <c r="DC17" i="6"/>
  <c r="DC18" i="6"/>
  <c r="DC19" i="6"/>
  <c r="DC20" i="6"/>
  <c r="DC21" i="6"/>
  <c r="DC22" i="6"/>
  <c r="DC23" i="6"/>
  <c r="DC24" i="6"/>
  <c r="DC25" i="6"/>
  <c r="DC26" i="6"/>
  <c r="CA5" i="6"/>
  <c r="CA6" i="6"/>
  <c r="CA7" i="6"/>
  <c r="CA8" i="6"/>
  <c r="CA9" i="6"/>
  <c r="CA10" i="6"/>
  <c r="CA11" i="6"/>
  <c r="CA12" i="6"/>
  <c r="CA13" i="6"/>
  <c r="CA14" i="6"/>
  <c r="CA15" i="6"/>
  <c r="CA16" i="6"/>
  <c r="CA17" i="6"/>
  <c r="CA18" i="6"/>
  <c r="CA19" i="6"/>
  <c r="CA20" i="6"/>
  <c r="CA21" i="6"/>
  <c r="CA22" i="6"/>
  <c r="CA23" i="6"/>
  <c r="CA24" i="6"/>
  <c r="CA25" i="6"/>
  <c r="CA26" i="6"/>
  <c r="CA27" i="6"/>
  <c r="CA28" i="6"/>
  <c r="LY17" i="6"/>
  <c r="LY18" i="6"/>
  <c r="LY19" i="6"/>
  <c r="LY20" i="6"/>
  <c r="LY21" i="6"/>
  <c r="LY22" i="6"/>
  <c r="LY23" i="6"/>
  <c r="LY24" i="6"/>
  <c r="LY25" i="6"/>
  <c r="LY26" i="6"/>
  <c r="LY27" i="6"/>
  <c r="LY28" i="6"/>
  <c r="LY29" i="6"/>
  <c r="LY30" i="6"/>
  <c r="LY31" i="6"/>
  <c r="LY32" i="6"/>
  <c r="LY33" i="6"/>
  <c r="LY34" i="6"/>
  <c r="LY35" i="6"/>
  <c r="LY36" i="6"/>
  <c r="LY37" i="6"/>
  <c r="BU17" i="6"/>
  <c r="BU18" i="6"/>
  <c r="BU19" i="6"/>
  <c r="BU20" i="6"/>
  <c r="BU21" i="6"/>
  <c r="BU22" i="6"/>
  <c r="BU23" i="6"/>
  <c r="BU24" i="6"/>
  <c r="BU25" i="6"/>
  <c r="BU26" i="6"/>
  <c r="BU27" i="6"/>
  <c r="BU28" i="6"/>
  <c r="BU29" i="6"/>
  <c r="BU30" i="6"/>
  <c r="BU31" i="6"/>
  <c r="BU32" i="6"/>
  <c r="BU33" i="6"/>
  <c r="BU34" i="6"/>
  <c r="IO9" i="6"/>
  <c r="IO10" i="6"/>
  <c r="IO11" i="6"/>
  <c r="IO12" i="6"/>
  <c r="IO13" i="6"/>
  <c r="IO14" i="6"/>
  <c r="IO15" i="6"/>
  <c r="IO16" i="6"/>
  <c r="IO17" i="6"/>
  <c r="IO18" i="6"/>
  <c r="IO19" i="6"/>
  <c r="IO20" i="6"/>
  <c r="IO21" i="6"/>
  <c r="IO22" i="6"/>
  <c r="IO23" i="6"/>
  <c r="IO24" i="6"/>
  <c r="IO25" i="6"/>
  <c r="IO26" i="6"/>
  <c r="IO27" i="6"/>
  <c r="IO28" i="6"/>
  <c r="IO29" i="6"/>
  <c r="IO30" i="6"/>
  <c r="IO31" i="6"/>
  <c r="IO32" i="6"/>
  <c r="IO33" i="6"/>
  <c r="IO34" i="6"/>
  <c r="IO35" i="6"/>
  <c r="IO36" i="6"/>
  <c r="IO37" i="6"/>
  <c r="IO38" i="6"/>
  <c r="IO39" i="6"/>
  <c r="IO40" i="6"/>
  <c r="NU6" i="6"/>
  <c r="NU7" i="6"/>
  <c r="NU8" i="6"/>
  <c r="NU9" i="6"/>
  <c r="NU10" i="6"/>
  <c r="NU11" i="6"/>
  <c r="NU12" i="6"/>
  <c r="NU13" i="6"/>
  <c r="NU14" i="6"/>
  <c r="NU15" i="6"/>
  <c r="NU16" i="6"/>
  <c r="NU17" i="6"/>
  <c r="NU18" i="6"/>
  <c r="NU19" i="6"/>
  <c r="NU20" i="6"/>
  <c r="NU21" i="6"/>
  <c r="NU22" i="6"/>
  <c r="NU23" i="6"/>
  <c r="NU24" i="6"/>
  <c r="NU25" i="6"/>
  <c r="NU26" i="6"/>
  <c r="NU27" i="6"/>
  <c r="NU28" i="6"/>
  <c r="NU29" i="6"/>
  <c r="NU30" i="6"/>
  <c r="NU31" i="6"/>
  <c r="NU32" i="6"/>
  <c r="NU33" i="6"/>
  <c r="NU34" i="6"/>
  <c r="NU35" i="6"/>
  <c r="NU36" i="6"/>
  <c r="NU37" i="6"/>
  <c r="NU38" i="6"/>
  <c r="NU39" i="6"/>
  <c r="NU40" i="6"/>
  <c r="NU41" i="6"/>
  <c r="NU42" i="6"/>
  <c r="NU43" i="6"/>
  <c r="NU44" i="6"/>
  <c r="NU45" i="6"/>
  <c r="NU46" i="6"/>
  <c r="NU47" i="6"/>
  <c r="NU48" i="6"/>
  <c r="NU49" i="6"/>
  <c r="NU50" i="6"/>
  <c r="NU51" i="6"/>
  <c r="AI51" i="6"/>
  <c r="CW6" i="6"/>
  <c r="CW7" i="6"/>
  <c r="CW8" i="6"/>
  <c r="CW9" i="6"/>
  <c r="CW10" i="6"/>
  <c r="CW11" i="6"/>
  <c r="CW12" i="6"/>
  <c r="CW13" i="6"/>
  <c r="CW14" i="6"/>
  <c r="CW15" i="6"/>
  <c r="CW16" i="6"/>
  <c r="CW17" i="6"/>
  <c r="CW18" i="6"/>
  <c r="CW19" i="6"/>
  <c r="CW20" i="6"/>
  <c r="CW21" i="6"/>
  <c r="CW22" i="6"/>
  <c r="CW23" i="6"/>
  <c r="CW24" i="6"/>
  <c r="CW25" i="6"/>
  <c r="CW26" i="6"/>
  <c r="CW27" i="6"/>
  <c r="CW28" i="6"/>
  <c r="CW29" i="6"/>
  <c r="CW30" i="6"/>
  <c r="CW31" i="6"/>
  <c r="CW32" i="6"/>
  <c r="CW33" i="6"/>
  <c r="CW34" i="6"/>
  <c r="CW35" i="6"/>
  <c r="CW36" i="6"/>
  <c r="CW37" i="6"/>
  <c r="CW38" i="6"/>
  <c r="EF6" i="6"/>
  <c r="EF7" i="6"/>
  <c r="EF8" i="6"/>
  <c r="EF9" i="6"/>
  <c r="EF10" i="6"/>
  <c r="EF11" i="6"/>
  <c r="EF12" i="6"/>
  <c r="EF13" i="6"/>
  <c r="EF14" i="6"/>
  <c r="EF15" i="6"/>
  <c r="EF16" i="6"/>
  <c r="EF17" i="6"/>
  <c r="EF18" i="6"/>
  <c r="EF19" i="6"/>
  <c r="EF20" i="6"/>
  <c r="EF21" i="6"/>
  <c r="EF22" i="6"/>
  <c r="EF23" i="6"/>
  <c r="EF24" i="6"/>
  <c r="EF25" i="6"/>
  <c r="EF26" i="6"/>
  <c r="EF27" i="6"/>
  <c r="EF28" i="6"/>
  <c r="EF29" i="6"/>
  <c r="HT10" i="6"/>
  <c r="KG10" i="6"/>
  <c r="KG11" i="6"/>
  <c r="KG12" i="6"/>
  <c r="KG13" i="6"/>
  <c r="KG14" i="6"/>
  <c r="KG15" i="6"/>
  <c r="KG16" i="6"/>
  <c r="KG17" i="6"/>
  <c r="KG18" i="6"/>
  <c r="KG19" i="6"/>
  <c r="KG20" i="6"/>
  <c r="KG21" i="6"/>
  <c r="KG22" i="6"/>
  <c r="KG23" i="6"/>
  <c r="KG24" i="6"/>
  <c r="KG25" i="6"/>
  <c r="KG26" i="6"/>
  <c r="KG27" i="6"/>
  <c r="KG28" i="6"/>
  <c r="KG29" i="6"/>
  <c r="KG30" i="6"/>
  <c r="KG31" i="6"/>
  <c r="KG32" i="6"/>
  <c r="KG33" i="6"/>
  <c r="KG34" i="6"/>
  <c r="KG35" i="6"/>
  <c r="KG36" i="6"/>
  <c r="KG37" i="6"/>
  <c r="KG38" i="6"/>
  <c r="KG39" i="6"/>
  <c r="KG40" i="6"/>
  <c r="KG41" i="6"/>
  <c r="CY10" i="6"/>
  <c r="CY11" i="6"/>
  <c r="CY12" i="6"/>
  <c r="CY13" i="6"/>
  <c r="CY14" i="6"/>
  <c r="CY15" i="6"/>
  <c r="CY16" i="6"/>
  <c r="CY17" i="6"/>
  <c r="CY18" i="6"/>
  <c r="CY19" i="6"/>
  <c r="CY20" i="6"/>
  <c r="CY21" i="6"/>
  <c r="CY22" i="6"/>
  <c r="CY23" i="6"/>
  <c r="CY24" i="6"/>
  <c r="CY25" i="6"/>
  <c r="CY26" i="6"/>
  <c r="CY27" i="6"/>
  <c r="CY28" i="6"/>
  <c r="CY29" i="6"/>
  <c r="CY30" i="6"/>
  <c r="CY31" i="6"/>
  <c r="CY32" i="6"/>
  <c r="CY33" i="6"/>
  <c r="CY34" i="6"/>
  <c r="CY35" i="6"/>
  <c r="CY36" i="6"/>
  <c r="CY37" i="6"/>
  <c r="CY38" i="6"/>
  <c r="KE13" i="6"/>
  <c r="KE14" i="6"/>
  <c r="KE15" i="6"/>
  <c r="KE16" i="6"/>
  <c r="KE17" i="6"/>
  <c r="KE18" i="6"/>
  <c r="KE19" i="6"/>
  <c r="KE20" i="6"/>
  <c r="KE21" i="6"/>
  <c r="KE22" i="6"/>
  <c r="KE23" i="6"/>
  <c r="KE24" i="6"/>
  <c r="KE25" i="6"/>
  <c r="KE26" i="6"/>
  <c r="KE27" i="6"/>
  <c r="KE28" i="6"/>
  <c r="KE29" i="6"/>
  <c r="KE30" i="6"/>
  <c r="KE31" i="6"/>
  <c r="KE32" i="6"/>
  <c r="KE33" i="6"/>
  <c r="KE34" i="6"/>
  <c r="KE35" i="6"/>
  <c r="KE36" i="6"/>
  <c r="KE37" i="6"/>
  <c r="KE38" i="6"/>
  <c r="KE39" i="6"/>
  <c r="KE40" i="6"/>
  <c r="KE41" i="6"/>
  <c r="HT11" i="6"/>
  <c r="HT12" i="6"/>
  <c r="HT13" i="6"/>
  <c r="HT14" i="6"/>
  <c r="HT15" i="6"/>
  <c r="HT16" i="6"/>
  <c r="HT17" i="6"/>
  <c r="HT18" i="6"/>
  <c r="HT19" i="6"/>
  <c r="HT20" i="6"/>
  <c r="HT21" i="6"/>
  <c r="HT22" i="6"/>
  <c r="HT23" i="6"/>
  <c r="HT24" i="6"/>
  <c r="HT25" i="6"/>
  <c r="HT26" i="6"/>
  <c r="HT27" i="6"/>
  <c r="HT28" i="6"/>
  <c r="HT29" i="6"/>
  <c r="HT30" i="6"/>
  <c r="HT31" i="6"/>
  <c r="HT32" i="6"/>
  <c r="HT33" i="6"/>
  <c r="HT34" i="6"/>
  <c r="HT35" i="6"/>
  <c r="HT36" i="6"/>
  <c r="HT37" i="6"/>
  <c r="HT38" i="6"/>
  <c r="HT39" i="6"/>
  <c r="IM11" i="6"/>
  <c r="IM12" i="6"/>
  <c r="IM13" i="6"/>
  <c r="IM14" i="6"/>
  <c r="IM15" i="6"/>
  <c r="IM16" i="6"/>
  <c r="IM17" i="6"/>
  <c r="IM18" i="6"/>
  <c r="IM19" i="6"/>
  <c r="IM20" i="6"/>
  <c r="IM21" i="6"/>
  <c r="IM22" i="6"/>
  <c r="IM23" i="6"/>
  <c r="IM24" i="6"/>
  <c r="IM25" i="6"/>
  <c r="IM26" i="6"/>
  <c r="IM27" i="6"/>
  <c r="IM28" i="6"/>
  <c r="IM29" i="6"/>
  <c r="IM30" i="6"/>
  <c r="IM31" i="6"/>
  <c r="IM32" i="6"/>
  <c r="IM33" i="6"/>
  <c r="IM34" i="6"/>
  <c r="IM35" i="6"/>
  <c r="IM36" i="6"/>
  <c r="IM37" i="6"/>
  <c r="IM38" i="6"/>
  <c r="IM39" i="6"/>
  <c r="IM40" i="6"/>
  <c r="AD40" i="6"/>
  <c r="KC11" i="6"/>
  <c r="KC12" i="6"/>
  <c r="KC13" i="6"/>
  <c r="KC14" i="6"/>
  <c r="KC15" i="6"/>
  <c r="KC16" i="6"/>
  <c r="KC17" i="6"/>
  <c r="KC18" i="6"/>
  <c r="KC19" i="6"/>
  <c r="KC20" i="6"/>
  <c r="KC21" i="6"/>
  <c r="KC22" i="6"/>
  <c r="KC23" i="6"/>
  <c r="KC24" i="6"/>
  <c r="KC25" i="6"/>
  <c r="KC26" i="6"/>
  <c r="KC27" i="6"/>
  <c r="KC28" i="6"/>
  <c r="KC29" i="6"/>
  <c r="KC30" i="6"/>
  <c r="KC31" i="6"/>
  <c r="KC32" i="6"/>
  <c r="KC33" i="6"/>
  <c r="KC34" i="6"/>
  <c r="KC35" i="6"/>
  <c r="KC36" i="6"/>
  <c r="KC37" i="6"/>
  <c r="KC38" i="6"/>
  <c r="KC39" i="6"/>
  <c r="KC40" i="6"/>
  <c r="KC41" i="6"/>
  <c r="AD41" i="6"/>
  <c r="AT31" i="6"/>
  <c r="AT32" i="6"/>
  <c r="AT33" i="6"/>
  <c r="AT34" i="6"/>
  <c r="AT35" i="6"/>
  <c r="DC31" i="6"/>
  <c r="DC32" i="6"/>
  <c r="DC33" i="6"/>
  <c r="DC34" i="6"/>
  <c r="DC35" i="6"/>
  <c r="DC36" i="6"/>
  <c r="AD36" i="6"/>
  <c r="CR10" i="6"/>
  <c r="CR11" i="6"/>
  <c r="CR12" i="6"/>
  <c r="MK10" i="6"/>
  <c r="MK11" i="6"/>
  <c r="MK12" i="6"/>
  <c r="MK13" i="6"/>
  <c r="MK14" i="6"/>
  <c r="MK15" i="6"/>
  <c r="MK16" i="6"/>
  <c r="MK17" i="6"/>
  <c r="MK18" i="6"/>
  <c r="MK19" i="6"/>
  <c r="MK20" i="6"/>
  <c r="MK21" i="6"/>
  <c r="MK22" i="6"/>
  <c r="HE12" i="6"/>
  <c r="HE13" i="6"/>
  <c r="HE14" i="6"/>
  <c r="HE15" i="6"/>
  <c r="HE16" i="6"/>
  <c r="HE17" i="6"/>
  <c r="HE18" i="6"/>
  <c r="HE19" i="6"/>
  <c r="FA12" i="6"/>
  <c r="FA13" i="6"/>
  <c r="FA14" i="6"/>
  <c r="FA15" i="6"/>
  <c r="FA16" i="6"/>
  <c r="FA17" i="6"/>
  <c r="FA18" i="6"/>
  <c r="FA19" i="6"/>
  <c r="FA20" i="6"/>
  <c r="FA21" i="6"/>
  <c r="FA22" i="6"/>
  <c r="FA23" i="6"/>
  <c r="FA24" i="6"/>
  <c r="FA25" i="6"/>
  <c r="FA26" i="6"/>
  <c r="FA27" i="6"/>
  <c r="FA28" i="6"/>
  <c r="FA29" i="6"/>
  <c r="FA30" i="6"/>
  <c r="FA31" i="6"/>
  <c r="FA32" i="6"/>
  <c r="FA33" i="6"/>
  <c r="FA34" i="6"/>
  <c r="FA35" i="6"/>
  <c r="FA36" i="6"/>
  <c r="FA37" i="6"/>
  <c r="FA38" i="6"/>
  <c r="FA39" i="6"/>
  <c r="FA40" i="6"/>
  <c r="FA41" i="6"/>
  <c r="FA42" i="6"/>
  <c r="FA43" i="6"/>
  <c r="FA44" i="6"/>
  <c r="FA45" i="6"/>
  <c r="FA46" i="6"/>
  <c r="CG12" i="6"/>
  <c r="CG13" i="6"/>
  <c r="CG14" i="6"/>
  <c r="CG15" i="6"/>
  <c r="CG16" i="6"/>
  <c r="CG17" i="6"/>
  <c r="CG18" i="6"/>
  <c r="CG19" i="6"/>
  <c r="CG20" i="6"/>
  <c r="CG21" i="6"/>
  <c r="CG22" i="6"/>
  <c r="CG23" i="6"/>
  <c r="CG24" i="6"/>
  <c r="CG25" i="6"/>
  <c r="CG26" i="6"/>
  <c r="CG27" i="6"/>
  <c r="CG28" i="6"/>
  <c r="BP12" i="6"/>
  <c r="BP13" i="6"/>
  <c r="BP14" i="6"/>
  <c r="BP15" i="6"/>
  <c r="BP16" i="6"/>
  <c r="BP17" i="6"/>
  <c r="BP18" i="6"/>
  <c r="BP19" i="6"/>
  <c r="BP20" i="6"/>
  <c r="BP21" i="6"/>
  <c r="BP22" i="6"/>
  <c r="BP23" i="6"/>
  <c r="BP24" i="6"/>
  <c r="BP25" i="6"/>
  <c r="BP26" i="6"/>
  <c r="BP27" i="6"/>
  <c r="BP28" i="6"/>
  <c r="BP29" i="6"/>
  <c r="BP30" i="6"/>
  <c r="BP31" i="6"/>
  <c r="BP32" i="6"/>
  <c r="BP33" i="6"/>
  <c r="BP34" i="6"/>
  <c r="BP35" i="6"/>
  <c r="BP36" i="6"/>
  <c r="BP37" i="6"/>
  <c r="BP38" i="6"/>
  <c r="BP39" i="6"/>
  <c r="BP40" i="6"/>
  <c r="BP41" i="6"/>
  <c r="BP42" i="6"/>
  <c r="BP43" i="6"/>
  <c r="BP44" i="6"/>
  <c r="BP45" i="6"/>
  <c r="BP46" i="6"/>
  <c r="BP47" i="6"/>
  <c r="BP48" i="6"/>
  <c r="BP49" i="6"/>
  <c r="BP50" i="6"/>
  <c r="BP51" i="6"/>
  <c r="NO12" i="6"/>
  <c r="NO13" i="6"/>
  <c r="NO14" i="6"/>
  <c r="NO15" i="6"/>
  <c r="NO16" i="6"/>
  <c r="NO17" i="6"/>
  <c r="NO18" i="6"/>
  <c r="NO19" i="6"/>
  <c r="NO20" i="6"/>
  <c r="NO21" i="6"/>
  <c r="NO22" i="6"/>
  <c r="NO23" i="6"/>
  <c r="NO24" i="6"/>
  <c r="NO25" i="6"/>
  <c r="NO26" i="6"/>
  <c r="NO27" i="6"/>
  <c r="NO28" i="6"/>
  <c r="NO29" i="6"/>
  <c r="NO30" i="6"/>
  <c r="NO31" i="6"/>
  <c r="NO32" i="6"/>
  <c r="NO33" i="6"/>
  <c r="NO34" i="6"/>
  <c r="NO35" i="6"/>
  <c r="NO36" i="6"/>
  <c r="NO37" i="6"/>
  <c r="NO38" i="6"/>
  <c r="NO39" i="6"/>
  <c r="NO40" i="6"/>
  <c r="NO41" i="6"/>
  <c r="NO42" i="6"/>
  <c r="NO43" i="6"/>
  <c r="NO44" i="6"/>
  <c r="NO45" i="6"/>
  <c r="NO46" i="6"/>
  <c r="NO47" i="6"/>
  <c r="LS12" i="6"/>
  <c r="LS13" i="6"/>
  <c r="LS14" i="6"/>
  <c r="LS15" i="6"/>
  <c r="LS16" i="6"/>
  <c r="LS17" i="6"/>
  <c r="LS18" i="6"/>
  <c r="LS19" i="6"/>
  <c r="LS20" i="6"/>
  <c r="LS21" i="6"/>
  <c r="LS22" i="6"/>
  <c r="JG12" i="6"/>
  <c r="JG13" i="6"/>
  <c r="JG14" i="6"/>
  <c r="JG15" i="6"/>
  <c r="JG16" i="6"/>
  <c r="JG17" i="6"/>
  <c r="JG18" i="6"/>
  <c r="JG19" i="6"/>
  <c r="JG20" i="6"/>
  <c r="JG21" i="6"/>
  <c r="JG22" i="6"/>
  <c r="JG23" i="6"/>
  <c r="JG24" i="6"/>
  <c r="FO12" i="6"/>
  <c r="FO13" i="6"/>
  <c r="FO14" i="6"/>
  <c r="FO15" i="6"/>
  <c r="FO16" i="6"/>
  <c r="FO17" i="6"/>
  <c r="FO18" i="6"/>
  <c r="FO19" i="6"/>
  <c r="FO20" i="6"/>
  <c r="FO21" i="6"/>
  <c r="FO22" i="6"/>
  <c r="FO23" i="6"/>
  <c r="FO24" i="6"/>
  <c r="FO25" i="6"/>
  <c r="FO26" i="6"/>
  <c r="FO27" i="6"/>
  <c r="FO28" i="6"/>
  <c r="FO29" i="6"/>
  <c r="FO30" i="6"/>
  <c r="FO31" i="6"/>
  <c r="FO32" i="6"/>
  <c r="EI12" i="6"/>
  <c r="EI13" i="6"/>
  <c r="EI14" i="6"/>
  <c r="EI15" i="6"/>
  <c r="EI16" i="6"/>
  <c r="EI17" i="6"/>
  <c r="EI18" i="6"/>
  <c r="EI19" i="6"/>
  <c r="EI20" i="6"/>
  <c r="EI21" i="6"/>
  <c r="EI22" i="6"/>
  <c r="EI23" i="6"/>
  <c r="EI24" i="6"/>
  <c r="EI25" i="6"/>
  <c r="EI26" i="6"/>
  <c r="EI27" i="6"/>
  <c r="EI28" i="6"/>
  <c r="EI29" i="6"/>
  <c r="KD12" i="6"/>
  <c r="KD13" i="6"/>
  <c r="KD14" i="6"/>
  <c r="KD15" i="6"/>
  <c r="KD16" i="6"/>
  <c r="KD17" i="6"/>
  <c r="KD18" i="6"/>
  <c r="KD19" i="6"/>
  <c r="KD20" i="6"/>
  <c r="KD21" i="6"/>
  <c r="KD22" i="6"/>
  <c r="KD23" i="6"/>
  <c r="KD24" i="6"/>
  <c r="KD25" i="6"/>
  <c r="KD26" i="6"/>
  <c r="KD27" i="6"/>
  <c r="KD28" i="6"/>
  <c r="KD29" i="6"/>
  <c r="KD30" i="6"/>
  <c r="KD31" i="6"/>
  <c r="KD32" i="6"/>
  <c r="KD33" i="6"/>
  <c r="KD34" i="6"/>
  <c r="KD35" i="6"/>
  <c r="KD36" i="6"/>
  <c r="KD37" i="6"/>
  <c r="KD38" i="6"/>
  <c r="KD39" i="6"/>
  <c r="KD40" i="6"/>
  <c r="KD41" i="6"/>
  <c r="CF10" i="6"/>
  <c r="CF11" i="6"/>
  <c r="CF12" i="6"/>
  <c r="CF13" i="6"/>
  <c r="CF14" i="6"/>
  <c r="CF15" i="6"/>
  <c r="CF16" i="6"/>
  <c r="CF17" i="6"/>
  <c r="CF18" i="6"/>
  <c r="CF19" i="6"/>
  <c r="CF20" i="6"/>
  <c r="CF21" i="6"/>
  <c r="CF22" i="6"/>
  <c r="CF23" i="6"/>
  <c r="CF24" i="6"/>
  <c r="CF25" i="6"/>
  <c r="CF26" i="6"/>
  <c r="CF27" i="6"/>
  <c r="CF28" i="6"/>
  <c r="HD10" i="6"/>
  <c r="HD11" i="6"/>
  <c r="HD12" i="6"/>
  <c r="HD13" i="6"/>
  <c r="HD14" i="6"/>
  <c r="HD15" i="6"/>
  <c r="HD16" i="6"/>
  <c r="HD17" i="6"/>
  <c r="HD18" i="6"/>
  <c r="HD19" i="6"/>
  <c r="MB10" i="6"/>
  <c r="MB11" i="6"/>
  <c r="MB12" i="6"/>
  <c r="MB13" i="6"/>
  <c r="MB14" i="6"/>
  <c r="MB15" i="6"/>
  <c r="MB16" i="6"/>
  <c r="MB17" i="6"/>
  <c r="MB18" i="6"/>
  <c r="MB19" i="6"/>
  <c r="MB20" i="6"/>
  <c r="MB21" i="6"/>
  <c r="MB22" i="6"/>
  <c r="MB23" i="6"/>
  <c r="MB24" i="6"/>
  <c r="MB25" i="6"/>
  <c r="MB26" i="6"/>
  <c r="MB27" i="6"/>
  <c r="MB28" i="6"/>
  <c r="MB29" i="6"/>
  <c r="MB30" i="6"/>
  <c r="MB31" i="6"/>
  <c r="MB32" i="6"/>
  <c r="MB33" i="6"/>
  <c r="MB34" i="6"/>
  <c r="MB35" i="6"/>
  <c r="MB36" i="6"/>
  <c r="MB37" i="6"/>
  <c r="MB38" i="6"/>
  <c r="MB39" i="6"/>
  <c r="MB40" i="6"/>
  <c r="MB41" i="6"/>
  <c r="MB42" i="6"/>
  <c r="MB43" i="6"/>
  <c r="MB44" i="6"/>
  <c r="GB10" i="6"/>
  <c r="GB11" i="6"/>
  <c r="GB12" i="6"/>
  <c r="GB13" i="6"/>
  <c r="GB14" i="6"/>
  <c r="GB15" i="6"/>
  <c r="GB16" i="6"/>
  <c r="GB17" i="6"/>
  <c r="GB18" i="6"/>
  <c r="GB19" i="6"/>
  <c r="KZ10" i="6"/>
  <c r="KZ11" i="6"/>
  <c r="KZ12" i="6"/>
  <c r="KZ13" i="6"/>
  <c r="KZ14" i="6"/>
  <c r="KZ15" i="6"/>
  <c r="KZ16" i="6"/>
  <c r="KZ17" i="6"/>
  <c r="KZ18" i="6"/>
  <c r="KZ19" i="6"/>
  <c r="KZ20" i="6"/>
  <c r="KZ21" i="6"/>
  <c r="KZ22" i="6"/>
  <c r="KZ23" i="6"/>
  <c r="KZ24" i="6"/>
  <c r="KZ25" i="6"/>
  <c r="KZ26" i="6"/>
  <c r="KZ27" i="6"/>
  <c r="KZ28" i="6"/>
  <c r="KZ29" i="6"/>
  <c r="KZ30" i="6"/>
  <c r="KZ31" i="6"/>
  <c r="KZ32" i="6"/>
  <c r="KZ33" i="6"/>
  <c r="KZ34" i="6"/>
  <c r="KZ35" i="6"/>
  <c r="KZ36" i="6"/>
  <c r="KZ37" i="6"/>
  <c r="KZ38" i="6"/>
  <c r="KZ39" i="6"/>
  <c r="KZ40" i="6"/>
  <c r="KZ41" i="6"/>
  <c r="KZ42" i="6"/>
  <c r="JM10" i="6"/>
  <c r="JM11" i="6"/>
  <c r="JM12" i="6"/>
  <c r="JM13" i="6"/>
  <c r="JM14" i="6"/>
  <c r="JM15" i="6"/>
  <c r="JM16" i="6"/>
  <c r="JM17" i="6"/>
  <c r="JM18" i="6"/>
  <c r="JM19" i="6"/>
  <c r="JM20" i="6"/>
  <c r="JM21" i="6"/>
  <c r="I289" i="1"/>
  <c r="M285" i="1"/>
  <c r="M859" i="1"/>
  <c r="I565" i="1"/>
  <c r="O565" i="1"/>
  <c r="I761" i="1"/>
  <c r="H730" i="1"/>
  <c r="I330" i="1"/>
  <c r="O330" i="1"/>
  <c r="H344" i="1"/>
  <c r="I430" i="1"/>
  <c r="O430" i="1"/>
  <c r="H440" i="1"/>
  <c r="I841" i="1"/>
  <c r="H864" i="1"/>
  <c r="H865" i="1"/>
  <c r="H866" i="1"/>
  <c r="I406" i="1"/>
  <c r="O406" i="1"/>
  <c r="I673" i="1"/>
  <c r="I806" i="1"/>
  <c r="H895" i="1"/>
  <c r="H896" i="1"/>
  <c r="I296" i="1"/>
  <c r="O296" i="1"/>
  <c r="I378" i="1"/>
  <c r="O378" i="1"/>
  <c r="I382" i="1"/>
  <c r="I510" i="1"/>
  <c r="I527" i="1"/>
  <c r="I629" i="1"/>
  <c r="I768" i="1"/>
  <c r="H788" i="1"/>
  <c r="H789" i="1"/>
  <c r="I789" i="1"/>
  <c r="I813" i="1"/>
  <c r="O813" i="1"/>
  <c r="M870" i="1"/>
  <c r="M378" i="1"/>
  <c r="I881" i="1"/>
  <c r="M881" i="1"/>
  <c r="I592" i="1"/>
  <c r="M708" i="1"/>
  <c r="O769" i="1"/>
  <c r="N769" i="1"/>
  <c r="P769" i="1"/>
  <c r="S769" i="1"/>
  <c r="I253" i="1"/>
  <c r="O253" i="1"/>
  <c r="I265" i="1"/>
  <c r="M330" i="1"/>
  <c r="I345" i="1"/>
  <c r="I474" i="1"/>
  <c r="O474" i="1"/>
  <c r="I478" i="1"/>
  <c r="M565" i="1"/>
  <c r="H579" i="1"/>
  <c r="M579" i="1"/>
  <c r="H619" i="1"/>
  <c r="M619" i="1"/>
  <c r="H630" i="1"/>
  <c r="I665" i="1"/>
  <c r="H666" i="1"/>
  <c r="M666" i="1"/>
  <c r="I691" i="1"/>
  <c r="I753" i="1"/>
  <c r="H754" i="1"/>
  <c r="H755" i="1"/>
  <c r="I755" i="1"/>
  <c r="H799" i="1"/>
  <c r="M799" i="1"/>
  <c r="M813" i="1"/>
  <c r="I837" i="1"/>
  <c r="H917" i="1"/>
  <c r="H918" i="1"/>
  <c r="M253" i="1"/>
  <c r="N330" i="1"/>
  <c r="P330" i="1"/>
  <c r="S330" i="1"/>
  <c r="M474" i="1"/>
  <c r="M691" i="1"/>
  <c r="N813" i="1"/>
  <c r="P813" i="1"/>
  <c r="S813" i="1"/>
  <c r="M837" i="1"/>
  <c r="I209" i="1"/>
  <c r="I285" i="1"/>
  <c r="M296" i="1"/>
  <c r="H368" i="1"/>
  <c r="M368" i="1"/>
  <c r="M406" i="1"/>
  <c r="H420" i="1"/>
  <c r="M430" i="1"/>
  <c r="I458" i="1"/>
  <c r="H535" i="1"/>
  <c r="I535" i="1"/>
  <c r="H555" i="1"/>
  <c r="M555" i="1"/>
  <c r="H681" i="1"/>
  <c r="M681" i="1"/>
  <c r="I708" i="1"/>
  <c r="I723" i="1"/>
  <c r="H827" i="1"/>
  <c r="I827" i="1"/>
  <c r="I859" i="1"/>
  <c r="N859" i="1"/>
  <c r="H931" i="1"/>
  <c r="M931" i="1"/>
  <c r="H9" i="1"/>
  <c r="M8" i="1"/>
  <c r="I8" i="1"/>
  <c r="I7" i="1"/>
  <c r="M7" i="1"/>
  <c r="H159" i="1"/>
  <c r="M158" i="1"/>
  <c r="I158" i="1"/>
  <c r="I6" i="1"/>
  <c r="H71" i="1"/>
  <c r="I70" i="1"/>
  <c r="M254" i="1"/>
  <c r="I254" i="1"/>
  <c r="H255" i="1"/>
  <c r="I266" i="1"/>
  <c r="H267" i="1"/>
  <c r="I69" i="1"/>
  <c r="I157" i="1"/>
  <c r="M157" i="1"/>
  <c r="I210" i="1"/>
  <c r="H211" i="1"/>
  <c r="H298" i="1"/>
  <c r="M297" i="1"/>
  <c r="I297" i="1"/>
  <c r="H302" i="1"/>
  <c r="I301" i="1"/>
  <c r="I68" i="1"/>
  <c r="I208" i="1"/>
  <c r="H274" i="1"/>
  <c r="M273" i="1"/>
  <c r="I273" i="1"/>
  <c r="M286" i="1"/>
  <c r="I286" i="1"/>
  <c r="H287" i="1"/>
  <c r="I290" i="1"/>
  <c r="H291" i="1"/>
  <c r="H248" i="1"/>
  <c r="H280" i="1"/>
  <c r="H308" i="1"/>
  <c r="H324" i="1"/>
  <c r="I336" i="1"/>
  <c r="H427" i="1"/>
  <c r="I426" i="1"/>
  <c r="N253" i="1"/>
  <c r="I272" i="1"/>
  <c r="M272" i="1"/>
  <c r="M331" i="1"/>
  <c r="I331" i="1"/>
  <c r="V330" i="1"/>
  <c r="H332" i="1"/>
  <c r="H337" i="1"/>
  <c r="M344" i="1"/>
  <c r="I344" i="1"/>
  <c r="H391" i="1"/>
  <c r="M390" i="1"/>
  <c r="I390" i="1"/>
  <c r="M407" i="1"/>
  <c r="I407" i="1"/>
  <c r="H408" i="1"/>
  <c r="M431" i="1"/>
  <c r="I431" i="1"/>
  <c r="I247" i="1"/>
  <c r="I279" i="1"/>
  <c r="I307" i="1"/>
  <c r="I323" i="1"/>
  <c r="Q330" i="1"/>
  <c r="Y330" i="1"/>
  <c r="H435" i="1"/>
  <c r="I434" i="1"/>
  <c r="I246" i="1"/>
  <c r="I278" i="1"/>
  <c r="H347" i="1"/>
  <c r="M379" i="1"/>
  <c r="I379" i="1"/>
  <c r="H380" i="1"/>
  <c r="I383" i="1"/>
  <c r="H384" i="1"/>
  <c r="H353" i="1"/>
  <c r="H361" i="1"/>
  <c r="H369" i="1"/>
  <c r="H373" i="1"/>
  <c r="H401" i="1"/>
  <c r="H413" i="1"/>
  <c r="M440" i="1"/>
  <c r="I440" i="1"/>
  <c r="I459" i="1"/>
  <c r="H460" i="1"/>
  <c r="M466" i="1"/>
  <c r="I466" i="1"/>
  <c r="M475" i="1"/>
  <c r="I475" i="1"/>
  <c r="H476" i="1"/>
  <c r="I479" i="1"/>
  <c r="H480" i="1"/>
  <c r="H495" i="1"/>
  <c r="I494" i="1"/>
  <c r="N378" i="1"/>
  <c r="I389" i="1"/>
  <c r="M389" i="1"/>
  <c r="N406" i="1"/>
  <c r="I425" i="1"/>
  <c r="I433" i="1"/>
  <c r="H441" i="1"/>
  <c r="M456" i="1"/>
  <c r="I456" i="1"/>
  <c r="H519" i="1"/>
  <c r="M518" i="1"/>
  <c r="I518" i="1"/>
  <c r="I352" i="1"/>
  <c r="I360" i="1"/>
  <c r="I368" i="1"/>
  <c r="I372" i="1"/>
  <c r="I400" i="1"/>
  <c r="I412" i="1"/>
  <c r="I420" i="1"/>
  <c r="I424" i="1"/>
  <c r="I432" i="1"/>
  <c r="H451" i="1"/>
  <c r="H457" i="1"/>
  <c r="H487" i="1"/>
  <c r="M486" i="1"/>
  <c r="I486" i="1"/>
  <c r="I343" i="1"/>
  <c r="I367" i="1"/>
  <c r="I371" i="1"/>
  <c r="I399" i="1"/>
  <c r="I419" i="1"/>
  <c r="I423" i="1"/>
  <c r="I439" i="1"/>
  <c r="I449" i="1"/>
  <c r="I511" i="1"/>
  <c r="H512" i="1"/>
  <c r="H469" i="1"/>
  <c r="H501" i="1"/>
  <c r="H529" i="1"/>
  <c r="M543" i="1"/>
  <c r="I543" i="1"/>
  <c r="H550" i="1"/>
  <c r="I465" i="1"/>
  <c r="M465" i="1"/>
  <c r="N474" i="1"/>
  <c r="I485" i="1"/>
  <c r="M485" i="1"/>
  <c r="I493" i="1"/>
  <c r="I517" i="1"/>
  <c r="M517" i="1"/>
  <c r="H538" i="1"/>
  <c r="H544" i="1"/>
  <c r="I548" i="1"/>
  <c r="I468" i="1"/>
  <c r="I500" i="1"/>
  <c r="I528" i="1"/>
  <c r="I536" i="1"/>
  <c r="I549" i="1"/>
  <c r="I467" i="1"/>
  <c r="M535" i="1"/>
  <c r="I537" i="1"/>
  <c r="I547" i="1"/>
  <c r="M566" i="1"/>
  <c r="I566" i="1"/>
  <c r="H567" i="1"/>
  <c r="H594" i="1"/>
  <c r="I593" i="1"/>
  <c r="H560" i="1"/>
  <c r="H572" i="1"/>
  <c r="H580" i="1"/>
  <c r="H600" i="1"/>
  <c r="H612" i="1"/>
  <c r="H620" i="1"/>
  <c r="H624" i="1"/>
  <c r="I559" i="1"/>
  <c r="I571" i="1"/>
  <c r="I599" i="1"/>
  <c r="I611" i="1"/>
  <c r="I619" i="1"/>
  <c r="I623" i="1"/>
  <c r="I534" i="1"/>
  <c r="I554" i="1"/>
  <c r="I558" i="1"/>
  <c r="I578" i="1"/>
  <c r="I618" i="1"/>
  <c r="I622" i="1"/>
  <c r="I630" i="1"/>
  <c r="H648" i="1"/>
  <c r="I685" i="1"/>
  <c r="H655" i="1"/>
  <c r="H659" i="1"/>
  <c r="H688" i="1"/>
  <c r="M692" i="1"/>
  <c r="I692" i="1"/>
  <c r="H693" i="1"/>
  <c r="I647" i="1"/>
  <c r="H676" i="1"/>
  <c r="I686" i="1"/>
  <c r="I654" i="1"/>
  <c r="I658" i="1"/>
  <c r="I674" i="1"/>
  <c r="I675" i="1"/>
  <c r="I687" i="1"/>
  <c r="H702" i="1"/>
  <c r="H710" i="1"/>
  <c r="H733" i="1"/>
  <c r="M755" i="1"/>
  <c r="H756" i="1"/>
  <c r="I701" i="1"/>
  <c r="I709" i="1"/>
  <c r="I722" i="1"/>
  <c r="I731" i="1"/>
  <c r="I680" i="1"/>
  <c r="I684" i="1"/>
  <c r="H725" i="1"/>
  <c r="M730" i="1"/>
  <c r="I730" i="1"/>
  <c r="I732" i="1"/>
  <c r="H739" i="1"/>
  <c r="H747" i="1"/>
  <c r="I762" i="1"/>
  <c r="H763" i="1"/>
  <c r="O768" i="1"/>
  <c r="N768" i="1"/>
  <c r="V769" i="1"/>
  <c r="M789" i="1"/>
  <c r="H790" i="1"/>
  <c r="Q769" i="1"/>
  <c r="Y769" i="1"/>
  <c r="I738" i="1"/>
  <c r="I746" i="1"/>
  <c r="I754" i="1"/>
  <c r="M754" i="1"/>
  <c r="M768" i="1"/>
  <c r="I781" i="1"/>
  <c r="H782" i="1"/>
  <c r="I729" i="1"/>
  <c r="H770" i="1"/>
  <c r="M769" i="1"/>
  <c r="H794" i="1"/>
  <c r="I793" i="1"/>
  <c r="I780" i="1"/>
  <c r="I788" i="1"/>
  <c r="M788" i="1"/>
  <c r="I792" i="1"/>
  <c r="I808" i="1"/>
  <c r="Q813" i="1"/>
  <c r="I787" i="1"/>
  <c r="I791" i="1"/>
  <c r="H800" i="1"/>
  <c r="I821" i="1"/>
  <c r="H822" i="1"/>
  <c r="I807" i="1"/>
  <c r="H810" i="1"/>
  <c r="M814" i="1"/>
  <c r="I814" i="1"/>
  <c r="V813" i="1"/>
  <c r="H815" i="1"/>
  <c r="I820" i="1"/>
  <c r="H828" i="1"/>
  <c r="I832" i="1"/>
  <c r="O859" i="1"/>
  <c r="I819" i="1"/>
  <c r="O871" i="1"/>
  <c r="N871" i="1"/>
  <c r="I798" i="1"/>
  <c r="I831" i="1"/>
  <c r="I842" i="1"/>
  <c r="H843" i="1"/>
  <c r="H849" i="1"/>
  <c r="M848" i="1"/>
  <c r="I848" i="1"/>
  <c r="H853" i="1"/>
  <c r="I852" i="1"/>
  <c r="H867" i="1"/>
  <c r="I866" i="1"/>
  <c r="M827" i="1"/>
  <c r="H834" i="1"/>
  <c r="M838" i="1"/>
  <c r="I838" i="1"/>
  <c r="H839" i="1"/>
  <c r="I875" i="1"/>
  <c r="H876" i="1"/>
  <c r="H872" i="1"/>
  <c r="M871" i="1"/>
  <c r="I887" i="1"/>
  <c r="H888" i="1"/>
  <c r="I826" i="1"/>
  <c r="I830" i="1"/>
  <c r="M860" i="1"/>
  <c r="I860" i="1"/>
  <c r="H861" i="1"/>
  <c r="I870" i="1"/>
  <c r="M882" i="1"/>
  <c r="I882" i="1"/>
  <c r="H883" i="1"/>
  <c r="I864" i="1"/>
  <c r="I899" i="1"/>
  <c r="N905" i="1"/>
  <c r="O905" i="1"/>
  <c r="M895" i="1"/>
  <c r="I895" i="1"/>
  <c r="H900" i="1"/>
  <c r="I874" i="1"/>
  <c r="I894" i="1"/>
  <c r="I898" i="1"/>
  <c r="M905" i="1"/>
  <c r="H906" i="1"/>
  <c r="I909" i="1"/>
  <c r="H910" i="1"/>
  <c r="I917" i="1"/>
  <c r="M918" i="1"/>
  <c r="I916" i="1"/>
  <c r="I931" i="1"/>
  <c r="I930" i="1"/>
  <c r="BF2" i="2"/>
  <c r="BG2" i="2"/>
  <c r="BH2" i="2"/>
  <c r="BI2" i="2"/>
  <c r="BJ2" i="2"/>
  <c r="BK2" i="2"/>
  <c r="BL2" i="2"/>
  <c r="BM2" i="2"/>
  <c r="BN2" i="2"/>
  <c r="BO2" i="2"/>
  <c r="BP2" i="2"/>
  <c r="BQ2" i="2"/>
  <c r="BR2" i="2"/>
  <c r="BS2" i="2"/>
  <c r="BT2" i="2"/>
  <c r="B2" i="2"/>
  <c r="C2" i="2"/>
  <c r="D2" i="2"/>
  <c r="E2" i="2"/>
  <c r="F2" i="2"/>
  <c r="G2" i="2"/>
  <c r="H2" i="2"/>
  <c r="I2" i="2"/>
  <c r="J2" i="2"/>
  <c r="K2" i="2"/>
  <c r="L2" i="2"/>
  <c r="M2" i="2"/>
  <c r="N2" i="2"/>
  <c r="O2" i="2"/>
  <c r="P2" i="2"/>
  <c r="Q2" i="2"/>
  <c r="R2" i="2"/>
  <c r="S2" i="2"/>
  <c r="T2" i="2"/>
  <c r="U2" i="2"/>
  <c r="V2" i="2"/>
  <c r="W2" i="2"/>
  <c r="X2" i="2"/>
  <c r="Y2" i="2"/>
  <c r="Z2" i="2"/>
  <c r="AA2" i="2"/>
  <c r="AB2" i="2"/>
  <c r="AC2" i="2"/>
  <c r="AD2" i="2"/>
  <c r="AE2" i="2"/>
  <c r="AF2" i="2"/>
  <c r="AG2" i="2"/>
  <c r="AH2" i="2"/>
  <c r="AI2" i="2"/>
  <c r="AJ2" i="2"/>
  <c r="AK2" i="2"/>
  <c r="AL2" i="2"/>
  <c r="AM2" i="2"/>
  <c r="AN2" i="2"/>
  <c r="AO2" i="2"/>
  <c r="AP2" i="2"/>
  <c r="AQ2" i="2"/>
  <c r="AR2" i="2"/>
  <c r="AS2" i="2"/>
  <c r="AT2" i="2"/>
  <c r="AU2" i="2"/>
  <c r="AV2" i="2"/>
  <c r="AW2" i="2"/>
  <c r="AX2" i="2"/>
  <c r="AY2" i="2"/>
  <c r="AZ2" i="2"/>
  <c r="BA2" i="2"/>
  <c r="BB2" i="2"/>
  <c r="BC2" i="2"/>
  <c r="BD2" i="2"/>
  <c r="BE2" i="2"/>
  <c r="A2" i="2"/>
  <c r="H2" i="1"/>
  <c r="H3" i="1"/>
  <c r="GL4" i="6"/>
  <c r="GL5" i="6"/>
  <c r="GL6" i="6"/>
  <c r="GL7" i="6"/>
  <c r="GL8" i="6"/>
  <c r="GL9" i="6"/>
  <c r="GL10" i="6"/>
  <c r="GL11" i="6"/>
  <c r="GL12" i="6"/>
  <c r="GL13" i="6"/>
  <c r="GL14" i="6"/>
  <c r="GL15" i="6"/>
  <c r="GL16" i="6"/>
  <c r="GL17" i="6"/>
  <c r="GL18" i="6"/>
  <c r="GL19" i="6"/>
  <c r="GL20" i="6"/>
  <c r="GL21" i="6"/>
  <c r="GL22" i="6"/>
  <c r="GL23" i="6"/>
  <c r="GL24" i="6"/>
  <c r="GL25" i="6"/>
  <c r="GL26" i="6"/>
  <c r="GL27" i="6"/>
  <c r="GL28" i="6"/>
  <c r="GL29" i="6"/>
  <c r="GL30" i="6"/>
  <c r="GL31" i="6"/>
  <c r="GL32" i="6"/>
  <c r="GL33" i="6"/>
  <c r="GL34" i="6"/>
  <c r="GL35" i="6"/>
  <c r="GL36" i="6"/>
  <c r="GL37" i="6"/>
  <c r="GL38" i="6"/>
  <c r="GL39" i="6"/>
  <c r="GL40" i="6"/>
  <c r="GL41" i="6"/>
  <c r="GL42" i="6"/>
  <c r="GL43" i="6"/>
  <c r="GL44" i="6"/>
  <c r="GL45" i="6"/>
  <c r="GL46" i="6"/>
  <c r="GL47" i="6"/>
  <c r="GL48" i="6"/>
  <c r="GL49" i="6"/>
  <c r="GL50" i="6"/>
  <c r="GL51" i="6"/>
  <c r="GN4" i="6"/>
  <c r="GN5" i="6"/>
  <c r="GN6" i="6"/>
  <c r="GN7" i="6"/>
  <c r="GN8" i="6"/>
  <c r="GN9" i="6"/>
  <c r="GN10" i="6"/>
  <c r="GN11" i="6"/>
  <c r="GN12" i="6"/>
  <c r="GN13" i="6"/>
  <c r="GN14" i="6"/>
  <c r="GN15" i="6"/>
  <c r="GN16" i="6"/>
  <c r="GN17" i="6"/>
  <c r="GN18" i="6"/>
  <c r="GN19" i="6"/>
  <c r="GN20" i="6"/>
  <c r="GN21" i="6"/>
  <c r="GN22" i="6"/>
  <c r="GN23" i="6"/>
  <c r="GN24" i="6"/>
  <c r="GN25" i="6"/>
  <c r="GN26" i="6"/>
  <c r="GN27" i="6"/>
  <c r="GN28" i="6"/>
  <c r="GN29" i="6"/>
  <c r="GN30" i="6"/>
  <c r="GN31" i="6"/>
  <c r="GN32" i="6"/>
  <c r="GN33" i="6"/>
  <c r="GN34" i="6"/>
  <c r="GN35" i="6"/>
  <c r="GN36" i="6"/>
  <c r="GN37" i="6"/>
  <c r="GN38" i="6"/>
  <c r="GN39" i="6"/>
  <c r="GN40" i="6"/>
  <c r="GN41" i="6"/>
  <c r="GN42" i="6"/>
  <c r="GN43" i="6"/>
  <c r="GN44" i="6"/>
  <c r="GN45" i="6"/>
  <c r="GN46" i="6"/>
  <c r="GN47" i="6"/>
  <c r="GN48" i="6"/>
  <c r="GN49" i="6"/>
  <c r="GN50" i="6"/>
  <c r="GN51" i="6"/>
  <c r="NF49" i="6"/>
  <c r="NF50" i="6"/>
  <c r="NF51" i="6"/>
  <c r="AH48" i="6"/>
  <c r="AQ28" i="6"/>
  <c r="AQ29" i="6"/>
  <c r="AQ30" i="6"/>
  <c r="AQ31" i="6"/>
  <c r="AQ32" i="6"/>
  <c r="AQ33" i="6"/>
  <c r="AQ34" i="6"/>
  <c r="AQ35" i="6"/>
  <c r="AQ36" i="6"/>
  <c r="AQ37" i="6"/>
  <c r="AQ38" i="6"/>
  <c r="AQ39" i="6"/>
  <c r="AQ40" i="6"/>
  <c r="AQ41" i="6"/>
  <c r="AQ42" i="6"/>
  <c r="AQ43" i="6"/>
  <c r="AQ44" i="6"/>
  <c r="AQ45" i="6"/>
  <c r="AQ46" i="6"/>
  <c r="AQ47" i="6"/>
  <c r="AQ48" i="6"/>
  <c r="AQ49" i="6"/>
  <c r="AQ50" i="6"/>
  <c r="AQ51" i="6"/>
  <c r="AJ27" i="6"/>
  <c r="LG50" i="6"/>
  <c r="LG51" i="6"/>
  <c r="AF49" i="6"/>
  <c r="FF51" i="6"/>
  <c r="AJ50" i="6"/>
  <c r="KH42" i="6"/>
  <c r="KH43" i="6"/>
  <c r="KH44" i="6"/>
  <c r="KH45" i="6"/>
  <c r="KH46" i="6"/>
  <c r="KH47" i="6"/>
  <c r="KH48" i="6"/>
  <c r="KH49" i="6"/>
  <c r="KH50" i="6"/>
  <c r="KH51" i="6"/>
  <c r="AI41" i="6"/>
  <c r="NN48" i="6"/>
  <c r="NN49" i="6"/>
  <c r="NN50" i="6"/>
  <c r="NN51" i="6"/>
  <c r="AI47" i="6"/>
  <c r="BW35" i="6"/>
  <c r="BW36" i="6"/>
  <c r="BW37" i="6"/>
  <c r="BW38" i="6"/>
  <c r="BW39" i="6"/>
  <c r="BW40" i="6"/>
  <c r="BW41" i="6"/>
  <c r="BW42" i="6"/>
  <c r="BW43" i="6"/>
  <c r="BW44" i="6"/>
  <c r="BW45" i="6"/>
  <c r="BW46" i="6"/>
  <c r="BW47" i="6"/>
  <c r="BW48" i="6"/>
  <c r="BW49" i="6"/>
  <c r="BW50" i="6"/>
  <c r="BW51" i="6"/>
  <c r="AG34" i="6"/>
  <c r="DK18" i="6"/>
  <c r="DK19" i="6"/>
  <c r="DK20" i="6"/>
  <c r="DK21" i="6"/>
  <c r="DK22" i="6"/>
  <c r="DK23" i="6"/>
  <c r="DK24" i="6"/>
  <c r="DK25" i="6"/>
  <c r="DK26" i="6"/>
  <c r="DK27" i="6"/>
  <c r="DK28" i="6"/>
  <c r="DK29" i="6"/>
  <c r="DK30" i="6"/>
  <c r="DK31" i="6"/>
  <c r="DK32" i="6"/>
  <c r="DK33" i="6"/>
  <c r="DK34" i="6"/>
  <c r="DK35" i="6"/>
  <c r="DK36" i="6"/>
  <c r="DK37" i="6"/>
  <c r="DK38" i="6"/>
  <c r="DK39" i="6"/>
  <c r="DK40" i="6"/>
  <c r="DK41" i="6"/>
  <c r="DK42" i="6"/>
  <c r="DK43" i="6"/>
  <c r="DK44" i="6"/>
  <c r="DK45" i="6"/>
  <c r="DK46" i="6"/>
  <c r="DK47" i="6"/>
  <c r="DK48" i="6"/>
  <c r="DK49" i="6"/>
  <c r="DK50" i="6"/>
  <c r="DK51" i="6"/>
  <c r="AE17" i="6"/>
  <c r="IU15" i="6"/>
  <c r="IU16" i="6"/>
  <c r="IU17" i="6"/>
  <c r="IU18" i="6"/>
  <c r="IU19" i="6"/>
  <c r="IU20" i="6"/>
  <c r="IU21" i="6"/>
  <c r="IU22" i="6"/>
  <c r="IU23" i="6"/>
  <c r="IU24" i="6"/>
  <c r="IU25" i="6"/>
  <c r="IU26" i="6"/>
  <c r="IU27" i="6"/>
  <c r="IU28" i="6"/>
  <c r="IU29" i="6"/>
  <c r="IU30" i="6"/>
  <c r="IU31" i="6"/>
  <c r="IU32" i="6"/>
  <c r="IU33" i="6"/>
  <c r="IU34" i="6"/>
  <c r="IU35" i="6"/>
  <c r="IU36" i="6"/>
  <c r="IU37" i="6"/>
  <c r="IU38" i="6"/>
  <c r="IU39" i="6"/>
  <c r="IU40" i="6"/>
  <c r="IU41" i="6"/>
  <c r="IU42" i="6"/>
  <c r="IU43" i="6"/>
  <c r="IU44" i="6"/>
  <c r="IU45" i="6"/>
  <c r="IU46" i="6"/>
  <c r="IU47" i="6"/>
  <c r="IU48" i="6"/>
  <c r="IU49" i="6"/>
  <c r="IU50" i="6"/>
  <c r="IU51" i="6"/>
  <c r="AE14" i="6"/>
  <c r="MM23" i="6"/>
  <c r="MM24" i="6"/>
  <c r="MM25" i="6"/>
  <c r="MM26" i="6"/>
  <c r="MM27" i="6"/>
  <c r="MM28" i="6"/>
  <c r="MM29" i="6"/>
  <c r="MM30" i="6"/>
  <c r="MM31" i="6"/>
  <c r="MM32" i="6"/>
  <c r="MM33" i="6"/>
  <c r="MM34" i="6"/>
  <c r="MM35" i="6"/>
  <c r="MM36" i="6"/>
  <c r="MM37" i="6"/>
  <c r="MM38" i="6"/>
  <c r="MM39" i="6"/>
  <c r="MM40" i="6"/>
  <c r="MM41" i="6"/>
  <c r="MM42" i="6"/>
  <c r="MM43" i="6"/>
  <c r="MM44" i="6"/>
  <c r="MM45" i="6"/>
  <c r="MM46" i="6"/>
  <c r="MM47" i="6"/>
  <c r="MM48" i="6"/>
  <c r="MM49" i="6"/>
  <c r="MM50" i="6"/>
  <c r="MM51" i="6"/>
  <c r="AJ22" i="6"/>
  <c r="CB29" i="6"/>
  <c r="CB30" i="6"/>
  <c r="CB31" i="6"/>
  <c r="CB32" i="6"/>
  <c r="CB33" i="6"/>
  <c r="CB34" i="6"/>
  <c r="CB35" i="6"/>
  <c r="CB36" i="6"/>
  <c r="CB37" i="6"/>
  <c r="CB38" i="6"/>
  <c r="CB39" i="6"/>
  <c r="CB40" i="6"/>
  <c r="CB41" i="6"/>
  <c r="CB42" i="6"/>
  <c r="CB43" i="6"/>
  <c r="CB44" i="6"/>
  <c r="CB45" i="6"/>
  <c r="CB46" i="6"/>
  <c r="CB47" i="6"/>
  <c r="CB48" i="6"/>
  <c r="CB49" i="6"/>
  <c r="CB50" i="6"/>
  <c r="CB51" i="6"/>
  <c r="AE28" i="6"/>
  <c r="HX40" i="6"/>
  <c r="HX41" i="6"/>
  <c r="HX42" i="6"/>
  <c r="HX43" i="6"/>
  <c r="HX44" i="6"/>
  <c r="HX45" i="6"/>
  <c r="HX46" i="6"/>
  <c r="HX47" i="6"/>
  <c r="HX48" i="6"/>
  <c r="HX49" i="6"/>
  <c r="HX50" i="6"/>
  <c r="HX51" i="6"/>
  <c r="AJ39" i="6"/>
  <c r="KN14" i="6"/>
  <c r="KN15" i="6"/>
  <c r="KN16" i="6"/>
  <c r="KN17" i="6"/>
  <c r="KN18" i="6"/>
  <c r="KN19" i="6"/>
  <c r="KN20" i="6"/>
  <c r="KN21" i="6"/>
  <c r="KN22" i="6"/>
  <c r="KN23" i="6"/>
  <c r="KN24" i="6"/>
  <c r="KN25" i="6"/>
  <c r="KN26" i="6"/>
  <c r="KN27" i="6"/>
  <c r="KN28" i="6"/>
  <c r="KN29" i="6"/>
  <c r="KN30" i="6"/>
  <c r="KN31" i="6"/>
  <c r="KN32" i="6"/>
  <c r="KN33" i="6"/>
  <c r="KN34" i="6"/>
  <c r="KN35" i="6"/>
  <c r="KN36" i="6"/>
  <c r="KN37" i="6"/>
  <c r="KN38" i="6"/>
  <c r="KN39" i="6"/>
  <c r="KN40" i="6"/>
  <c r="KN41" i="6"/>
  <c r="KN42" i="6"/>
  <c r="KN43" i="6"/>
  <c r="KN44" i="6"/>
  <c r="KN45" i="6"/>
  <c r="KN46" i="6"/>
  <c r="KN47" i="6"/>
  <c r="KN48" i="6"/>
  <c r="KN49" i="6"/>
  <c r="KN50" i="6"/>
  <c r="KN51" i="6"/>
  <c r="AH13" i="6"/>
  <c r="DB39" i="6"/>
  <c r="DB40" i="6"/>
  <c r="DB41" i="6"/>
  <c r="DB42" i="6"/>
  <c r="DB43" i="6"/>
  <c r="DB44" i="6"/>
  <c r="DB45" i="6"/>
  <c r="DB46" i="6"/>
  <c r="DB47" i="6"/>
  <c r="DB48" i="6"/>
  <c r="DB49" i="6"/>
  <c r="DB50" i="6"/>
  <c r="DB51" i="6"/>
  <c r="AJ38" i="6"/>
  <c r="BK17" i="6"/>
  <c r="BK18" i="6"/>
  <c r="BK19" i="6"/>
  <c r="BK20" i="6"/>
  <c r="BK21" i="6"/>
  <c r="BK22" i="6"/>
  <c r="BK23" i="6"/>
  <c r="BK24" i="6"/>
  <c r="BK25" i="6"/>
  <c r="BK26" i="6"/>
  <c r="BK27" i="6"/>
  <c r="BK28" i="6"/>
  <c r="BK29" i="6"/>
  <c r="BK30" i="6"/>
  <c r="BK31" i="6"/>
  <c r="BK32" i="6"/>
  <c r="BK33" i="6"/>
  <c r="BK34" i="6"/>
  <c r="BK35" i="6"/>
  <c r="BK36" i="6"/>
  <c r="BK37" i="6"/>
  <c r="BK38" i="6"/>
  <c r="BK39" i="6"/>
  <c r="BK40" i="6"/>
  <c r="BK41" i="6"/>
  <c r="BK42" i="6"/>
  <c r="BK43" i="6"/>
  <c r="BK44" i="6"/>
  <c r="BK45" i="6"/>
  <c r="BK46" i="6"/>
  <c r="BK47" i="6"/>
  <c r="BK48" i="6"/>
  <c r="BK49" i="6"/>
  <c r="BK50" i="6"/>
  <c r="BK51" i="6"/>
  <c r="AI16" i="6"/>
  <c r="CQ13" i="6"/>
  <c r="CQ14" i="6"/>
  <c r="CQ15" i="6"/>
  <c r="CQ16" i="6"/>
  <c r="CQ17" i="6"/>
  <c r="CQ18" i="6"/>
  <c r="CQ19" i="6"/>
  <c r="CQ20" i="6"/>
  <c r="CQ21" i="6"/>
  <c r="CQ22" i="6"/>
  <c r="CQ23" i="6"/>
  <c r="CQ24" i="6"/>
  <c r="CQ25" i="6"/>
  <c r="CQ26" i="6"/>
  <c r="CQ27" i="6"/>
  <c r="CQ28" i="6"/>
  <c r="CQ29" i="6"/>
  <c r="CQ30" i="6"/>
  <c r="CQ31" i="6"/>
  <c r="CQ32" i="6"/>
  <c r="CQ33" i="6"/>
  <c r="CQ34" i="6"/>
  <c r="CQ35" i="6"/>
  <c r="CQ36" i="6"/>
  <c r="CQ37" i="6"/>
  <c r="CQ38" i="6"/>
  <c r="CQ39" i="6"/>
  <c r="CQ40" i="6"/>
  <c r="CQ41" i="6"/>
  <c r="CQ42" i="6"/>
  <c r="CQ43" i="6"/>
  <c r="CQ44" i="6"/>
  <c r="CQ45" i="6"/>
  <c r="CQ46" i="6"/>
  <c r="CQ47" i="6"/>
  <c r="CQ48" i="6"/>
  <c r="CQ49" i="6"/>
  <c r="CQ50" i="6"/>
  <c r="CQ51" i="6"/>
  <c r="AF12" i="6"/>
  <c r="DW8" i="6"/>
  <c r="DW9" i="6"/>
  <c r="DW10" i="6"/>
  <c r="DW11" i="6"/>
  <c r="DW12" i="6"/>
  <c r="DW13" i="6"/>
  <c r="DW14" i="6"/>
  <c r="DW15" i="6"/>
  <c r="DW16" i="6"/>
  <c r="DW17" i="6"/>
  <c r="DW18" i="6"/>
  <c r="DW19" i="6"/>
  <c r="DW20" i="6"/>
  <c r="DW21" i="6"/>
  <c r="DW22" i="6"/>
  <c r="DW23" i="6"/>
  <c r="DW24" i="6"/>
  <c r="DW25" i="6"/>
  <c r="DW26" i="6"/>
  <c r="DW27" i="6"/>
  <c r="DW28" i="6"/>
  <c r="DW29" i="6"/>
  <c r="DW30" i="6"/>
  <c r="DW31" i="6"/>
  <c r="DW32" i="6"/>
  <c r="DW33" i="6"/>
  <c r="DW34" i="6"/>
  <c r="DW35" i="6"/>
  <c r="DW36" i="6"/>
  <c r="DW37" i="6"/>
  <c r="DW38" i="6"/>
  <c r="DW39" i="6"/>
  <c r="DW40" i="6"/>
  <c r="DW41" i="6"/>
  <c r="DW42" i="6"/>
  <c r="DW43" i="6"/>
  <c r="DW44" i="6"/>
  <c r="DW45" i="6"/>
  <c r="DW46" i="6"/>
  <c r="DW47" i="6"/>
  <c r="DW48" i="6"/>
  <c r="DW49" i="6"/>
  <c r="DW50" i="6"/>
  <c r="DW51" i="6"/>
  <c r="AJ7" i="6"/>
  <c r="IQ41" i="6"/>
  <c r="IQ42" i="6"/>
  <c r="IQ43" i="6"/>
  <c r="IQ44" i="6"/>
  <c r="IQ45" i="6"/>
  <c r="IQ46" i="6"/>
  <c r="IQ47" i="6"/>
  <c r="IQ48" i="6"/>
  <c r="IQ49" i="6"/>
  <c r="IQ50" i="6"/>
  <c r="IQ51" i="6"/>
  <c r="AH40" i="6"/>
  <c r="AO28" i="6"/>
  <c r="AO29" i="6"/>
  <c r="AO30" i="6"/>
  <c r="AO31" i="6"/>
  <c r="AO32" i="6"/>
  <c r="AO33" i="6"/>
  <c r="AO34" i="6"/>
  <c r="AO35" i="6"/>
  <c r="AO36" i="6"/>
  <c r="AO37" i="6"/>
  <c r="AO38" i="6"/>
  <c r="AO39" i="6"/>
  <c r="AO40" i="6"/>
  <c r="AO41" i="6"/>
  <c r="AO42" i="6"/>
  <c r="AO43" i="6"/>
  <c r="AO44" i="6"/>
  <c r="AO45" i="6"/>
  <c r="AO46" i="6"/>
  <c r="AO47" i="6"/>
  <c r="AO48" i="6"/>
  <c r="AO49" i="6"/>
  <c r="AO50" i="6"/>
  <c r="AO51" i="6"/>
  <c r="AH27" i="6"/>
  <c r="HY21" i="6"/>
  <c r="HY22" i="6"/>
  <c r="HY23" i="6"/>
  <c r="HY24" i="6"/>
  <c r="HY25" i="6"/>
  <c r="HY26" i="6"/>
  <c r="HY27" i="6"/>
  <c r="HY28" i="6"/>
  <c r="HY29" i="6"/>
  <c r="HY30" i="6"/>
  <c r="HY31" i="6"/>
  <c r="HY32" i="6"/>
  <c r="HY33" i="6"/>
  <c r="HY34" i="6"/>
  <c r="HY35" i="6"/>
  <c r="HY36" i="6"/>
  <c r="HY37" i="6"/>
  <c r="HY38" i="6"/>
  <c r="HY39" i="6"/>
  <c r="HY40" i="6"/>
  <c r="HY41" i="6"/>
  <c r="HY42" i="6"/>
  <c r="HY43" i="6"/>
  <c r="HY44" i="6"/>
  <c r="HY45" i="6"/>
  <c r="HY46" i="6"/>
  <c r="HY47" i="6"/>
  <c r="HY48" i="6"/>
  <c r="HY49" i="6"/>
  <c r="HY50" i="6"/>
  <c r="HY51" i="6"/>
  <c r="AD20" i="6"/>
  <c r="LU38" i="6"/>
  <c r="LU39" i="6"/>
  <c r="LU40" i="6"/>
  <c r="LU41" i="6"/>
  <c r="LU42" i="6"/>
  <c r="LU43" i="6"/>
  <c r="LU44" i="6"/>
  <c r="LU45" i="6"/>
  <c r="LU46" i="6"/>
  <c r="LU47" i="6"/>
  <c r="LU48" i="6"/>
  <c r="LU49" i="6"/>
  <c r="LU50" i="6"/>
  <c r="LU51" i="6"/>
  <c r="AF37" i="6"/>
  <c r="LJ50" i="6"/>
  <c r="LJ51" i="6"/>
  <c r="AI49" i="6"/>
  <c r="ER31" i="6"/>
  <c r="ER32" i="6"/>
  <c r="ER33" i="6"/>
  <c r="ER34" i="6"/>
  <c r="ER35" i="6"/>
  <c r="ER36" i="6"/>
  <c r="ER37" i="6"/>
  <c r="ER38" i="6"/>
  <c r="ER39" i="6"/>
  <c r="ER40" i="6"/>
  <c r="ER41" i="6"/>
  <c r="ER42" i="6"/>
  <c r="ER43" i="6"/>
  <c r="ER44" i="6"/>
  <c r="ER45" i="6"/>
  <c r="ER46" i="6"/>
  <c r="ER47" i="6"/>
  <c r="ER48" i="6"/>
  <c r="ER49" i="6"/>
  <c r="ER50" i="6"/>
  <c r="ER51" i="6"/>
  <c r="AJ30" i="6"/>
  <c r="IJ46" i="6"/>
  <c r="IJ47" i="6"/>
  <c r="IJ48" i="6"/>
  <c r="IJ49" i="6"/>
  <c r="IJ50" i="6"/>
  <c r="IJ51" i="6"/>
  <c r="AH45" i="6"/>
  <c r="KV16" i="6"/>
  <c r="KV17" i="6"/>
  <c r="KV18" i="6"/>
  <c r="KV19" i="6"/>
  <c r="KV20" i="6"/>
  <c r="KV21" i="6"/>
  <c r="KV22" i="6"/>
  <c r="KV23" i="6"/>
  <c r="KV24" i="6"/>
  <c r="KV25" i="6"/>
  <c r="KV26" i="6"/>
  <c r="KV27" i="6"/>
  <c r="KV28" i="6"/>
  <c r="KV29" i="6"/>
  <c r="KV30" i="6"/>
  <c r="KV31" i="6"/>
  <c r="KV32" i="6"/>
  <c r="KV33" i="6"/>
  <c r="KV34" i="6"/>
  <c r="KV35" i="6"/>
  <c r="KV36" i="6"/>
  <c r="KV37" i="6"/>
  <c r="KV38" i="6"/>
  <c r="KV39" i="6"/>
  <c r="KV40" i="6"/>
  <c r="KV41" i="6"/>
  <c r="KV42" i="6"/>
  <c r="KV43" i="6"/>
  <c r="KV44" i="6"/>
  <c r="KV45" i="6"/>
  <c r="KV46" i="6"/>
  <c r="KV47" i="6"/>
  <c r="KV48" i="6"/>
  <c r="KV49" i="6"/>
  <c r="KV50" i="6"/>
  <c r="KV51" i="6"/>
  <c r="AI15" i="6"/>
  <c r="NH49" i="6"/>
  <c r="NH50" i="6"/>
  <c r="NH51" i="6"/>
  <c r="AJ48" i="6"/>
  <c r="CZ39" i="6"/>
  <c r="CZ40" i="6"/>
  <c r="CZ41" i="6"/>
  <c r="CZ42" i="6"/>
  <c r="CZ43" i="6"/>
  <c r="CZ44" i="6"/>
  <c r="CZ45" i="6"/>
  <c r="CZ46" i="6"/>
  <c r="CZ47" i="6"/>
  <c r="CZ48" i="6"/>
  <c r="CZ49" i="6"/>
  <c r="CZ50" i="6"/>
  <c r="CZ51" i="6"/>
  <c r="AH38" i="6"/>
  <c r="KJ14" i="6"/>
  <c r="KJ15" i="6"/>
  <c r="KJ16" i="6"/>
  <c r="KJ17" i="6"/>
  <c r="KJ18" i="6"/>
  <c r="KJ19" i="6"/>
  <c r="KJ20" i="6"/>
  <c r="KJ21" i="6"/>
  <c r="KJ22" i="6"/>
  <c r="KJ23" i="6"/>
  <c r="KJ24" i="6"/>
  <c r="KJ25" i="6"/>
  <c r="KJ26" i="6"/>
  <c r="KJ27" i="6"/>
  <c r="KJ28" i="6"/>
  <c r="KJ29" i="6"/>
  <c r="KJ30" i="6"/>
  <c r="KJ31" i="6"/>
  <c r="KJ32" i="6"/>
  <c r="KJ33" i="6"/>
  <c r="KJ34" i="6"/>
  <c r="KJ35" i="6"/>
  <c r="KJ36" i="6"/>
  <c r="KJ37" i="6"/>
  <c r="KJ38" i="6"/>
  <c r="KJ39" i="6"/>
  <c r="KJ40" i="6"/>
  <c r="KJ41" i="6"/>
  <c r="KJ42" i="6"/>
  <c r="KJ43" i="6"/>
  <c r="KJ44" i="6"/>
  <c r="KJ45" i="6"/>
  <c r="KJ46" i="6"/>
  <c r="KJ47" i="6"/>
  <c r="KJ48" i="6"/>
  <c r="KJ49" i="6"/>
  <c r="KJ50" i="6"/>
  <c r="KJ51" i="6"/>
  <c r="AD13" i="6"/>
  <c r="CJ5" i="6"/>
  <c r="CJ6" i="6"/>
  <c r="CJ7" i="6"/>
  <c r="CJ8" i="6"/>
  <c r="CJ9" i="6"/>
  <c r="CJ10" i="6"/>
  <c r="CJ11" i="6"/>
  <c r="CJ12" i="6"/>
  <c r="CJ13" i="6"/>
  <c r="CJ14" i="6"/>
  <c r="CJ15" i="6"/>
  <c r="CJ16" i="6"/>
  <c r="CJ17" i="6"/>
  <c r="CJ18" i="6"/>
  <c r="CJ19" i="6"/>
  <c r="CJ20" i="6"/>
  <c r="CJ21" i="6"/>
  <c r="CJ22" i="6"/>
  <c r="CJ23" i="6"/>
  <c r="CJ24" i="6"/>
  <c r="CJ25" i="6"/>
  <c r="CJ26" i="6"/>
  <c r="CJ27" i="6"/>
  <c r="CJ28" i="6"/>
  <c r="CJ29" i="6"/>
  <c r="CJ30" i="6"/>
  <c r="CJ31" i="6"/>
  <c r="CJ32" i="6"/>
  <c r="CJ33" i="6"/>
  <c r="CJ34" i="6"/>
  <c r="CJ35" i="6"/>
  <c r="CJ36" i="6"/>
  <c r="CJ37" i="6"/>
  <c r="CJ38" i="6"/>
  <c r="CJ39" i="6"/>
  <c r="CJ40" i="6"/>
  <c r="CJ41" i="6"/>
  <c r="CJ42" i="6"/>
  <c r="CJ43" i="6"/>
  <c r="CJ44" i="6"/>
  <c r="CJ45" i="6"/>
  <c r="CJ46" i="6"/>
  <c r="CJ47" i="6"/>
  <c r="CJ48" i="6"/>
  <c r="CJ49" i="6"/>
  <c r="CJ50" i="6"/>
  <c r="CJ51" i="6"/>
  <c r="AF4" i="6"/>
  <c r="GR10" i="6"/>
  <c r="GR11" i="6"/>
  <c r="GR12" i="6"/>
  <c r="GR13" i="6"/>
  <c r="GR14" i="6"/>
  <c r="GR15" i="6"/>
  <c r="GR16" i="6"/>
  <c r="GR17" i="6"/>
  <c r="GR18" i="6"/>
  <c r="GR19" i="6"/>
  <c r="GR20" i="6"/>
  <c r="GR21" i="6"/>
  <c r="GR22" i="6"/>
  <c r="GR23" i="6"/>
  <c r="GR24" i="6"/>
  <c r="GR25" i="6"/>
  <c r="GR26" i="6"/>
  <c r="GR27" i="6"/>
  <c r="GR28" i="6"/>
  <c r="GR29" i="6"/>
  <c r="GR30" i="6"/>
  <c r="GR31" i="6"/>
  <c r="GR32" i="6"/>
  <c r="GR33" i="6"/>
  <c r="GR34" i="6"/>
  <c r="GR35" i="6"/>
  <c r="GR36" i="6"/>
  <c r="GR37" i="6"/>
  <c r="GR38" i="6"/>
  <c r="GR39" i="6"/>
  <c r="GR40" i="6"/>
  <c r="GR41" i="6"/>
  <c r="GR42" i="6"/>
  <c r="GR43" i="6"/>
  <c r="GR44" i="6"/>
  <c r="GR45" i="6"/>
  <c r="GR46" i="6"/>
  <c r="GR47" i="6"/>
  <c r="GR48" i="6"/>
  <c r="GR49" i="6"/>
  <c r="GR50" i="6"/>
  <c r="GR51" i="6"/>
  <c r="AF9" i="6"/>
  <c r="JT44" i="6"/>
  <c r="JT45" i="6"/>
  <c r="JT46" i="6"/>
  <c r="JT47" i="6"/>
  <c r="JT48" i="6"/>
  <c r="JT49" i="6"/>
  <c r="JT50" i="6"/>
  <c r="JT51" i="6"/>
  <c r="AI43" i="6"/>
  <c r="MV24" i="6"/>
  <c r="MV25" i="6"/>
  <c r="MV26" i="6"/>
  <c r="MV27" i="6"/>
  <c r="MV28" i="6"/>
  <c r="MV29" i="6"/>
  <c r="MV30" i="6"/>
  <c r="MV31" i="6"/>
  <c r="MV32" i="6"/>
  <c r="MV33" i="6"/>
  <c r="MV34" i="6"/>
  <c r="MV35" i="6"/>
  <c r="MV36" i="6"/>
  <c r="MV37" i="6"/>
  <c r="MV38" i="6"/>
  <c r="MV39" i="6"/>
  <c r="MV40" i="6"/>
  <c r="MV41" i="6"/>
  <c r="MV42" i="6"/>
  <c r="MV43" i="6"/>
  <c r="MV44" i="6"/>
  <c r="MV45" i="6"/>
  <c r="MV46" i="6"/>
  <c r="MV47" i="6"/>
  <c r="MV48" i="6"/>
  <c r="MV49" i="6"/>
  <c r="MV50" i="6"/>
  <c r="MV51" i="6"/>
  <c r="AE23" i="6"/>
  <c r="CN5" i="6"/>
  <c r="CN6" i="6"/>
  <c r="CN7" i="6"/>
  <c r="CN8" i="6"/>
  <c r="CN9" i="6"/>
  <c r="CN10" i="6"/>
  <c r="CN11" i="6"/>
  <c r="CN12" i="6"/>
  <c r="CN13" i="6"/>
  <c r="CN14" i="6"/>
  <c r="CN15" i="6"/>
  <c r="CN16" i="6"/>
  <c r="CN17" i="6"/>
  <c r="CN18" i="6"/>
  <c r="CN19" i="6"/>
  <c r="CN20" i="6"/>
  <c r="CN21" i="6"/>
  <c r="CN22" i="6"/>
  <c r="CN23" i="6"/>
  <c r="CN24" i="6"/>
  <c r="CN25" i="6"/>
  <c r="CN26" i="6"/>
  <c r="CN27" i="6"/>
  <c r="CN28" i="6"/>
  <c r="CN29" i="6"/>
  <c r="CN30" i="6"/>
  <c r="CN31" i="6"/>
  <c r="CN32" i="6"/>
  <c r="CN33" i="6"/>
  <c r="CN34" i="6"/>
  <c r="CN35" i="6"/>
  <c r="CN36" i="6"/>
  <c r="CN37" i="6"/>
  <c r="CN38" i="6"/>
  <c r="CN39" i="6"/>
  <c r="CN40" i="6"/>
  <c r="CN41" i="6"/>
  <c r="CN42" i="6"/>
  <c r="CN43" i="6"/>
  <c r="CN44" i="6"/>
  <c r="CN45" i="6"/>
  <c r="CN46" i="6"/>
  <c r="CN47" i="6"/>
  <c r="CN48" i="6"/>
  <c r="CN49" i="6"/>
  <c r="CN50" i="6"/>
  <c r="CN51" i="6"/>
  <c r="AJ4" i="6"/>
  <c r="HL7" i="6"/>
  <c r="HL8" i="6"/>
  <c r="HL9" i="6"/>
  <c r="HL10" i="6"/>
  <c r="HL11" i="6"/>
  <c r="HL12" i="6"/>
  <c r="HL13" i="6"/>
  <c r="HL14" i="6"/>
  <c r="HL15" i="6"/>
  <c r="HL16" i="6"/>
  <c r="HL17" i="6"/>
  <c r="HL18" i="6"/>
  <c r="HL19" i="6"/>
  <c r="HL20" i="6"/>
  <c r="HL21" i="6"/>
  <c r="HL22" i="6"/>
  <c r="HL23" i="6"/>
  <c r="HL24" i="6"/>
  <c r="HL25" i="6"/>
  <c r="HL26" i="6"/>
  <c r="HL27" i="6"/>
  <c r="HL28" i="6"/>
  <c r="HL29" i="6"/>
  <c r="HL30" i="6"/>
  <c r="HL31" i="6"/>
  <c r="HL32" i="6"/>
  <c r="HL33" i="6"/>
  <c r="HL34" i="6"/>
  <c r="HL35" i="6"/>
  <c r="HL36" i="6"/>
  <c r="HL37" i="6"/>
  <c r="HL38" i="6"/>
  <c r="HL39" i="6"/>
  <c r="HL40" i="6"/>
  <c r="HL41" i="6"/>
  <c r="HL42" i="6"/>
  <c r="HL43" i="6"/>
  <c r="HL44" i="6"/>
  <c r="HL45" i="6"/>
  <c r="HL46" i="6"/>
  <c r="HL47" i="6"/>
  <c r="HL48" i="6"/>
  <c r="HL49" i="6"/>
  <c r="HL50" i="6"/>
  <c r="HL51" i="6"/>
  <c r="AE6" i="6"/>
  <c r="JX11" i="6"/>
  <c r="JX12" i="6"/>
  <c r="JX13" i="6"/>
  <c r="JX14" i="6"/>
  <c r="JX15" i="6"/>
  <c r="JX16" i="6"/>
  <c r="JX17" i="6"/>
  <c r="JX18" i="6"/>
  <c r="JX19" i="6"/>
  <c r="JX20" i="6"/>
  <c r="JX21" i="6"/>
  <c r="JX22" i="6"/>
  <c r="JX23" i="6"/>
  <c r="JX24" i="6"/>
  <c r="JX25" i="6"/>
  <c r="JX26" i="6"/>
  <c r="JX27" i="6"/>
  <c r="JX28" i="6"/>
  <c r="JX29" i="6"/>
  <c r="JX30" i="6"/>
  <c r="JX31" i="6"/>
  <c r="JX32" i="6"/>
  <c r="JX33" i="6"/>
  <c r="JX34" i="6"/>
  <c r="JX35" i="6"/>
  <c r="JX36" i="6"/>
  <c r="JX37" i="6"/>
  <c r="JX38" i="6"/>
  <c r="JX39" i="6"/>
  <c r="JX40" i="6"/>
  <c r="JX41" i="6"/>
  <c r="JX42" i="6"/>
  <c r="JX43" i="6"/>
  <c r="JX44" i="6"/>
  <c r="JX45" i="6"/>
  <c r="JX46" i="6"/>
  <c r="JX47" i="6"/>
  <c r="JX48" i="6"/>
  <c r="JX49" i="6"/>
  <c r="JX50" i="6"/>
  <c r="JX51" i="6"/>
  <c r="AF10" i="6"/>
  <c r="MJ23" i="6"/>
  <c r="MJ24" i="6"/>
  <c r="MJ25" i="6"/>
  <c r="MJ26" i="6"/>
  <c r="MJ27" i="6"/>
  <c r="MJ28" i="6"/>
  <c r="MJ29" i="6"/>
  <c r="MJ30" i="6"/>
  <c r="MJ31" i="6"/>
  <c r="MJ32" i="6"/>
  <c r="MJ33" i="6"/>
  <c r="MJ34" i="6"/>
  <c r="MJ35" i="6"/>
  <c r="MJ36" i="6"/>
  <c r="MJ37" i="6"/>
  <c r="MJ38" i="6"/>
  <c r="MJ39" i="6"/>
  <c r="MJ40" i="6"/>
  <c r="MJ41" i="6"/>
  <c r="MJ42" i="6"/>
  <c r="MJ43" i="6"/>
  <c r="MJ44" i="6"/>
  <c r="MJ45" i="6"/>
  <c r="MJ46" i="6"/>
  <c r="MJ47" i="6"/>
  <c r="MJ48" i="6"/>
  <c r="MJ49" i="6"/>
  <c r="MJ50" i="6"/>
  <c r="MJ51" i="6"/>
  <c r="AG22" i="6"/>
  <c r="BL17" i="6"/>
  <c r="BL18" i="6"/>
  <c r="BL19" i="6"/>
  <c r="BL20" i="6"/>
  <c r="BL21" i="6"/>
  <c r="BL22" i="6"/>
  <c r="BL23" i="6"/>
  <c r="BL24" i="6"/>
  <c r="BL25" i="6"/>
  <c r="BL26" i="6"/>
  <c r="BL27" i="6"/>
  <c r="BL28" i="6"/>
  <c r="BL29" i="6"/>
  <c r="BL30" i="6"/>
  <c r="BL31" i="6"/>
  <c r="BL32" i="6"/>
  <c r="BL33" i="6"/>
  <c r="BL34" i="6"/>
  <c r="BL35" i="6"/>
  <c r="BL36" i="6"/>
  <c r="BL37" i="6"/>
  <c r="BL38" i="6"/>
  <c r="BL39" i="6"/>
  <c r="BL40" i="6"/>
  <c r="BL41" i="6"/>
  <c r="BL42" i="6"/>
  <c r="BL43" i="6"/>
  <c r="BL44" i="6"/>
  <c r="BL45" i="6"/>
  <c r="BL46" i="6"/>
  <c r="BL47" i="6"/>
  <c r="BL48" i="6"/>
  <c r="BL49" i="6"/>
  <c r="BL50" i="6"/>
  <c r="BL51" i="6"/>
  <c r="AJ16" i="6"/>
  <c r="DX19" i="6"/>
  <c r="DX20" i="6"/>
  <c r="DX21" i="6"/>
  <c r="DX22" i="6"/>
  <c r="DX23" i="6"/>
  <c r="DX24" i="6"/>
  <c r="DX25" i="6"/>
  <c r="DX26" i="6"/>
  <c r="DX27" i="6"/>
  <c r="DX28" i="6"/>
  <c r="DX29" i="6"/>
  <c r="DX30" i="6"/>
  <c r="DX31" i="6"/>
  <c r="DX32" i="6"/>
  <c r="DX33" i="6"/>
  <c r="DX34" i="6"/>
  <c r="DX35" i="6"/>
  <c r="DX36" i="6"/>
  <c r="DX37" i="6"/>
  <c r="DX38" i="6"/>
  <c r="DX39" i="6"/>
  <c r="DX40" i="6"/>
  <c r="DX41" i="6"/>
  <c r="DX42" i="6"/>
  <c r="DX43" i="6"/>
  <c r="DX44" i="6"/>
  <c r="DX45" i="6"/>
  <c r="DX46" i="6"/>
  <c r="DX47" i="6"/>
  <c r="DX48" i="6"/>
  <c r="DX49" i="6"/>
  <c r="DX50" i="6"/>
  <c r="DX51" i="6"/>
  <c r="AD18" i="6"/>
  <c r="GJ4" i="6"/>
  <c r="GJ5" i="6"/>
  <c r="GJ6" i="6"/>
  <c r="GJ7" i="6"/>
  <c r="GJ8" i="6"/>
  <c r="GJ9" i="6"/>
  <c r="GJ10" i="6"/>
  <c r="GJ11" i="6"/>
  <c r="GJ12" i="6"/>
  <c r="GJ13" i="6"/>
  <c r="GJ14" i="6"/>
  <c r="GJ15" i="6"/>
  <c r="GJ16" i="6"/>
  <c r="GJ17" i="6"/>
  <c r="GJ18" i="6"/>
  <c r="GJ19" i="6"/>
  <c r="GJ20" i="6"/>
  <c r="GJ21" i="6"/>
  <c r="GJ22" i="6"/>
  <c r="GJ23" i="6"/>
  <c r="GJ24" i="6"/>
  <c r="GJ25" i="6"/>
  <c r="GJ26" i="6"/>
  <c r="GJ27" i="6"/>
  <c r="GJ28" i="6"/>
  <c r="GJ29" i="6"/>
  <c r="GJ30" i="6"/>
  <c r="GJ31" i="6"/>
  <c r="GJ32" i="6"/>
  <c r="GJ33" i="6"/>
  <c r="GJ34" i="6"/>
  <c r="GJ35" i="6"/>
  <c r="GJ36" i="6"/>
  <c r="GJ37" i="6"/>
  <c r="GJ38" i="6"/>
  <c r="GJ39" i="6"/>
  <c r="GJ40" i="6"/>
  <c r="GJ41" i="6"/>
  <c r="GJ42" i="6"/>
  <c r="GJ43" i="6"/>
  <c r="GJ44" i="6"/>
  <c r="GJ45" i="6"/>
  <c r="GJ46" i="6"/>
  <c r="GJ47" i="6"/>
  <c r="GJ48" i="6"/>
  <c r="GJ49" i="6"/>
  <c r="GJ50" i="6"/>
  <c r="GJ51" i="6"/>
  <c r="AE3" i="6"/>
  <c r="IV15" i="6"/>
  <c r="IV16" i="6"/>
  <c r="IV17" i="6"/>
  <c r="IV18" i="6"/>
  <c r="IV19" i="6"/>
  <c r="IV20" i="6"/>
  <c r="IV21" i="6"/>
  <c r="IV22" i="6"/>
  <c r="IV23" i="6"/>
  <c r="IV24" i="6"/>
  <c r="IV25" i="6"/>
  <c r="IV26" i="6"/>
  <c r="IV27" i="6"/>
  <c r="IV28" i="6"/>
  <c r="IV29" i="6"/>
  <c r="IV30" i="6"/>
  <c r="IV31" i="6"/>
  <c r="IV32" i="6"/>
  <c r="IV33" i="6"/>
  <c r="IV34" i="6"/>
  <c r="IV35" i="6"/>
  <c r="IV36" i="6"/>
  <c r="IV37" i="6"/>
  <c r="IV38" i="6"/>
  <c r="IV39" i="6"/>
  <c r="IV40" i="6"/>
  <c r="IV41" i="6"/>
  <c r="IV42" i="6"/>
  <c r="IV43" i="6"/>
  <c r="IV44" i="6"/>
  <c r="IV45" i="6"/>
  <c r="IV46" i="6"/>
  <c r="IV47" i="6"/>
  <c r="IV48" i="6"/>
  <c r="IV49" i="6"/>
  <c r="IV50" i="6"/>
  <c r="IV51" i="6"/>
  <c r="AF14" i="6"/>
  <c r="BM12" i="6"/>
  <c r="BM13" i="6"/>
  <c r="BM14" i="6"/>
  <c r="BM15" i="6"/>
  <c r="BM16" i="6"/>
  <c r="BM17" i="6"/>
  <c r="BM18" i="6"/>
  <c r="BM19" i="6"/>
  <c r="BM20" i="6"/>
  <c r="BM21" i="6"/>
  <c r="BM22" i="6"/>
  <c r="BM23" i="6"/>
  <c r="BM24" i="6"/>
  <c r="BM25" i="6"/>
  <c r="BM26" i="6"/>
  <c r="BM27" i="6"/>
  <c r="BM28" i="6"/>
  <c r="BM29" i="6"/>
  <c r="BM30" i="6"/>
  <c r="BM31" i="6"/>
  <c r="BM32" i="6"/>
  <c r="BM33" i="6"/>
  <c r="BM34" i="6"/>
  <c r="BM35" i="6"/>
  <c r="BM36" i="6"/>
  <c r="BM37" i="6"/>
  <c r="BM38" i="6"/>
  <c r="BM39" i="6"/>
  <c r="BM40" i="6"/>
  <c r="BM41" i="6"/>
  <c r="BM42" i="6"/>
  <c r="BM43" i="6"/>
  <c r="BM44" i="6"/>
  <c r="BM45" i="6"/>
  <c r="BM46" i="6"/>
  <c r="BM47" i="6"/>
  <c r="BM48" i="6"/>
  <c r="BM49" i="6"/>
  <c r="BM50" i="6"/>
  <c r="BM51" i="6"/>
  <c r="AD11" i="6"/>
  <c r="EG30" i="6"/>
  <c r="EG31" i="6"/>
  <c r="EG32" i="6"/>
  <c r="EG33" i="6"/>
  <c r="EG34" i="6"/>
  <c r="EG35" i="6"/>
  <c r="EG36" i="6"/>
  <c r="EG37" i="6"/>
  <c r="EG38" i="6"/>
  <c r="EG39" i="6"/>
  <c r="EG40" i="6"/>
  <c r="EG41" i="6"/>
  <c r="EG42" i="6"/>
  <c r="EG43" i="6"/>
  <c r="EG44" i="6"/>
  <c r="EG45" i="6"/>
  <c r="EG46" i="6"/>
  <c r="EG47" i="6"/>
  <c r="EG48" i="6"/>
  <c r="EG49" i="6"/>
  <c r="EG50" i="6"/>
  <c r="EG51" i="6"/>
  <c r="AF29" i="6"/>
  <c r="FQ33" i="6"/>
  <c r="FQ34" i="6"/>
  <c r="FQ35" i="6"/>
  <c r="FQ36" i="6"/>
  <c r="FQ37" i="6"/>
  <c r="FQ38" i="6"/>
  <c r="FQ39" i="6"/>
  <c r="FQ40" i="6"/>
  <c r="FQ41" i="6"/>
  <c r="FQ42" i="6"/>
  <c r="FQ43" i="6"/>
  <c r="FQ44" i="6"/>
  <c r="FQ45" i="6"/>
  <c r="FQ46" i="6"/>
  <c r="FQ47" i="6"/>
  <c r="FQ48" i="6"/>
  <c r="FQ49" i="6"/>
  <c r="FQ50" i="6"/>
  <c r="FQ51" i="6"/>
  <c r="AG32" i="6"/>
  <c r="HA6" i="6"/>
  <c r="HA7" i="6"/>
  <c r="HA8" i="6"/>
  <c r="HA9" i="6"/>
  <c r="HA10" i="6"/>
  <c r="HA11" i="6"/>
  <c r="HA12" i="6"/>
  <c r="HA13" i="6"/>
  <c r="HA14" i="6"/>
  <c r="HA15" i="6"/>
  <c r="HA16" i="6"/>
  <c r="HA17" i="6"/>
  <c r="HA18" i="6"/>
  <c r="HA19" i="6"/>
  <c r="HA20" i="6"/>
  <c r="HA21" i="6"/>
  <c r="HA22" i="6"/>
  <c r="HA23" i="6"/>
  <c r="HA24" i="6"/>
  <c r="HA25" i="6"/>
  <c r="HA26" i="6"/>
  <c r="HA27" i="6"/>
  <c r="HA28" i="6"/>
  <c r="HA29" i="6"/>
  <c r="HA30" i="6"/>
  <c r="HA31" i="6"/>
  <c r="HA32" i="6"/>
  <c r="HA33" i="6"/>
  <c r="HA34" i="6"/>
  <c r="HA35" i="6"/>
  <c r="HA36" i="6"/>
  <c r="HA37" i="6"/>
  <c r="HA38" i="6"/>
  <c r="HA39" i="6"/>
  <c r="HA40" i="6"/>
  <c r="HA41" i="6"/>
  <c r="HA42" i="6"/>
  <c r="HA43" i="6"/>
  <c r="HA44" i="6"/>
  <c r="HA45" i="6"/>
  <c r="HA46" i="6"/>
  <c r="HA47" i="6"/>
  <c r="HA48" i="6"/>
  <c r="HA49" i="6"/>
  <c r="HA50" i="6"/>
  <c r="HA51" i="6"/>
  <c r="AH5" i="6"/>
  <c r="KS16" i="6"/>
  <c r="KS17" i="6"/>
  <c r="KS18" i="6"/>
  <c r="KS19" i="6"/>
  <c r="KS20" i="6"/>
  <c r="KS21" i="6"/>
  <c r="KS22" i="6"/>
  <c r="KS23" i="6"/>
  <c r="KS24" i="6"/>
  <c r="KS25" i="6"/>
  <c r="KS26" i="6"/>
  <c r="KS27" i="6"/>
  <c r="KS28" i="6"/>
  <c r="KS29" i="6"/>
  <c r="KS30" i="6"/>
  <c r="KS31" i="6"/>
  <c r="KS32" i="6"/>
  <c r="KS33" i="6"/>
  <c r="KS34" i="6"/>
  <c r="KS35" i="6"/>
  <c r="KS36" i="6"/>
  <c r="KS37" i="6"/>
  <c r="KS38" i="6"/>
  <c r="KS39" i="6"/>
  <c r="KS40" i="6"/>
  <c r="KS41" i="6"/>
  <c r="KS42" i="6"/>
  <c r="KS43" i="6"/>
  <c r="KS44" i="6"/>
  <c r="KS45" i="6"/>
  <c r="KS46" i="6"/>
  <c r="KS47" i="6"/>
  <c r="KS48" i="6"/>
  <c r="KS49" i="6"/>
  <c r="KS50" i="6"/>
  <c r="KS51" i="6"/>
  <c r="AF15" i="6"/>
  <c r="MS27" i="6"/>
  <c r="MS28" i="6"/>
  <c r="MS29" i="6"/>
  <c r="MS30" i="6"/>
  <c r="MS31" i="6"/>
  <c r="MS32" i="6"/>
  <c r="MS33" i="6"/>
  <c r="MS34" i="6"/>
  <c r="MS35" i="6"/>
  <c r="MS36" i="6"/>
  <c r="MS37" i="6"/>
  <c r="MS38" i="6"/>
  <c r="MS39" i="6"/>
  <c r="MS40" i="6"/>
  <c r="MS41" i="6"/>
  <c r="MS42" i="6"/>
  <c r="MS43" i="6"/>
  <c r="MS44" i="6"/>
  <c r="MS45" i="6"/>
  <c r="MS46" i="6"/>
  <c r="MS47" i="6"/>
  <c r="MS48" i="6"/>
  <c r="MS49" i="6"/>
  <c r="MS50" i="6"/>
  <c r="MS51" i="6"/>
  <c r="AI26" i="6"/>
  <c r="NM48" i="6"/>
  <c r="NM49" i="6"/>
  <c r="NM50" i="6"/>
  <c r="NM51" i="6"/>
  <c r="AH47" i="6"/>
  <c r="BJ17" i="6"/>
  <c r="BJ18" i="6"/>
  <c r="BJ19" i="6"/>
  <c r="BJ20" i="6"/>
  <c r="BJ21" i="6"/>
  <c r="BJ22" i="6"/>
  <c r="BJ23" i="6"/>
  <c r="BJ24" i="6"/>
  <c r="BJ25" i="6"/>
  <c r="BJ26" i="6"/>
  <c r="BJ27" i="6"/>
  <c r="BJ28" i="6"/>
  <c r="BJ29" i="6"/>
  <c r="BJ30" i="6"/>
  <c r="BJ31" i="6"/>
  <c r="BJ32" i="6"/>
  <c r="BJ33" i="6"/>
  <c r="BJ34" i="6"/>
  <c r="BJ35" i="6"/>
  <c r="BJ36" i="6"/>
  <c r="BJ37" i="6"/>
  <c r="BJ38" i="6"/>
  <c r="BJ39" i="6"/>
  <c r="BJ40" i="6"/>
  <c r="BJ41" i="6"/>
  <c r="BJ42" i="6"/>
  <c r="BJ43" i="6"/>
  <c r="BJ44" i="6"/>
  <c r="BJ45" i="6"/>
  <c r="BJ46" i="6"/>
  <c r="BJ47" i="6"/>
  <c r="BJ48" i="6"/>
  <c r="BJ49" i="6"/>
  <c r="BJ50" i="6"/>
  <c r="BJ51" i="6"/>
  <c r="AH16" i="6"/>
  <c r="CP13" i="6"/>
  <c r="CP14" i="6"/>
  <c r="CP15" i="6"/>
  <c r="CP16" i="6"/>
  <c r="CP17" i="6"/>
  <c r="CP18" i="6"/>
  <c r="CP19" i="6"/>
  <c r="CP20" i="6"/>
  <c r="CP21" i="6"/>
  <c r="CP22" i="6"/>
  <c r="CP23" i="6"/>
  <c r="CP24" i="6"/>
  <c r="CP25" i="6"/>
  <c r="CP26" i="6"/>
  <c r="CP27" i="6"/>
  <c r="CP28" i="6"/>
  <c r="CP29" i="6"/>
  <c r="CP30" i="6"/>
  <c r="CP31" i="6"/>
  <c r="CP32" i="6"/>
  <c r="CP33" i="6"/>
  <c r="CP34" i="6"/>
  <c r="CP35" i="6"/>
  <c r="CP36" i="6"/>
  <c r="CP37" i="6"/>
  <c r="CP38" i="6"/>
  <c r="CP39" i="6"/>
  <c r="CP40" i="6"/>
  <c r="CP41" i="6"/>
  <c r="CP42" i="6"/>
  <c r="CP43" i="6"/>
  <c r="CP44" i="6"/>
  <c r="CP45" i="6"/>
  <c r="CP46" i="6"/>
  <c r="CP47" i="6"/>
  <c r="CP48" i="6"/>
  <c r="CP49" i="6"/>
  <c r="CP50" i="6"/>
  <c r="CP51" i="6"/>
  <c r="AE12" i="6"/>
  <c r="DF37" i="6"/>
  <c r="DF38" i="6"/>
  <c r="DF39" i="6"/>
  <c r="DF40" i="6"/>
  <c r="DF41" i="6"/>
  <c r="DF42" i="6"/>
  <c r="DF43" i="6"/>
  <c r="DF44" i="6"/>
  <c r="DF45" i="6"/>
  <c r="DF46" i="6"/>
  <c r="DF47" i="6"/>
  <c r="DF48" i="6"/>
  <c r="DF49" i="6"/>
  <c r="DF50" i="6"/>
  <c r="DF51" i="6"/>
  <c r="AG36" i="6"/>
  <c r="DV8" i="6"/>
  <c r="DV9" i="6"/>
  <c r="DV10" i="6"/>
  <c r="DV11" i="6"/>
  <c r="DV12" i="6"/>
  <c r="DV13" i="6"/>
  <c r="DV14" i="6"/>
  <c r="DV15" i="6"/>
  <c r="DV16" i="6"/>
  <c r="DV17" i="6"/>
  <c r="DV18" i="6"/>
  <c r="DV19" i="6"/>
  <c r="DV20" i="6"/>
  <c r="DV21" i="6"/>
  <c r="DV22" i="6"/>
  <c r="DV23" i="6"/>
  <c r="DV24" i="6"/>
  <c r="DV25" i="6"/>
  <c r="DV26" i="6"/>
  <c r="DV27" i="6"/>
  <c r="DV28" i="6"/>
  <c r="DV29" i="6"/>
  <c r="DV30" i="6"/>
  <c r="DV31" i="6"/>
  <c r="DV32" i="6"/>
  <c r="DV33" i="6"/>
  <c r="DV34" i="6"/>
  <c r="DV35" i="6"/>
  <c r="DV36" i="6"/>
  <c r="DV37" i="6"/>
  <c r="DV38" i="6"/>
  <c r="DV39" i="6"/>
  <c r="DV40" i="6"/>
  <c r="DV41" i="6"/>
  <c r="DV42" i="6"/>
  <c r="DV43" i="6"/>
  <c r="DV44" i="6"/>
  <c r="DV45" i="6"/>
  <c r="DV46" i="6"/>
  <c r="DV47" i="6"/>
  <c r="DV48" i="6"/>
  <c r="DV49" i="6"/>
  <c r="DV50" i="6"/>
  <c r="DV51" i="6"/>
  <c r="AI7" i="6"/>
  <c r="EL31" i="6"/>
  <c r="EL32" i="6"/>
  <c r="EL33" i="6"/>
  <c r="EL34" i="6"/>
  <c r="EL35" i="6"/>
  <c r="EL36" i="6"/>
  <c r="EL37" i="6"/>
  <c r="EL38" i="6"/>
  <c r="EL39" i="6"/>
  <c r="EL40" i="6"/>
  <c r="EL41" i="6"/>
  <c r="EL42" i="6"/>
  <c r="EL43" i="6"/>
  <c r="EL44" i="6"/>
  <c r="EL45" i="6"/>
  <c r="EL46" i="6"/>
  <c r="EL47" i="6"/>
  <c r="EL48" i="6"/>
  <c r="EL49" i="6"/>
  <c r="EL50" i="6"/>
  <c r="EL51" i="6"/>
  <c r="AD30" i="6"/>
  <c r="FR33" i="6"/>
  <c r="FR34" i="6"/>
  <c r="FR35" i="6"/>
  <c r="FR36" i="6"/>
  <c r="FR37" i="6"/>
  <c r="FR38" i="6"/>
  <c r="FR39" i="6"/>
  <c r="FR40" i="6"/>
  <c r="FR41" i="6"/>
  <c r="FR42" i="6"/>
  <c r="FR43" i="6"/>
  <c r="FR44" i="6"/>
  <c r="FR45" i="6"/>
  <c r="FR46" i="6"/>
  <c r="FR47" i="6"/>
  <c r="FR48" i="6"/>
  <c r="FR49" i="6"/>
  <c r="FR50" i="6"/>
  <c r="FR51" i="6"/>
  <c r="AH32" i="6"/>
  <c r="GH47" i="6"/>
  <c r="GH48" i="6"/>
  <c r="GH49" i="6"/>
  <c r="GH50" i="6"/>
  <c r="GH51" i="6"/>
  <c r="AJ46" i="6"/>
  <c r="GX6" i="6"/>
  <c r="GX7" i="6"/>
  <c r="GX8" i="6"/>
  <c r="GX9" i="6"/>
  <c r="GX10" i="6"/>
  <c r="GX11" i="6"/>
  <c r="GX12" i="6"/>
  <c r="GX13" i="6"/>
  <c r="GX14" i="6"/>
  <c r="GX15" i="6"/>
  <c r="GX16" i="6"/>
  <c r="GX17" i="6"/>
  <c r="GX18" i="6"/>
  <c r="GX19" i="6"/>
  <c r="GX20" i="6"/>
  <c r="GX21" i="6"/>
  <c r="GX22" i="6"/>
  <c r="GX23" i="6"/>
  <c r="GX24" i="6"/>
  <c r="GX25" i="6"/>
  <c r="GX26" i="6"/>
  <c r="GX27" i="6"/>
  <c r="GX28" i="6"/>
  <c r="GX29" i="6"/>
  <c r="GX30" i="6"/>
  <c r="GX31" i="6"/>
  <c r="GX32" i="6"/>
  <c r="GX33" i="6"/>
  <c r="GX34" i="6"/>
  <c r="GX35" i="6"/>
  <c r="GX36" i="6"/>
  <c r="GX37" i="6"/>
  <c r="GX38" i="6"/>
  <c r="GX39" i="6"/>
  <c r="GX40" i="6"/>
  <c r="GX41" i="6"/>
  <c r="GX42" i="6"/>
  <c r="GX43" i="6"/>
  <c r="GX44" i="6"/>
  <c r="GX45" i="6"/>
  <c r="GX46" i="6"/>
  <c r="GX47" i="6"/>
  <c r="GX48" i="6"/>
  <c r="GX49" i="6"/>
  <c r="GX50" i="6"/>
  <c r="GX51" i="6"/>
  <c r="AE5" i="6"/>
  <c r="HN7" i="6"/>
  <c r="HN8" i="6"/>
  <c r="HN9" i="6"/>
  <c r="HN10" i="6"/>
  <c r="HN11" i="6"/>
  <c r="HN12" i="6"/>
  <c r="HN13" i="6"/>
  <c r="HN14" i="6"/>
  <c r="HN15" i="6"/>
  <c r="HN16" i="6"/>
  <c r="HN17" i="6"/>
  <c r="HN18" i="6"/>
  <c r="HN19" i="6"/>
  <c r="HN20" i="6"/>
  <c r="HN21" i="6"/>
  <c r="HN22" i="6"/>
  <c r="HN23" i="6"/>
  <c r="HN24" i="6"/>
  <c r="HN25" i="6"/>
  <c r="HN26" i="6"/>
  <c r="HN27" i="6"/>
  <c r="HN28" i="6"/>
  <c r="HN29" i="6"/>
  <c r="HN30" i="6"/>
  <c r="HN31" i="6"/>
  <c r="HN32" i="6"/>
  <c r="HN33" i="6"/>
  <c r="HN34" i="6"/>
  <c r="HN35" i="6"/>
  <c r="HN36" i="6"/>
  <c r="HN37" i="6"/>
  <c r="HN38" i="6"/>
  <c r="HN39" i="6"/>
  <c r="HN40" i="6"/>
  <c r="HN41" i="6"/>
  <c r="HN42" i="6"/>
  <c r="HN43" i="6"/>
  <c r="HN44" i="6"/>
  <c r="HN45" i="6"/>
  <c r="HN46" i="6"/>
  <c r="HN47" i="6"/>
  <c r="HN48" i="6"/>
  <c r="HN49" i="6"/>
  <c r="HN50" i="6"/>
  <c r="HN51" i="6"/>
  <c r="AG6" i="6"/>
  <c r="ID21" i="6"/>
  <c r="ID22" i="6"/>
  <c r="ID23" i="6"/>
  <c r="ID24" i="6"/>
  <c r="ID25" i="6"/>
  <c r="ID26" i="6"/>
  <c r="ID27" i="6"/>
  <c r="ID28" i="6"/>
  <c r="ID29" i="6"/>
  <c r="ID30" i="6"/>
  <c r="ID31" i="6"/>
  <c r="ID32" i="6"/>
  <c r="ID33" i="6"/>
  <c r="ID34" i="6"/>
  <c r="ID35" i="6"/>
  <c r="ID36" i="6"/>
  <c r="ID37" i="6"/>
  <c r="ID38" i="6"/>
  <c r="ID39" i="6"/>
  <c r="ID40" i="6"/>
  <c r="ID41" i="6"/>
  <c r="ID42" i="6"/>
  <c r="ID43" i="6"/>
  <c r="ID44" i="6"/>
  <c r="ID45" i="6"/>
  <c r="ID46" i="6"/>
  <c r="ID47" i="6"/>
  <c r="ID48" i="6"/>
  <c r="ID49" i="6"/>
  <c r="ID50" i="6"/>
  <c r="ID51" i="6"/>
  <c r="AI20" i="6"/>
  <c r="IT15" i="6"/>
  <c r="IT16" i="6"/>
  <c r="IT17" i="6"/>
  <c r="IT18" i="6"/>
  <c r="IT19" i="6"/>
  <c r="IT20" i="6"/>
  <c r="IT21" i="6"/>
  <c r="IT22" i="6"/>
  <c r="IT23" i="6"/>
  <c r="IT24" i="6"/>
  <c r="IT25" i="6"/>
  <c r="IT26" i="6"/>
  <c r="IT27" i="6"/>
  <c r="IT28" i="6"/>
  <c r="IT29" i="6"/>
  <c r="IT30" i="6"/>
  <c r="IT31" i="6"/>
  <c r="IT32" i="6"/>
  <c r="IT33" i="6"/>
  <c r="IT34" i="6"/>
  <c r="IT35" i="6"/>
  <c r="IT36" i="6"/>
  <c r="IT37" i="6"/>
  <c r="IT38" i="6"/>
  <c r="IT39" i="6"/>
  <c r="IT40" i="6"/>
  <c r="IT41" i="6"/>
  <c r="IT42" i="6"/>
  <c r="IT43" i="6"/>
  <c r="IT44" i="6"/>
  <c r="IT45" i="6"/>
  <c r="IT46" i="6"/>
  <c r="IT47" i="6"/>
  <c r="IT48" i="6"/>
  <c r="IT49" i="6"/>
  <c r="IT50" i="6"/>
  <c r="IT51" i="6"/>
  <c r="AD14" i="6"/>
  <c r="JJ22" i="6"/>
  <c r="JJ23" i="6"/>
  <c r="JJ24" i="6"/>
  <c r="JJ25" i="6"/>
  <c r="JJ26" i="6"/>
  <c r="JJ27" i="6"/>
  <c r="JJ28" i="6"/>
  <c r="JJ29" i="6"/>
  <c r="JJ30" i="6"/>
  <c r="JJ31" i="6"/>
  <c r="JJ32" i="6"/>
  <c r="JJ33" i="6"/>
  <c r="JJ34" i="6"/>
  <c r="JJ35" i="6"/>
  <c r="JJ36" i="6"/>
  <c r="JJ37" i="6"/>
  <c r="JJ38" i="6"/>
  <c r="JJ39" i="6"/>
  <c r="JJ40" i="6"/>
  <c r="JJ41" i="6"/>
  <c r="JJ42" i="6"/>
  <c r="JJ43" i="6"/>
  <c r="JJ44" i="6"/>
  <c r="JJ45" i="6"/>
  <c r="JJ46" i="6"/>
  <c r="JJ47" i="6"/>
  <c r="JJ48" i="6"/>
  <c r="JJ49" i="6"/>
  <c r="JJ50" i="6"/>
  <c r="JJ51" i="6"/>
  <c r="AF21" i="6"/>
  <c r="JZ11" i="6"/>
  <c r="JZ12" i="6"/>
  <c r="JZ13" i="6"/>
  <c r="JZ14" i="6"/>
  <c r="JZ15" i="6"/>
  <c r="JZ16" i="6"/>
  <c r="JZ17" i="6"/>
  <c r="JZ18" i="6"/>
  <c r="JZ19" i="6"/>
  <c r="JZ20" i="6"/>
  <c r="JZ21" i="6"/>
  <c r="JZ22" i="6"/>
  <c r="JZ23" i="6"/>
  <c r="JZ24" i="6"/>
  <c r="JZ25" i="6"/>
  <c r="JZ26" i="6"/>
  <c r="JZ27" i="6"/>
  <c r="JZ28" i="6"/>
  <c r="JZ29" i="6"/>
  <c r="JZ30" i="6"/>
  <c r="JZ31" i="6"/>
  <c r="JZ32" i="6"/>
  <c r="JZ33" i="6"/>
  <c r="JZ34" i="6"/>
  <c r="JZ35" i="6"/>
  <c r="JZ36" i="6"/>
  <c r="JZ37" i="6"/>
  <c r="JZ38" i="6"/>
  <c r="JZ39" i="6"/>
  <c r="JZ40" i="6"/>
  <c r="JZ41" i="6"/>
  <c r="JZ42" i="6"/>
  <c r="JZ43" i="6"/>
  <c r="JZ44" i="6"/>
  <c r="JZ45" i="6"/>
  <c r="JZ46" i="6"/>
  <c r="JZ47" i="6"/>
  <c r="JZ48" i="6"/>
  <c r="JZ49" i="6"/>
  <c r="JZ50" i="6"/>
  <c r="JZ51" i="6"/>
  <c r="AH10" i="6"/>
  <c r="KP14" i="6"/>
  <c r="KP15" i="6"/>
  <c r="KP16" i="6"/>
  <c r="KP17" i="6"/>
  <c r="KP18" i="6"/>
  <c r="KP19" i="6"/>
  <c r="KP20" i="6"/>
  <c r="KP21" i="6"/>
  <c r="KP22" i="6"/>
  <c r="KP23" i="6"/>
  <c r="KP24" i="6"/>
  <c r="KP25" i="6"/>
  <c r="KP26" i="6"/>
  <c r="KP27" i="6"/>
  <c r="KP28" i="6"/>
  <c r="KP29" i="6"/>
  <c r="KP30" i="6"/>
  <c r="KP31" i="6"/>
  <c r="KP32" i="6"/>
  <c r="KP33" i="6"/>
  <c r="KP34" i="6"/>
  <c r="KP35" i="6"/>
  <c r="KP36" i="6"/>
  <c r="KP37" i="6"/>
  <c r="KP38" i="6"/>
  <c r="KP39" i="6"/>
  <c r="KP40" i="6"/>
  <c r="KP41" i="6"/>
  <c r="KP42" i="6"/>
  <c r="KP43" i="6"/>
  <c r="KP44" i="6"/>
  <c r="KP45" i="6"/>
  <c r="KP46" i="6"/>
  <c r="KP47" i="6"/>
  <c r="KP48" i="6"/>
  <c r="KP49" i="6"/>
  <c r="KP50" i="6"/>
  <c r="KP51" i="6"/>
  <c r="AJ13" i="6"/>
  <c r="ML23" i="6"/>
  <c r="ML24" i="6"/>
  <c r="ML25" i="6"/>
  <c r="ML26" i="6"/>
  <c r="ML27" i="6"/>
  <c r="ML28" i="6"/>
  <c r="ML29" i="6"/>
  <c r="ML30" i="6"/>
  <c r="ML31" i="6"/>
  <c r="ML32" i="6"/>
  <c r="ML33" i="6"/>
  <c r="ML34" i="6"/>
  <c r="ML35" i="6"/>
  <c r="ML36" i="6"/>
  <c r="ML37" i="6"/>
  <c r="ML38" i="6"/>
  <c r="ML39" i="6"/>
  <c r="ML40" i="6"/>
  <c r="ML41" i="6"/>
  <c r="ML42" i="6"/>
  <c r="ML43" i="6"/>
  <c r="ML44" i="6"/>
  <c r="ML45" i="6"/>
  <c r="ML46" i="6"/>
  <c r="ML47" i="6"/>
  <c r="ML48" i="6"/>
  <c r="ML49" i="6"/>
  <c r="ML50" i="6"/>
  <c r="ML51" i="6"/>
  <c r="AI22" i="6"/>
  <c r="BA9" i="6"/>
  <c r="BA10" i="6"/>
  <c r="BA11" i="6"/>
  <c r="BA12" i="6"/>
  <c r="BA13" i="6"/>
  <c r="BA14" i="6"/>
  <c r="BA15" i="6"/>
  <c r="BA16" i="6"/>
  <c r="BA17" i="6"/>
  <c r="BA18" i="6"/>
  <c r="BA19" i="6"/>
  <c r="BA20" i="6"/>
  <c r="BA21" i="6"/>
  <c r="BA22" i="6"/>
  <c r="BA23" i="6"/>
  <c r="BA24" i="6"/>
  <c r="BA25" i="6"/>
  <c r="BA26" i="6"/>
  <c r="BA27" i="6"/>
  <c r="BA28" i="6"/>
  <c r="BA29" i="6"/>
  <c r="BA30" i="6"/>
  <c r="BA31" i="6"/>
  <c r="BA32" i="6"/>
  <c r="BA33" i="6"/>
  <c r="BA34" i="6"/>
  <c r="BA35" i="6"/>
  <c r="BA36" i="6"/>
  <c r="BA37" i="6"/>
  <c r="BA38" i="6"/>
  <c r="BA39" i="6"/>
  <c r="BA40" i="6"/>
  <c r="BA41" i="6"/>
  <c r="BA42" i="6"/>
  <c r="BA43" i="6"/>
  <c r="BA44" i="6"/>
  <c r="BA45" i="6"/>
  <c r="BA46" i="6"/>
  <c r="BA47" i="6"/>
  <c r="BA48" i="6"/>
  <c r="BA49" i="6"/>
  <c r="BA50" i="6"/>
  <c r="BA51" i="6"/>
  <c r="AF8" i="6"/>
  <c r="CC29" i="6"/>
  <c r="CC30" i="6"/>
  <c r="CC31" i="6"/>
  <c r="CC32" i="6"/>
  <c r="CC33" i="6"/>
  <c r="CC34" i="6"/>
  <c r="CC35" i="6"/>
  <c r="CC36" i="6"/>
  <c r="CC37" i="6"/>
  <c r="CC38" i="6"/>
  <c r="CC39" i="6"/>
  <c r="CC40" i="6"/>
  <c r="CC41" i="6"/>
  <c r="CC42" i="6"/>
  <c r="CC43" i="6"/>
  <c r="CC44" i="6"/>
  <c r="CC45" i="6"/>
  <c r="CC46" i="6"/>
  <c r="CC47" i="6"/>
  <c r="CC48" i="6"/>
  <c r="CC49" i="6"/>
  <c r="CC50" i="6"/>
  <c r="CC51" i="6"/>
  <c r="AF28" i="6"/>
  <c r="DI37" i="6"/>
  <c r="DI38" i="6"/>
  <c r="DI39" i="6"/>
  <c r="DI40" i="6"/>
  <c r="DI41" i="6"/>
  <c r="DI42" i="6"/>
  <c r="DI43" i="6"/>
  <c r="DI44" i="6"/>
  <c r="DI45" i="6"/>
  <c r="DI46" i="6"/>
  <c r="DI47" i="6"/>
  <c r="DI48" i="6"/>
  <c r="DI49" i="6"/>
  <c r="DI50" i="6"/>
  <c r="DI51" i="6"/>
  <c r="AJ36" i="6"/>
  <c r="EK30" i="6"/>
  <c r="EK31" i="6"/>
  <c r="EK32" i="6"/>
  <c r="EK33" i="6"/>
  <c r="EK34" i="6"/>
  <c r="EK35" i="6"/>
  <c r="EK36" i="6"/>
  <c r="EK37" i="6"/>
  <c r="EK38" i="6"/>
  <c r="EK39" i="6"/>
  <c r="EK40" i="6"/>
  <c r="EK41" i="6"/>
  <c r="EK42" i="6"/>
  <c r="EK43" i="6"/>
  <c r="EK44" i="6"/>
  <c r="EK45" i="6"/>
  <c r="EK46" i="6"/>
  <c r="EK47" i="6"/>
  <c r="EK48" i="6"/>
  <c r="EK49" i="6"/>
  <c r="EK50" i="6"/>
  <c r="EK51" i="6"/>
  <c r="AJ29" i="6"/>
  <c r="GO4" i="6"/>
  <c r="GO5" i="6"/>
  <c r="GO6" i="6"/>
  <c r="GO7" i="6"/>
  <c r="GO8" i="6"/>
  <c r="GO9" i="6"/>
  <c r="GO10" i="6"/>
  <c r="GO11" i="6"/>
  <c r="GO12" i="6"/>
  <c r="GO13" i="6"/>
  <c r="GO14" i="6"/>
  <c r="GO15" i="6"/>
  <c r="GO16" i="6"/>
  <c r="GO17" i="6"/>
  <c r="GO18" i="6"/>
  <c r="GO19" i="6"/>
  <c r="GO20" i="6"/>
  <c r="GO21" i="6"/>
  <c r="GO22" i="6"/>
  <c r="GO23" i="6"/>
  <c r="GO24" i="6"/>
  <c r="GO25" i="6"/>
  <c r="GO26" i="6"/>
  <c r="GO27" i="6"/>
  <c r="GO28" i="6"/>
  <c r="GO29" i="6"/>
  <c r="GO30" i="6"/>
  <c r="GO31" i="6"/>
  <c r="GO32" i="6"/>
  <c r="GO33" i="6"/>
  <c r="GO34" i="6"/>
  <c r="GO35" i="6"/>
  <c r="GO36" i="6"/>
  <c r="GO37" i="6"/>
  <c r="GO38" i="6"/>
  <c r="GO39" i="6"/>
  <c r="GO40" i="6"/>
  <c r="GO41" i="6"/>
  <c r="GO42" i="6"/>
  <c r="GO43" i="6"/>
  <c r="GO44" i="6"/>
  <c r="GO45" i="6"/>
  <c r="GO46" i="6"/>
  <c r="GO47" i="6"/>
  <c r="GO48" i="6"/>
  <c r="GO49" i="6"/>
  <c r="GO50" i="6"/>
  <c r="GO51" i="6"/>
  <c r="AJ3" i="6"/>
  <c r="HU40" i="6"/>
  <c r="HU41" i="6"/>
  <c r="HU42" i="6"/>
  <c r="HU43" i="6"/>
  <c r="HU44" i="6"/>
  <c r="HU45" i="6"/>
  <c r="HU46" i="6"/>
  <c r="HU47" i="6"/>
  <c r="HU48" i="6"/>
  <c r="HU49" i="6"/>
  <c r="HU50" i="6"/>
  <c r="HU51" i="6"/>
  <c r="AG39" i="6"/>
  <c r="IW15" i="6"/>
  <c r="IW16" i="6"/>
  <c r="IW17" i="6"/>
  <c r="IW18" i="6"/>
  <c r="IW19" i="6"/>
  <c r="IW20" i="6"/>
  <c r="IW21" i="6"/>
  <c r="IW22" i="6"/>
  <c r="IW23" i="6"/>
  <c r="IW24" i="6"/>
  <c r="IW25" i="6"/>
  <c r="IW26" i="6"/>
  <c r="IW27" i="6"/>
  <c r="IW28" i="6"/>
  <c r="IW29" i="6"/>
  <c r="IW30" i="6"/>
  <c r="IW31" i="6"/>
  <c r="IW32" i="6"/>
  <c r="IW33" i="6"/>
  <c r="IW34" i="6"/>
  <c r="IW35" i="6"/>
  <c r="IW36" i="6"/>
  <c r="IW37" i="6"/>
  <c r="IW38" i="6"/>
  <c r="IW39" i="6"/>
  <c r="IW40" i="6"/>
  <c r="IW41" i="6"/>
  <c r="IW42" i="6"/>
  <c r="IW43" i="6"/>
  <c r="IW44" i="6"/>
  <c r="IW45" i="6"/>
  <c r="IW46" i="6"/>
  <c r="IW47" i="6"/>
  <c r="IW48" i="6"/>
  <c r="IW49" i="6"/>
  <c r="IW50" i="6"/>
  <c r="IW51" i="6"/>
  <c r="AG14" i="6"/>
  <c r="LM26" i="6"/>
  <c r="LM27" i="6"/>
  <c r="LM28" i="6"/>
  <c r="LM29" i="6"/>
  <c r="LM30" i="6"/>
  <c r="LM31" i="6"/>
  <c r="LM32" i="6"/>
  <c r="LM33" i="6"/>
  <c r="LM34" i="6"/>
  <c r="LM35" i="6"/>
  <c r="LM36" i="6"/>
  <c r="LM37" i="6"/>
  <c r="LM38" i="6"/>
  <c r="LM39" i="6"/>
  <c r="LM40" i="6"/>
  <c r="LM41" i="6"/>
  <c r="LM42" i="6"/>
  <c r="LM43" i="6"/>
  <c r="LM44" i="6"/>
  <c r="LM45" i="6"/>
  <c r="LM46" i="6"/>
  <c r="LM47" i="6"/>
  <c r="LM48" i="6"/>
  <c r="LM49" i="6"/>
  <c r="LM50" i="6"/>
  <c r="LM51" i="6"/>
  <c r="AE25" i="6"/>
  <c r="EQ31" i="6"/>
  <c r="EQ32" i="6"/>
  <c r="EQ33" i="6"/>
  <c r="EQ34" i="6"/>
  <c r="EQ35" i="6"/>
  <c r="EQ36" i="6"/>
  <c r="EQ37" i="6"/>
  <c r="EQ38" i="6"/>
  <c r="EQ39" i="6"/>
  <c r="EQ40" i="6"/>
  <c r="EQ41" i="6"/>
  <c r="EQ42" i="6"/>
  <c r="EQ43" i="6"/>
  <c r="EQ44" i="6"/>
  <c r="EQ45" i="6"/>
  <c r="EQ46" i="6"/>
  <c r="EQ47" i="6"/>
  <c r="EQ48" i="6"/>
  <c r="EQ49" i="6"/>
  <c r="EQ50" i="6"/>
  <c r="EQ51" i="6"/>
  <c r="AI30" i="6"/>
  <c r="GM4" i="6"/>
  <c r="GM5" i="6"/>
  <c r="GM6" i="6"/>
  <c r="GM7" i="6"/>
  <c r="GM8" i="6"/>
  <c r="GM9" i="6"/>
  <c r="GM10" i="6"/>
  <c r="GM11" i="6"/>
  <c r="GM12" i="6"/>
  <c r="GM13" i="6"/>
  <c r="GM14" i="6"/>
  <c r="GM15" i="6"/>
  <c r="GM16" i="6"/>
  <c r="GM17" i="6"/>
  <c r="GM18" i="6"/>
  <c r="GM19" i="6"/>
  <c r="GM20" i="6"/>
  <c r="GM21" i="6"/>
  <c r="GM22" i="6"/>
  <c r="GM23" i="6"/>
  <c r="GM24" i="6"/>
  <c r="GM25" i="6"/>
  <c r="GM26" i="6"/>
  <c r="GM27" i="6"/>
  <c r="GM28" i="6"/>
  <c r="GM29" i="6"/>
  <c r="GM30" i="6"/>
  <c r="GM31" i="6"/>
  <c r="GM32" i="6"/>
  <c r="GM33" i="6"/>
  <c r="GM34" i="6"/>
  <c r="GM35" i="6"/>
  <c r="GM36" i="6"/>
  <c r="GM37" i="6"/>
  <c r="GM38" i="6"/>
  <c r="GM39" i="6"/>
  <c r="GM40" i="6"/>
  <c r="GM41" i="6"/>
  <c r="GM42" i="6"/>
  <c r="GM43" i="6"/>
  <c r="GM44" i="6"/>
  <c r="GM45" i="6"/>
  <c r="GM46" i="6"/>
  <c r="GM47" i="6"/>
  <c r="GM48" i="6"/>
  <c r="GM49" i="6"/>
  <c r="GM50" i="6"/>
  <c r="GM51" i="6"/>
  <c r="AH3" i="6"/>
  <c r="MQ27" i="6"/>
  <c r="MQ28" i="6"/>
  <c r="MQ29" i="6"/>
  <c r="MQ30" i="6"/>
  <c r="MQ31" i="6"/>
  <c r="MQ32" i="6"/>
  <c r="MQ33" i="6"/>
  <c r="MQ34" i="6"/>
  <c r="MQ35" i="6"/>
  <c r="MQ36" i="6"/>
  <c r="MQ37" i="6"/>
  <c r="MQ38" i="6"/>
  <c r="MQ39" i="6"/>
  <c r="MQ40" i="6"/>
  <c r="MQ41" i="6"/>
  <c r="MQ42" i="6"/>
  <c r="MQ43" i="6"/>
  <c r="MQ44" i="6"/>
  <c r="MQ45" i="6"/>
  <c r="MQ46" i="6"/>
  <c r="MQ47" i="6"/>
  <c r="MQ48" i="6"/>
  <c r="MQ49" i="6"/>
  <c r="MQ50" i="6"/>
  <c r="MQ51" i="6"/>
  <c r="AG26" i="6"/>
  <c r="GC47" i="6"/>
  <c r="GC48" i="6"/>
  <c r="GC49" i="6"/>
  <c r="GC50" i="6"/>
  <c r="GC51" i="6"/>
  <c r="AE46" i="6"/>
  <c r="HS40" i="6"/>
  <c r="HS41" i="6"/>
  <c r="HS42" i="6"/>
  <c r="HS43" i="6"/>
  <c r="HS44" i="6"/>
  <c r="HS45" i="6"/>
  <c r="HS46" i="6"/>
  <c r="HS47" i="6"/>
  <c r="HS48" i="6"/>
  <c r="HS49" i="6"/>
  <c r="HS50" i="6"/>
  <c r="HS51" i="6"/>
  <c r="AE39" i="6"/>
  <c r="ND49" i="6"/>
  <c r="ND50" i="6"/>
  <c r="ND51" i="6"/>
  <c r="AF48" i="6"/>
  <c r="NA24" i="6"/>
  <c r="NA25" i="6"/>
  <c r="NA26" i="6"/>
  <c r="NA27" i="6"/>
  <c r="NA28" i="6"/>
  <c r="NA29" i="6"/>
  <c r="NA30" i="6"/>
  <c r="NA31" i="6"/>
  <c r="NA32" i="6"/>
  <c r="NA33" i="6"/>
  <c r="NA34" i="6"/>
  <c r="NA35" i="6"/>
  <c r="NA36" i="6"/>
  <c r="NA37" i="6"/>
  <c r="NA38" i="6"/>
  <c r="NA39" i="6"/>
  <c r="NA40" i="6"/>
  <c r="NA41" i="6"/>
  <c r="NA42" i="6"/>
  <c r="NA43" i="6"/>
  <c r="NA44" i="6"/>
  <c r="NA45" i="6"/>
  <c r="NA46" i="6"/>
  <c r="NA47" i="6"/>
  <c r="NA48" i="6"/>
  <c r="NA49" i="6"/>
  <c r="NA50" i="6"/>
  <c r="NA51" i="6"/>
  <c r="AJ23" i="6"/>
  <c r="HI20" i="6"/>
  <c r="HI21" i="6"/>
  <c r="HI22" i="6"/>
  <c r="HI23" i="6"/>
  <c r="HI24" i="6"/>
  <c r="HI25" i="6"/>
  <c r="HI26" i="6"/>
  <c r="HI27" i="6"/>
  <c r="HI28" i="6"/>
  <c r="HI29" i="6"/>
  <c r="HI30" i="6"/>
  <c r="HI31" i="6"/>
  <c r="HI32" i="6"/>
  <c r="HI33" i="6"/>
  <c r="HI34" i="6"/>
  <c r="HI35" i="6"/>
  <c r="HI36" i="6"/>
  <c r="HI37" i="6"/>
  <c r="HI38" i="6"/>
  <c r="HI39" i="6"/>
  <c r="HI40" i="6"/>
  <c r="HI41" i="6"/>
  <c r="HI42" i="6"/>
  <c r="HI43" i="6"/>
  <c r="HI44" i="6"/>
  <c r="HI45" i="6"/>
  <c r="HI46" i="6"/>
  <c r="HI47" i="6"/>
  <c r="HI48" i="6"/>
  <c r="HI49" i="6"/>
  <c r="HI50" i="6"/>
  <c r="HI51" i="6"/>
  <c r="AI19" i="6"/>
  <c r="LY38" i="6"/>
  <c r="LY39" i="6"/>
  <c r="LY40" i="6"/>
  <c r="LY41" i="6"/>
  <c r="LY42" i="6"/>
  <c r="LY43" i="6"/>
  <c r="LY44" i="6"/>
  <c r="LY45" i="6"/>
  <c r="LY46" i="6"/>
  <c r="LY47" i="6"/>
  <c r="LY48" i="6"/>
  <c r="LY49" i="6"/>
  <c r="LY50" i="6"/>
  <c r="LY51" i="6"/>
  <c r="AJ37" i="6"/>
  <c r="DN18" i="6"/>
  <c r="DN19" i="6"/>
  <c r="DN20" i="6"/>
  <c r="DN21" i="6"/>
  <c r="DN22" i="6"/>
  <c r="DN23" i="6"/>
  <c r="DN24" i="6"/>
  <c r="DN25" i="6"/>
  <c r="DN26" i="6"/>
  <c r="DN27" i="6"/>
  <c r="DN28" i="6"/>
  <c r="DN29" i="6"/>
  <c r="DN30" i="6"/>
  <c r="DN31" i="6"/>
  <c r="DN32" i="6"/>
  <c r="DN33" i="6"/>
  <c r="DN34" i="6"/>
  <c r="DN35" i="6"/>
  <c r="DN36" i="6"/>
  <c r="DN37" i="6"/>
  <c r="DN38" i="6"/>
  <c r="DN39" i="6"/>
  <c r="DN40" i="6"/>
  <c r="DN41" i="6"/>
  <c r="DN42" i="6"/>
  <c r="DN43" i="6"/>
  <c r="DN44" i="6"/>
  <c r="DN45" i="6"/>
  <c r="DN46" i="6"/>
  <c r="DN47" i="6"/>
  <c r="DN48" i="6"/>
  <c r="DN49" i="6"/>
  <c r="DN50" i="6"/>
  <c r="DN51" i="6"/>
  <c r="AH17" i="6"/>
  <c r="HV40" i="6"/>
  <c r="HV41" i="6"/>
  <c r="HV42" i="6"/>
  <c r="HV43" i="6"/>
  <c r="HV44" i="6"/>
  <c r="HV45" i="6"/>
  <c r="HV46" i="6"/>
  <c r="HV47" i="6"/>
  <c r="HV48" i="6"/>
  <c r="HV49" i="6"/>
  <c r="HV50" i="6"/>
  <c r="HV51" i="6"/>
  <c r="AH39" i="6"/>
  <c r="JN22" i="6"/>
  <c r="JN23" i="6"/>
  <c r="JN24" i="6"/>
  <c r="JN25" i="6"/>
  <c r="JN26" i="6"/>
  <c r="JN27" i="6"/>
  <c r="JN28" i="6"/>
  <c r="JN29" i="6"/>
  <c r="JN30" i="6"/>
  <c r="JN31" i="6"/>
  <c r="JN32" i="6"/>
  <c r="JN33" i="6"/>
  <c r="JN34" i="6"/>
  <c r="JN35" i="6"/>
  <c r="JN36" i="6"/>
  <c r="JN37" i="6"/>
  <c r="JN38" i="6"/>
  <c r="JN39" i="6"/>
  <c r="JN40" i="6"/>
  <c r="JN41" i="6"/>
  <c r="JN42" i="6"/>
  <c r="JN43" i="6"/>
  <c r="JN44" i="6"/>
  <c r="JN45" i="6"/>
  <c r="JN46" i="6"/>
  <c r="JN47" i="6"/>
  <c r="JN48" i="6"/>
  <c r="JN49" i="6"/>
  <c r="JN50" i="6"/>
  <c r="JN51" i="6"/>
  <c r="AJ21" i="6"/>
  <c r="CD29" i="6"/>
  <c r="CD30" i="6"/>
  <c r="CD31" i="6"/>
  <c r="CD32" i="6"/>
  <c r="CD33" i="6"/>
  <c r="CD34" i="6"/>
  <c r="CD35" i="6"/>
  <c r="CD36" i="6"/>
  <c r="CD37" i="6"/>
  <c r="CD38" i="6"/>
  <c r="CD39" i="6"/>
  <c r="CD40" i="6"/>
  <c r="CD41" i="6"/>
  <c r="CD42" i="6"/>
  <c r="CD43" i="6"/>
  <c r="CD44" i="6"/>
  <c r="CD45" i="6"/>
  <c r="CD46" i="6"/>
  <c r="CD47" i="6"/>
  <c r="CD48" i="6"/>
  <c r="CD49" i="6"/>
  <c r="CD50" i="6"/>
  <c r="CD51" i="6"/>
  <c r="AG28" i="6"/>
  <c r="EU32" i="6"/>
  <c r="EU33" i="6"/>
  <c r="EU34" i="6"/>
  <c r="EU35" i="6"/>
  <c r="EU36" i="6"/>
  <c r="EU37" i="6"/>
  <c r="EU38" i="6"/>
  <c r="EU39" i="6"/>
  <c r="EU40" i="6"/>
  <c r="EU41" i="6"/>
  <c r="EU42" i="6"/>
  <c r="EU43" i="6"/>
  <c r="EU44" i="6"/>
  <c r="EU45" i="6"/>
  <c r="EU46" i="6"/>
  <c r="EU47" i="6"/>
  <c r="EU48" i="6"/>
  <c r="EU49" i="6"/>
  <c r="EU50" i="6"/>
  <c r="EU51" i="6"/>
  <c r="AF31" i="6"/>
  <c r="EJ30" i="6"/>
  <c r="EJ31" i="6"/>
  <c r="EJ32" i="6"/>
  <c r="EJ33" i="6"/>
  <c r="EJ34" i="6"/>
  <c r="EJ35" i="6"/>
  <c r="EJ36" i="6"/>
  <c r="EJ37" i="6"/>
  <c r="EJ38" i="6"/>
  <c r="EJ39" i="6"/>
  <c r="EJ40" i="6"/>
  <c r="EJ41" i="6"/>
  <c r="EJ42" i="6"/>
  <c r="EJ43" i="6"/>
  <c r="EJ44" i="6"/>
  <c r="EJ45" i="6"/>
  <c r="EJ46" i="6"/>
  <c r="EJ47" i="6"/>
  <c r="EJ48" i="6"/>
  <c r="EJ49" i="6"/>
  <c r="EJ50" i="6"/>
  <c r="EJ51" i="6"/>
  <c r="AI29" i="6"/>
  <c r="FX34" i="6"/>
  <c r="FX35" i="6"/>
  <c r="FX36" i="6"/>
  <c r="FX37" i="6"/>
  <c r="FX38" i="6"/>
  <c r="FX39" i="6"/>
  <c r="FX40" i="6"/>
  <c r="FX41" i="6"/>
  <c r="FX42" i="6"/>
  <c r="FX43" i="6"/>
  <c r="FX44" i="6"/>
  <c r="FX45" i="6"/>
  <c r="FX46" i="6"/>
  <c r="FX47" i="6"/>
  <c r="FX48" i="6"/>
  <c r="FX49" i="6"/>
  <c r="FX50" i="6"/>
  <c r="FX51" i="6"/>
  <c r="AG33" i="6"/>
  <c r="MF45" i="6"/>
  <c r="MF46" i="6"/>
  <c r="MF47" i="6"/>
  <c r="MF48" i="6"/>
  <c r="MF49" i="6"/>
  <c r="MF50" i="6"/>
  <c r="MF51" i="6"/>
  <c r="AJ44" i="6"/>
  <c r="GE47" i="6"/>
  <c r="GE48" i="6"/>
  <c r="GE49" i="6"/>
  <c r="GE50" i="6"/>
  <c r="GE51" i="6"/>
  <c r="AG46" i="6"/>
  <c r="LC43" i="6"/>
  <c r="LC44" i="6"/>
  <c r="LC45" i="6"/>
  <c r="LC46" i="6"/>
  <c r="LC47" i="6"/>
  <c r="LC48" i="6"/>
  <c r="LC49" i="6"/>
  <c r="LC50" i="6"/>
  <c r="LC51" i="6"/>
  <c r="AI42" i="6"/>
  <c r="ES32" i="6"/>
  <c r="ES33" i="6"/>
  <c r="ES34" i="6"/>
  <c r="ES35" i="6"/>
  <c r="ES36" i="6"/>
  <c r="ES37" i="6"/>
  <c r="ES38" i="6"/>
  <c r="ES39" i="6"/>
  <c r="ES40" i="6"/>
  <c r="ES41" i="6"/>
  <c r="ES42" i="6"/>
  <c r="ES43" i="6"/>
  <c r="ES44" i="6"/>
  <c r="ES45" i="6"/>
  <c r="ES46" i="6"/>
  <c r="ES47" i="6"/>
  <c r="ES48" i="6"/>
  <c r="ES49" i="6"/>
  <c r="ES50" i="6"/>
  <c r="ES51" i="6"/>
  <c r="AD31" i="6"/>
  <c r="GS10" i="6"/>
  <c r="GS11" i="6"/>
  <c r="GS12" i="6"/>
  <c r="GS13" i="6"/>
  <c r="GS14" i="6"/>
  <c r="GS15" i="6"/>
  <c r="GS16" i="6"/>
  <c r="GS17" i="6"/>
  <c r="GS18" i="6"/>
  <c r="GS19" i="6"/>
  <c r="GS20" i="6"/>
  <c r="GS21" i="6"/>
  <c r="GS22" i="6"/>
  <c r="GS23" i="6"/>
  <c r="GS24" i="6"/>
  <c r="GS25" i="6"/>
  <c r="GS26" i="6"/>
  <c r="GS27" i="6"/>
  <c r="GS28" i="6"/>
  <c r="GS29" i="6"/>
  <c r="GS30" i="6"/>
  <c r="GS31" i="6"/>
  <c r="GS32" i="6"/>
  <c r="GS33" i="6"/>
  <c r="GS34" i="6"/>
  <c r="GS35" i="6"/>
  <c r="GS36" i="6"/>
  <c r="GS37" i="6"/>
  <c r="GS38" i="6"/>
  <c r="GS39" i="6"/>
  <c r="GS40" i="6"/>
  <c r="GS41" i="6"/>
  <c r="GS42" i="6"/>
  <c r="GS43" i="6"/>
  <c r="GS44" i="6"/>
  <c r="GS45" i="6"/>
  <c r="GS46" i="6"/>
  <c r="GS47" i="6"/>
  <c r="GS48" i="6"/>
  <c r="GS49" i="6"/>
  <c r="GS50" i="6"/>
  <c r="GS51" i="6"/>
  <c r="AG9" i="6"/>
  <c r="JE25" i="6"/>
  <c r="JE26" i="6"/>
  <c r="JE27" i="6"/>
  <c r="JE28" i="6"/>
  <c r="JE29" i="6"/>
  <c r="JE30" i="6"/>
  <c r="JE31" i="6"/>
  <c r="JE32" i="6"/>
  <c r="JE33" i="6"/>
  <c r="JE34" i="6"/>
  <c r="JE35" i="6"/>
  <c r="JE36" i="6"/>
  <c r="JE37" i="6"/>
  <c r="JE38" i="6"/>
  <c r="JE39" i="6"/>
  <c r="JE40" i="6"/>
  <c r="JE41" i="6"/>
  <c r="JE42" i="6"/>
  <c r="JE43" i="6"/>
  <c r="JE44" i="6"/>
  <c r="JE45" i="6"/>
  <c r="JE46" i="6"/>
  <c r="JE47" i="6"/>
  <c r="JE48" i="6"/>
  <c r="JE49" i="6"/>
  <c r="JE50" i="6"/>
  <c r="JE51" i="6"/>
  <c r="AH24" i="6"/>
  <c r="MG23" i="6"/>
  <c r="MG24" i="6"/>
  <c r="MG25" i="6"/>
  <c r="MG26" i="6"/>
  <c r="MG27" i="6"/>
  <c r="MG28" i="6"/>
  <c r="MG29" i="6"/>
  <c r="MG30" i="6"/>
  <c r="MG31" i="6"/>
  <c r="MG32" i="6"/>
  <c r="MG33" i="6"/>
  <c r="MG34" i="6"/>
  <c r="MG35" i="6"/>
  <c r="MG36" i="6"/>
  <c r="MG37" i="6"/>
  <c r="MG38" i="6"/>
  <c r="MG39" i="6"/>
  <c r="MG40" i="6"/>
  <c r="MG41" i="6"/>
  <c r="MG42" i="6"/>
  <c r="MG43" i="6"/>
  <c r="MG44" i="6"/>
  <c r="MG45" i="6"/>
  <c r="MG46" i="6"/>
  <c r="MG47" i="6"/>
  <c r="MG48" i="6"/>
  <c r="MG49" i="6"/>
  <c r="MG50" i="6"/>
  <c r="MG51" i="6"/>
  <c r="AD22" i="6"/>
  <c r="KF42" i="6"/>
  <c r="KF43" i="6"/>
  <c r="KF44" i="6"/>
  <c r="KF45" i="6"/>
  <c r="KF46" i="6"/>
  <c r="KF47" i="6"/>
  <c r="KF48" i="6"/>
  <c r="KF49" i="6"/>
  <c r="KF50" i="6"/>
  <c r="KF51" i="6"/>
  <c r="AG41" i="6"/>
  <c r="JM22" i="6"/>
  <c r="JM23" i="6"/>
  <c r="JM24" i="6"/>
  <c r="JM25" i="6"/>
  <c r="JM26" i="6"/>
  <c r="JM27" i="6"/>
  <c r="JM28" i="6"/>
  <c r="JM29" i="6"/>
  <c r="JM30" i="6"/>
  <c r="JM31" i="6"/>
  <c r="JM32" i="6"/>
  <c r="JM33" i="6"/>
  <c r="JM34" i="6"/>
  <c r="JM35" i="6"/>
  <c r="JM36" i="6"/>
  <c r="JM37" i="6"/>
  <c r="JM38" i="6"/>
  <c r="JM39" i="6"/>
  <c r="JM40" i="6"/>
  <c r="JM41" i="6"/>
  <c r="JM42" i="6"/>
  <c r="JM43" i="6"/>
  <c r="JM44" i="6"/>
  <c r="JM45" i="6"/>
  <c r="JM46" i="6"/>
  <c r="JM47" i="6"/>
  <c r="JM48" i="6"/>
  <c r="JM49" i="6"/>
  <c r="JM50" i="6"/>
  <c r="JM51" i="6"/>
  <c r="AI21" i="6"/>
  <c r="CF29" i="6"/>
  <c r="CF30" i="6"/>
  <c r="CF31" i="6"/>
  <c r="CF32" i="6"/>
  <c r="CF33" i="6"/>
  <c r="CF34" i="6"/>
  <c r="CF35" i="6"/>
  <c r="CF36" i="6"/>
  <c r="CF37" i="6"/>
  <c r="CF38" i="6"/>
  <c r="CF39" i="6"/>
  <c r="CF40" i="6"/>
  <c r="CF41" i="6"/>
  <c r="CF42" i="6"/>
  <c r="CF43" i="6"/>
  <c r="CF44" i="6"/>
  <c r="CF45" i="6"/>
  <c r="CF46" i="6"/>
  <c r="CF47" i="6"/>
  <c r="CF48" i="6"/>
  <c r="CF49" i="6"/>
  <c r="CF50" i="6"/>
  <c r="CF51" i="6"/>
  <c r="AI28" i="6"/>
  <c r="EI30" i="6"/>
  <c r="EI31" i="6"/>
  <c r="EI32" i="6"/>
  <c r="EI33" i="6"/>
  <c r="EI34" i="6"/>
  <c r="EI35" i="6"/>
  <c r="EI36" i="6"/>
  <c r="EI37" i="6"/>
  <c r="EI38" i="6"/>
  <c r="EI39" i="6"/>
  <c r="EI40" i="6"/>
  <c r="EI41" i="6"/>
  <c r="EI42" i="6"/>
  <c r="EI43" i="6"/>
  <c r="EI44" i="6"/>
  <c r="EI45" i="6"/>
  <c r="EI46" i="6"/>
  <c r="EI47" i="6"/>
  <c r="EI48" i="6"/>
  <c r="EI49" i="6"/>
  <c r="EI50" i="6"/>
  <c r="EI51" i="6"/>
  <c r="AH29" i="6"/>
  <c r="KM14" i="6"/>
  <c r="KM15" i="6"/>
  <c r="KM16" i="6"/>
  <c r="KM17" i="6"/>
  <c r="KM18" i="6"/>
  <c r="KM19" i="6"/>
  <c r="KM20" i="6"/>
  <c r="KM21" i="6"/>
  <c r="KM22" i="6"/>
  <c r="KM23" i="6"/>
  <c r="KM24" i="6"/>
  <c r="KM25" i="6"/>
  <c r="KM26" i="6"/>
  <c r="KM27" i="6"/>
  <c r="KM28" i="6"/>
  <c r="KM29" i="6"/>
  <c r="KM30" i="6"/>
  <c r="KM31" i="6"/>
  <c r="KM32" i="6"/>
  <c r="KM33" i="6"/>
  <c r="KM34" i="6"/>
  <c r="KM35" i="6"/>
  <c r="KM36" i="6"/>
  <c r="KM37" i="6"/>
  <c r="KM38" i="6"/>
  <c r="KM39" i="6"/>
  <c r="KM40" i="6"/>
  <c r="KM41" i="6"/>
  <c r="KM42" i="6"/>
  <c r="KM43" i="6"/>
  <c r="KM44" i="6"/>
  <c r="KM45" i="6"/>
  <c r="KM46" i="6"/>
  <c r="KM47" i="6"/>
  <c r="KM48" i="6"/>
  <c r="KM49" i="6"/>
  <c r="KM50" i="6"/>
  <c r="KM51" i="6"/>
  <c r="AG13" i="6"/>
  <c r="MK23" i="6"/>
  <c r="MK24" i="6"/>
  <c r="MK25" i="6"/>
  <c r="MK26" i="6"/>
  <c r="MK27" i="6"/>
  <c r="MK28" i="6"/>
  <c r="MK29" i="6"/>
  <c r="MK30" i="6"/>
  <c r="MK31" i="6"/>
  <c r="MK32" i="6"/>
  <c r="MK33" i="6"/>
  <c r="MK34" i="6"/>
  <c r="MK35" i="6"/>
  <c r="MK36" i="6"/>
  <c r="MK37" i="6"/>
  <c r="MK38" i="6"/>
  <c r="MK39" i="6"/>
  <c r="MK40" i="6"/>
  <c r="MK41" i="6"/>
  <c r="MK42" i="6"/>
  <c r="MK43" i="6"/>
  <c r="MK44" i="6"/>
  <c r="MK45" i="6"/>
  <c r="MK46" i="6"/>
  <c r="MK47" i="6"/>
  <c r="MK48" i="6"/>
  <c r="MK49" i="6"/>
  <c r="MK50" i="6"/>
  <c r="MK51" i="6"/>
  <c r="AH22" i="6"/>
  <c r="MA45" i="6"/>
  <c r="MA46" i="6"/>
  <c r="MA47" i="6"/>
  <c r="MA48" i="6"/>
  <c r="MA49" i="6"/>
  <c r="MA50" i="6"/>
  <c r="MA51" i="6"/>
  <c r="AE44" i="6"/>
  <c r="AT36" i="6"/>
  <c r="AT37" i="6"/>
  <c r="AT38" i="6"/>
  <c r="AT39" i="6"/>
  <c r="AT40" i="6"/>
  <c r="AT41" i="6"/>
  <c r="AT42" i="6"/>
  <c r="AT43" i="6"/>
  <c r="AT44" i="6"/>
  <c r="AT45" i="6"/>
  <c r="AT46" i="6"/>
  <c r="AT47" i="6"/>
  <c r="AT48" i="6"/>
  <c r="AT49" i="6"/>
  <c r="AT50" i="6"/>
  <c r="AT51" i="6"/>
  <c r="AF35" i="6"/>
  <c r="KE42" i="6"/>
  <c r="KE43" i="6"/>
  <c r="KE44" i="6"/>
  <c r="KE45" i="6"/>
  <c r="KE46" i="6"/>
  <c r="KE47" i="6"/>
  <c r="KE48" i="6"/>
  <c r="KE49" i="6"/>
  <c r="KE50" i="6"/>
  <c r="KE51" i="6"/>
  <c r="AF41" i="6"/>
  <c r="EF30" i="6"/>
  <c r="EF31" i="6"/>
  <c r="EF32" i="6"/>
  <c r="EF33" i="6"/>
  <c r="EF34" i="6"/>
  <c r="EF35" i="6"/>
  <c r="EF36" i="6"/>
  <c r="EF37" i="6"/>
  <c r="EF38" i="6"/>
  <c r="EF39" i="6"/>
  <c r="EF40" i="6"/>
  <c r="EF41" i="6"/>
  <c r="EF42" i="6"/>
  <c r="EF43" i="6"/>
  <c r="EF44" i="6"/>
  <c r="EF45" i="6"/>
  <c r="EF46" i="6"/>
  <c r="EF47" i="6"/>
  <c r="EF48" i="6"/>
  <c r="EF49" i="6"/>
  <c r="EF50" i="6"/>
  <c r="EF51" i="6"/>
  <c r="AE29" i="6"/>
  <c r="IY15" i="6"/>
  <c r="IY16" i="6"/>
  <c r="IY17" i="6"/>
  <c r="IY18" i="6"/>
  <c r="IY19" i="6"/>
  <c r="IY20" i="6"/>
  <c r="IY21" i="6"/>
  <c r="IY22" i="6"/>
  <c r="IY23" i="6"/>
  <c r="IY24" i="6"/>
  <c r="IY25" i="6"/>
  <c r="IY26" i="6"/>
  <c r="IY27" i="6"/>
  <c r="IY28" i="6"/>
  <c r="IY29" i="6"/>
  <c r="IY30" i="6"/>
  <c r="IY31" i="6"/>
  <c r="IY32" i="6"/>
  <c r="IY33" i="6"/>
  <c r="IY34" i="6"/>
  <c r="IY35" i="6"/>
  <c r="IY36" i="6"/>
  <c r="IY37" i="6"/>
  <c r="IY38" i="6"/>
  <c r="IY39" i="6"/>
  <c r="IY40" i="6"/>
  <c r="IY41" i="6"/>
  <c r="IY42" i="6"/>
  <c r="IY43" i="6"/>
  <c r="IY44" i="6"/>
  <c r="IY45" i="6"/>
  <c r="IY46" i="6"/>
  <c r="IY47" i="6"/>
  <c r="IY48" i="6"/>
  <c r="IY49" i="6"/>
  <c r="IY50" i="6"/>
  <c r="IY51" i="6"/>
  <c r="AI14" i="6"/>
  <c r="DM18" i="6"/>
  <c r="DM19" i="6"/>
  <c r="DM20" i="6"/>
  <c r="DM21" i="6"/>
  <c r="DM22" i="6"/>
  <c r="DM23" i="6"/>
  <c r="DM24" i="6"/>
  <c r="DM25" i="6"/>
  <c r="DM26" i="6"/>
  <c r="DM27" i="6"/>
  <c r="DM28" i="6"/>
  <c r="DM29" i="6"/>
  <c r="DM30" i="6"/>
  <c r="DM31" i="6"/>
  <c r="DM32" i="6"/>
  <c r="DM33" i="6"/>
  <c r="DM34" i="6"/>
  <c r="DM35" i="6"/>
  <c r="DM36" i="6"/>
  <c r="DM37" i="6"/>
  <c r="DM38" i="6"/>
  <c r="DM39" i="6"/>
  <c r="DM40" i="6"/>
  <c r="DM41" i="6"/>
  <c r="DM42" i="6"/>
  <c r="DM43" i="6"/>
  <c r="DM44" i="6"/>
  <c r="DM45" i="6"/>
  <c r="DM46" i="6"/>
  <c r="DM47" i="6"/>
  <c r="DM48" i="6"/>
  <c r="DM49" i="6"/>
  <c r="DM50" i="6"/>
  <c r="DM51" i="6"/>
  <c r="AG17" i="6"/>
  <c r="HQ7" i="6"/>
  <c r="HQ8" i="6"/>
  <c r="HQ9" i="6"/>
  <c r="HQ10" i="6"/>
  <c r="HQ11" i="6"/>
  <c r="HQ12" i="6"/>
  <c r="HQ13" i="6"/>
  <c r="HQ14" i="6"/>
  <c r="HQ15" i="6"/>
  <c r="HQ16" i="6"/>
  <c r="HQ17" i="6"/>
  <c r="HQ18" i="6"/>
  <c r="HQ19" i="6"/>
  <c r="HQ20" i="6"/>
  <c r="HQ21" i="6"/>
  <c r="HQ22" i="6"/>
  <c r="HQ23" i="6"/>
  <c r="HQ24" i="6"/>
  <c r="HQ25" i="6"/>
  <c r="HQ26" i="6"/>
  <c r="HQ27" i="6"/>
  <c r="HQ28" i="6"/>
  <c r="HQ29" i="6"/>
  <c r="HQ30" i="6"/>
  <c r="HQ31" i="6"/>
  <c r="HQ32" i="6"/>
  <c r="HQ33" i="6"/>
  <c r="HQ34" i="6"/>
  <c r="HQ35" i="6"/>
  <c r="HQ36" i="6"/>
  <c r="HQ37" i="6"/>
  <c r="HQ38" i="6"/>
  <c r="HQ39" i="6"/>
  <c r="HQ40" i="6"/>
  <c r="HQ41" i="6"/>
  <c r="HQ42" i="6"/>
  <c r="HQ43" i="6"/>
  <c r="HQ44" i="6"/>
  <c r="HQ45" i="6"/>
  <c r="HQ46" i="6"/>
  <c r="HQ47" i="6"/>
  <c r="HQ48" i="6"/>
  <c r="HQ49" i="6"/>
  <c r="HQ50" i="6"/>
  <c r="HQ51" i="6"/>
  <c r="AJ6" i="6"/>
  <c r="KO14" i="6"/>
  <c r="KO15" i="6"/>
  <c r="KO16" i="6"/>
  <c r="KO17" i="6"/>
  <c r="KO18" i="6"/>
  <c r="KO19" i="6"/>
  <c r="KO20" i="6"/>
  <c r="KO21" i="6"/>
  <c r="KO22" i="6"/>
  <c r="KO23" i="6"/>
  <c r="KO24" i="6"/>
  <c r="KO25" i="6"/>
  <c r="KO26" i="6"/>
  <c r="KO27" i="6"/>
  <c r="KO28" i="6"/>
  <c r="KO29" i="6"/>
  <c r="KO30" i="6"/>
  <c r="KO31" i="6"/>
  <c r="KO32" i="6"/>
  <c r="KO33" i="6"/>
  <c r="KO34" i="6"/>
  <c r="KO35" i="6"/>
  <c r="KO36" i="6"/>
  <c r="KO37" i="6"/>
  <c r="KO38" i="6"/>
  <c r="KO39" i="6"/>
  <c r="KO40" i="6"/>
  <c r="KO41" i="6"/>
  <c r="KO42" i="6"/>
  <c r="KO43" i="6"/>
  <c r="KO44" i="6"/>
  <c r="KO45" i="6"/>
  <c r="KO46" i="6"/>
  <c r="KO47" i="6"/>
  <c r="KO48" i="6"/>
  <c r="KO49" i="6"/>
  <c r="KO50" i="6"/>
  <c r="KO51" i="6"/>
  <c r="AI13" i="6"/>
  <c r="FD51" i="6"/>
  <c r="AH50" i="6"/>
  <c r="AX36" i="6"/>
  <c r="AX37" i="6"/>
  <c r="AX38" i="6"/>
  <c r="AX39" i="6"/>
  <c r="AX40" i="6"/>
  <c r="AX41" i="6"/>
  <c r="AX42" i="6"/>
  <c r="AX43" i="6"/>
  <c r="AX44" i="6"/>
  <c r="AX45" i="6"/>
  <c r="AX46" i="6"/>
  <c r="AX47" i="6"/>
  <c r="AX48" i="6"/>
  <c r="AX49" i="6"/>
  <c r="AX50" i="6"/>
  <c r="AX51" i="6"/>
  <c r="AJ35" i="6"/>
  <c r="CT13" i="6"/>
  <c r="CT14" i="6"/>
  <c r="CT15" i="6"/>
  <c r="CT16" i="6"/>
  <c r="CT17" i="6"/>
  <c r="CT18" i="6"/>
  <c r="CT19" i="6"/>
  <c r="CT20" i="6"/>
  <c r="CT21" i="6"/>
  <c r="CT22" i="6"/>
  <c r="CT23" i="6"/>
  <c r="CT24" i="6"/>
  <c r="CT25" i="6"/>
  <c r="CT26" i="6"/>
  <c r="CT27" i="6"/>
  <c r="CT28" i="6"/>
  <c r="CT29" i="6"/>
  <c r="CT30" i="6"/>
  <c r="CT31" i="6"/>
  <c r="CT32" i="6"/>
  <c r="CT33" i="6"/>
  <c r="CT34" i="6"/>
  <c r="CT35" i="6"/>
  <c r="CT36" i="6"/>
  <c r="CT37" i="6"/>
  <c r="CT38" i="6"/>
  <c r="CT39" i="6"/>
  <c r="CT40" i="6"/>
  <c r="CT41" i="6"/>
  <c r="CT42" i="6"/>
  <c r="CT43" i="6"/>
  <c r="CT44" i="6"/>
  <c r="CT45" i="6"/>
  <c r="CT46" i="6"/>
  <c r="CT47" i="6"/>
  <c r="CT48" i="6"/>
  <c r="CT49" i="6"/>
  <c r="CT50" i="6"/>
  <c r="CT51" i="6"/>
  <c r="AI12" i="6"/>
  <c r="DR8" i="6"/>
  <c r="DR9" i="6"/>
  <c r="DR10" i="6"/>
  <c r="DR11" i="6"/>
  <c r="DR12" i="6"/>
  <c r="DR13" i="6"/>
  <c r="DR14" i="6"/>
  <c r="DR15" i="6"/>
  <c r="DR16" i="6"/>
  <c r="DR17" i="6"/>
  <c r="DR18" i="6"/>
  <c r="DR19" i="6"/>
  <c r="DR20" i="6"/>
  <c r="DR21" i="6"/>
  <c r="DR22" i="6"/>
  <c r="DR23" i="6"/>
  <c r="DR24" i="6"/>
  <c r="DR25" i="6"/>
  <c r="DR26" i="6"/>
  <c r="DR27" i="6"/>
  <c r="DR28" i="6"/>
  <c r="DR29" i="6"/>
  <c r="DR30" i="6"/>
  <c r="DR31" i="6"/>
  <c r="DR32" i="6"/>
  <c r="DR33" i="6"/>
  <c r="DR34" i="6"/>
  <c r="DR35" i="6"/>
  <c r="DR36" i="6"/>
  <c r="DR37" i="6"/>
  <c r="DR38" i="6"/>
  <c r="DR39" i="6"/>
  <c r="DR40" i="6"/>
  <c r="DR41" i="6"/>
  <c r="DR42" i="6"/>
  <c r="DR43" i="6"/>
  <c r="DR44" i="6"/>
  <c r="DR45" i="6"/>
  <c r="DR46" i="6"/>
  <c r="DR47" i="6"/>
  <c r="DR48" i="6"/>
  <c r="DR49" i="6"/>
  <c r="DR50" i="6"/>
  <c r="DR51" i="6"/>
  <c r="AE7" i="6"/>
  <c r="EP31" i="6"/>
  <c r="EP32" i="6"/>
  <c r="EP33" i="6"/>
  <c r="EP34" i="6"/>
  <c r="EP35" i="6"/>
  <c r="EP36" i="6"/>
  <c r="EP37" i="6"/>
  <c r="EP38" i="6"/>
  <c r="EP39" i="6"/>
  <c r="EP40" i="6"/>
  <c r="EP41" i="6"/>
  <c r="EP42" i="6"/>
  <c r="EP43" i="6"/>
  <c r="EP44" i="6"/>
  <c r="EP45" i="6"/>
  <c r="EP46" i="6"/>
  <c r="EP47" i="6"/>
  <c r="EP48" i="6"/>
  <c r="EP49" i="6"/>
  <c r="EP50" i="6"/>
  <c r="EP51" i="6"/>
  <c r="AH30" i="6"/>
  <c r="FN33" i="6"/>
  <c r="FN34" i="6"/>
  <c r="FN35" i="6"/>
  <c r="FN36" i="6"/>
  <c r="FN37" i="6"/>
  <c r="FN38" i="6"/>
  <c r="FN39" i="6"/>
  <c r="FN40" i="6"/>
  <c r="FN41" i="6"/>
  <c r="FN42" i="6"/>
  <c r="FN43" i="6"/>
  <c r="FN44" i="6"/>
  <c r="FN45" i="6"/>
  <c r="FN46" i="6"/>
  <c r="FN47" i="6"/>
  <c r="FN48" i="6"/>
  <c r="FN49" i="6"/>
  <c r="FN50" i="6"/>
  <c r="FN51" i="6"/>
  <c r="AD32" i="6"/>
  <c r="HF20" i="6"/>
  <c r="HF21" i="6"/>
  <c r="HF22" i="6"/>
  <c r="HF23" i="6"/>
  <c r="HF24" i="6"/>
  <c r="HF25" i="6"/>
  <c r="HF26" i="6"/>
  <c r="HF27" i="6"/>
  <c r="HF28" i="6"/>
  <c r="HF29" i="6"/>
  <c r="HF30" i="6"/>
  <c r="HF31" i="6"/>
  <c r="HF32" i="6"/>
  <c r="HF33" i="6"/>
  <c r="HF34" i="6"/>
  <c r="HF35" i="6"/>
  <c r="HF36" i="6"/>
  <c r="HF37" i="6"/>
  <c r="HF38" i="6"/>
  <c r="HF39" i="6"/>
  <c r="HF40" i="6"/>
  <c r="HF41" i="6"/>
  <c r="HF42" i="6"/>
  <c r="HF43" i="6"/>
  <c r="HF44" i="6"/>
  <c r="HF45" i="6"/>
  <c r="HF46" i="6"/>
  <c r="HF47" i="6"/>
  <c r="HF48" i="6"/>
  <c r="HF49" i="6"/>
  <c r="HF50" i="6"/>
  <c r="HF51" i="6"/>
  <c r="AF19" i="6"/>
  <c r="HZ21" i="6"/>
  <c r="HZ22" i="6"/>
  <c r="HZ23" i="6"/>
  <c r="HZ24" i="6"/>
  <c r="HZ25" i="6"/>
  <c r="HZ26" i="6"/>
  <c r="HZ27" i="6"/>
  <c r="HZ28" i="6"/>
  <c r="HZ29" i="6"/>
  <c r="HZ30" i="6"/>
  <c r="HZ31" i="6"/>
  <c r="HZ32" i="6"/>
  <c r="HZ33" i="6"/>
  <c r="HZ34" i="6"/>
  <c r="HZ35" i="6"/>
  <c r="HZ36" i="6"/>
  <c r="HZ37" i="6"/>
  <c r="HZ38" i="6"/>
  <c r="HZ39" i="6"/>
  <c r="HZ40" i="6"/>
  <c r="HZ41" i="6"/>
  <c r="HZ42" i="6"/>
  <c r="HZ43" i="6"/>
  <c r="HZ44" i="6"/>
  <c r="HZ45" i="6"/>
  <c r="HZ46" i="6"/>
  <c r="HZ47" i="6"/>
  <c r="HZ48" i="6"/>
  <c r="HZ49" i="6"/>
  <c r="HZ50" i="6"/>
  <c r="HZ51" i="6"/>
  <c r="AE20" i="6"/>
  <c r="IX15" i="6"/>
  <c r="IX16" i="6"/>
  <c r="IX17" i="6"/>
  <c r="IX18" i="6"/>
  <c r="IX19" i="6"/>
  <c r="IX20" i="6"/>
  <c r="IX21" i="6"/>
  <c r="IX22" i="6"/>
  <c r="IX23" i="6"/>
  <c r="IX24" i="6"/>
  <c r="IX25" i="6"/>
  <c r="IX26" i="6"/>
  <c r="IX27" i="6"/>
  <c r="IX28" i="6"/>
  <c r="IX29" i="6"/>
  <c r="IX30" i="6"/>
  <c r="IX31" i="6"/>
  <c r="IX32" i="6"/>
  <c r="IX33" i="6"/>
  <c r="IX34" i="6"/>
  <c r="IX35" i="6"/>
  <c r="IX36" i="6"/>
  <c r="IX37" i="6"/>
  <c r="IX38" i="6"/>
  <c r="IX39" i="6"/>
  <c r="IX40" i="6"/>
  <c r="IX41" i="6"/>
  <c r="IX42" i="6"/>
  <c r="IX43" i="6"/>
  <c r="IX44" i="6"/>
  <c r="IX45" i="6"/>
  <c r="IX46" i="6"/>
  <c r="IX47" i="6"/>
  <c r="IX48" i="6"/>
  <c r="IX49" i="6"/>
  <c r="IX50" i="6"/>
  <c r="IX51" i="6"/>
  <c r="AH14" i="6"/>
  <c r="KL14" i="6"/>
  <c r="KL15" i="6"/>
  <c r="KL16" i="6"/>
  <c r="KL17" i="6"/>
  <c r="KL18" i="6"/>
  <c r="KL19" i="6"/>
  <c r="KL20" i="6"/>
  <c r="KL21" i="6"/>
  <c r="KL22" i="6"/>
  <c r="KL23" i="6"/>
  <c r="KL24" i="6"/>
  <c r="KL25" i="6"/>
  <c r="KL26" i="6"/>
  <c r="KL27" i="6"/>
  <c r="KL28" i="6"/>
  <c r="KL29" i="6"/>
  <c r="KL30" i="6"/>
  <c r="KL31" i="6"/>
  <c r="KL32" i="6"/>
  <c r="KL33" i="6"/>
  <c r="KL34" i="6"/>
  <c r="KL35" i="6"/>
  <c r="KL36" i="6"/>
  <c r="KL37" i="6"/>
  <c r="KL38" i="6"/>
  <c r="KL39" i="6"/>
  <c r="KL40" i="6"/>
  <c r="KL41" i="6"/>
  <c r="KL42" i="6"/>
  <c r="KL43" i="6"/>
  <c r="KL44" i="6"/>
  <c r="KL45" i="6"/>
  <c r="KL46" i="6"/>
  <c r="KL47" i="6"/>
  <c r="KL48" i="6"/>
  <c r="KL49" i="6"/>
  <c r="KL50" i="6"/>
  <c r="KL51" i="6"/>
  <c r="AF13" i="6"/>
  <c r="MD45" i="6"/>
  <c r="MD46" i="6"/>
  <c r="MD47" i="6"/>
  <c r="MD48" i="6"/>
  <c r="MD49" i="6"/>
  <c r="MD50" i="6"/>
  <c r="MD51" i="6"/>
  <c r="AH44" i="6"/>
  <c r="MX24" i="6"/>
  <c r="MX25" i="6"/>
  <c r="MX26" i="6"/>
  <c r="MX27" i="6"/>
  <c r="MX28" i="6"/>
  <c r="MX29" i="6"/>
  <c r="MX30" i="6"/>
  <c r="MX31" i="6"/>
  <c r="MX32" i="6"/>
  <c r="MX33" i="6"/>
  <c r="MX34" i="6"/>
  <c r="MX35" i="6"/>
  <c r="MX36" i="6"/>
  <c r="MX37" i="6"/>
  <c r="MX38" i="6"/>
  <c r="MX39" i="6"/>
  <c r="MX40" i="6"/>
  <c r="MX41" i="6"/>
  <c r="MX42" i="6"/>
  <c r="MX43" i="6"/>
  <c r="MX44" i="6"/>
  <c r="MX45" i="6"/>
  <c r="MX46" i="6"/>
  <c r="MX47" i="6"/>
  <c r="MX48" i="6"/>
  <c r="MX49" i="6"/>
  <c r="MX50" i="6"/>
  <c r="MX51" i="6"/>
  <c r="AG23" i="6"/>
  <c r="AY9" i="6"/>
  <c r="AY10" i="6"/>
  <c r="AY11" i="6"/>
  <c r="AY12" i="6"/>
  <c r="AY13" i="6"/>
  <c r="AY14" i="6"/>
  <c r="AY15" i="6"/>
  <c r="AY16" i="6"/>
  <c r="AY17" i="6"/>
  <c r="AY18" i="6"/>
  <c r="AY19" i="6"/>
  <c r="AY20" i="6"/>
  <c r="AY21" i="6"/>
  <c r="AY22" i="6"/>
  <c r="AY23" i="6"/>
  <c r="AY24" i="6"/>
  <c r="AY25" i="6"/>
  <c r="AY26" i="6"/>
  <c r="AY27" i="6"/>
  <c r="AY28" i="6"/>
  <c r="AY29" i="6"/>
  <c r="AY30" i="6"/>
  <c r="AY31" i="6"/>
  <c r="AY32" i="6"/>
  <c r="AY33" i="6"/>
  <c r="AY34" i="6"/>
  <c r="AY35" i="6"/>
  <c r="AY36" i="6"/>
  <c r="AY37" i="6"/>
  <c r="AY38" i="6"/>
  <c r="AY39" i="6"/>
  <c r="AY40" i="6"/>
  <c r="AY41" i="6"/>
  <c r="AY42" i="6"/>
  <c r="AY43" i="6"/>
  <c r="AY44" i="6"/>
  <c r="AY45" i="6"/>
  <c r="AY46" i="6"/>
  <c r="AY47" i="6"/>
  <c r="AY48" i="6"/>
  <c r="AY49" i="6"/>
  <c r="AY50" i="6"/>
  <c r="AY51" i="6"/>
  <c r="AD8" i="6"/>
  <c r="CE29" i="6"/>
  <c r="CE30" i="6"/>
  <c r="CE31" i="6"/>
  <c r="CE32" i="6"/>
  <c r="CE33" i="6"/>
  <c r="CE34" i="6"/>
  <c r="CE35" i="6"/>
  <c r="CE36" i="6"/>
  <c r="CE37" i="6"/>
  <c r="CE38" i="6"/>
  <c r="CE39" i="6"/>
  <c r="CE40" i="6"/>
  <c r="CE41" i="6"/>
  <c r="CE42" i="6"/>
  <c r="CE43" i="6"/>
  <c r="CE44" i="6"/>
  <c r="CE45" i="6"/>
  <c r="CE46" i="6"/>
  <c r="CE47" i="6"/>
  <c r="CE48" i="6"/>
  <c r="CE49" i="6"/>
  <c r="CE50" i="6"/>
  <c r="CE51" i="6"/>
  <c r="AH28" i="6"/>
  <c r="DS8" i="6"/>
  <c r="DS9" i="6"/>
  <c r="DS10" i="6"/>
  <c r="DS11" i="6"/>
  <c r="DS12" i="6"/>
  <c r="DS13" i="6"/>
  <c r="DS14" i="6"/>
  <c r="DS15" i="6"/>
  <c r="DS16" i="6"/>
  <c r="DS17" i="6"/>
  <c r="DS18" i="6"/>
  <c r="DS19" i="6"/>
  <c r="DS20" i="6"/>
  <c r="DS21" i="6"/>
  <c r="DS22" i="6"/>
  <c r="DS23" i="6"/>
  <c r="DS24" i="6"/>
  <c r="DS25" i="6"/>
  <c r="DS26" i="6"/>
  <c r="DS27" i="6"/>
  <c r="DS28" i="6"/>
  <c r="DS29" i="6"/>
  <c r="DS30" i="6"/>
  <c r="DS31" i="6"/>
  <c r="DS32" i="6"/>
  <c r="DS33" i="6"/>
  <c r="DS34" i="6"/>
  <c r="DS35" i="6"/>
  <c r="DS36" i="6"/>
  <c r="DS37" i="6"/>
  <c r="DS38" i="6"/>
  <c r="DS39" i="6"/>
  <c r="DS40" i="6"/>
  <c r="DS41" i="6"/>
  <c r="DS42" i="6"/>
  <c r="DS43" i="6"/>
  <c r="DS44" i="6"/>
  <c r="DS45" i="6"/>
  <c r="DS46" i="6"/>
  <c r="DS47" i="6"/>
  <c r="DS48" i="6"/>
  <c r="DS49" i="6"/>
  <c r="DS50" i="6"/>
  <c r="DS51" i="6"/>
  <c r="AF7" i="6"/>
  <c r="GQ10" i="6"/>
  <c r="GQ11" i="6"/>
  <c r="GQ12" i="6"/>
  <c r="GQ13" i="6"/>
  <c r="GQ14" i="6"/>
  <c r="GQ15" i="6"/>
  <c r="GQ16" i="6"/>
  <c r="GQ17" i="6"/>
  <c r="GQ18" i="6"/>
  <c r="GQ19" i="6"/>
  <c r="GQ20" i="6"/>
  <c r="GQ21" i="6"/>
  <c r="GQ22" i="6"/>
  <c r="GQ23" i="6"/>
  <c r="GQ24" i="6"/>
  <c r="GQ25" i="6"/>
  <c r="GQ26" i="6"/>
  <c r="GQ27" i="6"/>
  <c r="GQ28" i="6"/>
  <c r="GQ29" i="6"/>
  <c r="GQ30" i="6"/>
  <c r="GQ31" i="6"/>
  <c r="GQ32" i="6"/>
  <c r="GQ33" i="6"/>
  <c r="GQ34" i="6"/>
  <c r="GQ35" i="6"/>
  <c r="GQ36" i="6"/>
  <c r="GQ37" i="6"/>
  <c r="GQ38" i="6"/>
  <c r="GQ39" i="6"/>
  <c r="GQ40" i="6"/>
  <c r="GQ41" i="6"/>
  <c r="GQ42" i="6"/>
  <c r="GQ43" i="6"/>
  <c r="GQ44" i="6"/>
  <c r="GQ45" i="6"/>
  <c r="GQ46" i="6"/>
  <c r="GQ47" i="6"/>
  <c r="GQ48" i="6"/>
  <c r="GQ49" i="6"/>
  <c r="GQ50" i="6"/>
  <c r="GQ51" i="6"/>
  <c r="AE9" i="6"/>
  <c r="HW40" i="6"/>
  <c r="HW41" i="6"/>
  <c r="HW42" i="6"/>
  <c r="HW43" i="6"/>
  <c r="HW44" i="6"/>
  <c r="HW45" i="6"/>
  <c r="HW46" i="6"/>
  <c r="HW47" i="6"/>
  <c r="HW48" i="6"/>
  <c r="HW49" i="6"/>
  <c r="HW50" i="6"/>
  <c r="HW51" i="6"/>
  <c r="AI39" i="6"/>
  <c r="JC25" i="6"/>
  <c r="JC26" i="6"/>
  <c r="JC27" i="6"/>
  <c r="JC28" i="6"/>
  <c r="JC29" i="6"/>
  <c r="JC30" i="6"/>
  <c r="JC31" i="6"/>
  <c r="JC32" i="6"/>
  <c r="JC33" i="6"/>
  <c r="JC34" i="6"/>
  <c r="JC35" i="6"/>
  <c r="JC36" i="6"/>
  <c r="JC37" i="6"/>
  <c r="JC38" i="6"/>
  <c r="JC39" i="6"/>
  <c r="JC40" i="6"/>
  <c r="JC41" i="6"/>
  <c r="JC42" i="6"/>
  <c r="JC43" i="6"/>
  <c r="JC44" i="6"/>
  <c r="JC45" i="6"/>
  <c r="JC46" i="6"/>
  <c r="JC47" i="6"/>
  <c r="JC48" i="6"/>
  <c r="JC49" i="6"/>
  <c r="JC50" i="6"/>
  <c r="JC51" i="6"/>
  <c r="AF24" i="6"/>
  <c r="KI42" i="6"/>
  <c r="KI43" i="6"/>
  <c r="KI44" i="6"/>
  <c r="KI45" i="6"/>
  <c r="KI46" i="6"/>
  <c r="KI47" i="6"/>
  <c r="KI48" i="6"/>
  <c r="KI49" i="6"/>
  <c r="KI50" i="6"/>
  <c r="KI51" i="6"/>
  <c r="AJ41" i="6"/>
  <c r="LO26" i="6"/>
  <c r="LO27" i="6"/>
  <c r="LO28" i="6"/>
  <c r="LO29" i="6"/>
  <c r="LO30" i="6"/>
  <c r="LO31" i="6"/>
  <c r="LO32" i="6"/>
  <c r="LO33" i="6"/>
  <c r="LO34" i="6"/>
  <c r="LO35" i="6"/>
  <c r="LO36" i="6"/>
  <c r="LO37" i="6"/>
  <c r="LO38" i="6"/>
  <c r="LO39" i="6"/>
  <c r="LO40" i="6"/>
  <c r="LO41" i="6"/>
  <c r="LO42" i="6"/>
  <c r="LO43" i="6"/>
  <c r="LO44" i="6"/>
  <c r="LO45" i="6"/>
  <c r="LO46" i="6"/>
  <c r="LO47" i="6"/>
  <c r="LO48" i="6"/>
  <c r="LO49" i="6"/>
  <c r="LO50" i="6"/>
  <c r="LO51" i="6"/>
  <c r="AG25" i="6"/>
  <c r="MU24" i="6"/>
  <c r="MU25" i="6"/>
  <c r="MU26" i="6"/>
  <c r="MU27" i="6"/>
  <c r="MU28" i="6"/>
  <c r="MU29" i="6"/>
  <c r="MU30" i="6"/>
  <c r="MU31" i="6"/>
  <c r="MU32" i="6"/>
  <c r="MU33" i="6"/>
  <c r="MU34" i="6"/>
  <c r="MU35" i="6"/>
  <c r="MU36" i="6"/>
  <c r="MU37" i="6"/>
  <c r="MU38" i="6"/>
  <c r="MU39" i="6"/>
  <c r="MU40" i="6"/>
  <c r="MU41" i="6"/>
  <c r="MU42" i="6"/>
  <c r="MU43" i="6"/>
  <c r="MU44" i="6"/>
  <c r="MU45" i="6"/>
  <c r="MU46" i="6"/>
  <c r="MU47" i="6"/>
  <c r="MU48" i="6"/>
  <c r="MU49" i="6"/>
  <c r="MU50" i="6"/>
  <c r="MU51" i="6"/>
  <c r="AD23" i="6"/>
  <c r="EN31" i="6"/>
  <c r="EN32" i="6"/>
  <c r="EN33" i="6"/>
  <c r="EN34" i="6"/>
  <c r="EN35" i="6"/>
  <c r="EN36" i="6"/>
  <c r="EN37" i="6"/>
  <c r="EN38" i="6"/>
  <c r="EN39" i="6"/>
  <c r="EN40" i="6"/>
  <c r="EN41" i="6"/>
  <c r="EN42" i="6"/>
  <c r="EN43" i="6"/>
  <c r="EN44" i="6"/>
  <c r="EN45" i="6"/>
  <c r="EN46" i="6"/>
  <c r="EN47" i="6"/>
  <c r="EN48" i="6"/>
  <c r="EN49" i="6"/>
  <c r="EN50" i="6"/>
  <c r="EN51" i="6"/>
  <c r="AF30" i="6"/>
  <c r="IB21" i="6"/>
  <c r="IB22" i="6"/>
  <c r="IB23" i="6"/>
  <c r="IB24" i="6"/>
  <c r="IB25" i="6"/>
  <c r="IB26" i="6"/>
  <c r="IB27" i="6"/>
  <c r="IB28" i="6"/>
  <c r="IB29" i="6"/>
  <c r="IB30" i="6"/>
  <c r="IB31" i="6"/>
  <c r="IB32" i="6"/>
  <c r="IB33" i="6"/>
  <c r="IB34" i="6"/>
  <c r="IB35" i="6"/>
  <c r="IB36" i="6"/>
  <c r="IB37" i="6"/>
  <c r="IB38" i="6"/>
  <c r="IB39" i="6"/>
  <c r="IB40" i="6"/>
  <c r="IB41" i="6"/>
  <c r="IB42" i="6"/>
  <c r="IB43" i="6"/>
  <c r="IB44" i="6"/>
  <c r="IB45" i="6"/>
  <c r="IB46" i="6"/>
  <c r="IB47" i="6"/>
  <c r="IB48" i="6"/>
  <c r="IB49" i="6"/>
  <c r="IB50" i="6"/>
  <c r="IB51" i="6"/>
  <c r="AG20" i="6"/>
  <c r="MZ24" i="6"/>
  <c r="MZ25" i="6"/>
  <c r="MZ26" i="6"/>
  <c r="MZ27" i="6"/>
  <c r="MZ28" i="6"/>
  <c r="MZ29" i="6"/>
  <c r="MZ30" i="6"/>
  <c r="MZ31" i="6"/>
  <c r="MZ32" i="6"/>
  <c r="MZ33" i="6"/>
  <c r="MZ34" i="6"/>
  <c r="MZ35" i="6"/>
  <c r="MZ36" i="6"/>
  <c r="MZ37" i="6"/>
  <c r="MZ38" i="6"/>
  <c r="MZ39" i="6"/>
  <c r="MZ40" i="6"/>
  <c r="MZ41" i="6"/>
  <c r="MZ42" i="6"/>
  <c r="MZ43" i="6"/>
  <c r="MZ44" i="6"/>
  <c r="MZ45" i="6"/>
  <c r="MZ46" i="6"/>
  <c r="MZ47" i="6"/>
  <c r="MZ48" i="6"/>
  <c r="MZ49" i="6"/>
  <c r="MZ50" i="6"/>
  <c r="MZ51" i="6"/>
  <c r="AI23" i="6"/>
  <c r="AM28" i="6"/>
  <c r="AM29" i="6"/>
  <c r="AM30" i="6"/>
  <c r="AM31" i="6"/>
  <c r="AM32" i="6"/>
  <c r="AM33" i="6"/>
  <c r="AM34" i="6"/>
  <c r="AM35" i="6"/>
  <c r="AM36" i="6"/>
  <c r="AM37" i="6"/>
  <c r="AM38" i="6"/>
  <c r="AM39" i="6"/>
  <c r="AM40" i="6"/>
  <c r="AM41" i="6"/>
  <c r="AM42" i="6"/>
  <c r="AM43" i="6"/>
  <c r="AM44" i="6"/>
  <c r="AM45" i="6"/>
  <c r="AM46" i="6"/>
  <c r="AM47" i="6"/>
  <c r="AM48" i="6"/>
  <c r="AM49" i="6"/>
  <c r="AM50" i="6"/>
  <c r="AM51" i="6"/>
  <c r="AF27" i="6"/>
  <c r="EA19" i="6"/>
  <c r="EA20" i="6"/>
  <c r="EA21" i="6"/>
  <c r="EA22" i="6"/>
  <c r="EA23" i="6"/>
  <c r="EA24" i="6"/>
  <c r="EA25" i="6"/>
  <c r="EA26" i="6"/>
  <c r="EA27" i="6"/>
  <c r="EA28" i="6"/>
  <c r="EA29" i="6"/>
  <c r="EA30" i="6"/>
  <c r="EA31" i="6"/>
  <c r="EA32" i="6"/>
  <c r="EA33" i="6"/>
  <c r="EA34" i="6"/>
  <c r="EA35" i="6"/>
  <c r="EA36" i="6"/>
  <c r="EA37" i="6"/>
  <c r="EA38" i="6"/>
  <c r="EA39" i="6"/>
  <c r="EA40" i="6"/>
  <c r="EA41" i="6"/>
  <c r="EA42" i="6"/>
  <c r="EA43" i="6"/>
  <c r="EA44" i="6"/>
  <c r="EA45" i="6"/>
  <c r="EA46" i="6"/>
  <c r="EA47" i="6"/>
  <c r="EA48" i="6"/>
  <c r="EA49" i="6"/>
  <c r="EA50" i="6"/>
  <c r="EA51" i="6"/>
  <c r="AG18" i="6"/>
  <c r="DQ8" i="6"/>
  <c r="DQ9" i="6"/>
  <c r="DQ10" i="6"/>
  <c r="DQ11" i="6"/>
  <c r="DQ12" i="6"/>
  <c r="DQ13" i="6"/>
  <c r="DQ14" i="6"/>
  <c r="DQ15" i="6"/>
  <c r="DQ16" i="6"/>
  <c r="DQ17" i="6"/>
  <c r="DQ18" i="6"/>
  <c r="DQ19" i="6"/>
  <c r="DQ20" i="6"/>
  <c r="DQ21" i="6"/>
  <c r="DQ22" i="6"/>
  <c r="DQ23" i="6"/>
  <c r="DQ24" i="6"/>
  <c r="DQ25" i="6"/>
  <c r="DQ26" i="6"/>
  <c r="DQ27" i="6"/>
  <c r="DQ28" i="6"/>
  <c r="DQ29" i="6"/>
  <c r="DQ30" i="6"/>
  <c r="DQ31" i="6"/>
  <c r="DQ32" i="6"/>
  <c r="DQ33" i="6"/>
  <c r="DQ34" i="6"/>
  <c r="DQ35" i="6"/>
  <c r="DQ36" i="6"/>
  <c r="DQ37" i="6"/>
  <c r="DQ38" i="6"/>
  <c r="DQ39" i="6"/>
  <c r="DQ40" i="6"/>
  <c r="DQ41" i="6"/>
  <c r="DQ42" i="6"/>
  <c r="DQ43" i="6"/>
  <c r="DQ44" i="6"/>
  <c r="DQ45" i="6"/>
  <c r="DQ46" i="6"/>
  <c r="DQ47" i="6"/>
  <c r="DQ48" i="6"/>
  <c r="DQ49" i="6"/>
  <c r="DQ50" i="6"/>
  <c r="DQ51" i="6"/>
  <c r="AD7" i="6"/>
  <c r="FU34" i="6"/>
  <c r="FU35" i="6"/>
  <c r="FU36" i="6"/>
  <c r="FU37" i="6"/>
  <c r="FU38" i="6"/>
  <c r="FU39" i="6"/>
  <c r="FU40" i="6"/>
  <c r="FU41" i="6"/>
  <c r="FU42" i="6"/>
  <c r="FU43" i="6"/>
  <c r="FU44" i="6"/>
  <c r="FU45" i="6"/>
  <c r="FU46" i="6"/>
  <c r="FU47" i="6"/>
  <c r="FU48" i="6"/>
  <c r="FU49" i="6"/>
  <c r="FU50" i="6"/>
  <c r="FU51" i="6"/>
  <c r="AD33" i="6"/>
  <c r="GW6" i="6"/>
  <c r="GW7" i="6"/>
  <c r="GW8" i="6"/>
  <c r="GW9" i="6"/>
  <c r="GW10" i="6"/>
  <c r="GW11" i="6"/>
  <c r="GW12" i="6"/>
  <c r="GW13" i="6"/>
  <c r="GW14" i="6"/>
  <c r="GW15" i="6"/>
  <c r="GW16" i="6"/>
  <c r="GW17" i="6"/>
  <c r="GW18" i="6"/>
  <c r="GW19" i="6"/>
  <c r="GW20" i="6"/>
  <c r="GW21" i="6"/>
  <c r="GW22" i="6"/>
  <c r="GW23" i="6"/>
  <c r="GW24" i="6"/>
  <c r="GW25" i="6"/>
  <c r="GW26" i="6"/>
  <c r="GW27" i="6"/>
  <c r="GW28" i="6"/>
  <c r="GW29" i="6"/>
  <c r="GW30" i="6"/>
  <c r="GW31" i="6"/>
  <c r="GW32" i="6"/>
  <c r="GW33" i="6"/>
  <c r="GW34" i="6"/>
  <c r="GW35" i="6"/>
  <c r="GW36" i="6"/>
  <c r="GW37" i="6"/>
  <c r="GW38" i="6"/>
  <c r="GW39" i="6"/>
  <c r="GW40" i="6"/>
  <c r="GW41" i="6"/>
  <c r="GW42" i="6"/>
  <c r="GW43" i="6"/>
  <c r="GW44" i="6"/>
  <c r="GW45" i="6"/>
  <c r="GW46" i="6"/>
  <c r="GW47" i="6"/>
  <c r="GW48" i="6"/>
  <c r="GW49" i="6"/>
  <c r="GW50" i="6"/>
  <c r="GW51" i="6"/>
  <c r="AD5" i="6"/>
  <c r="IC21" i="6"/>
  <c r="IC22" i="6"/>
  <c r="IC23" i="6"/>
  <c r="IC24" i="6"/>
  <c r="IC25" i="6"/>
  <c r="IC26" i="6"/>
  <c r="IC27" i="6"/>
  <c r="IC28" i="6"/>
  <c r="IC29" i="6"/>
  <c r="IC30" i="6"/>
  <c r="IC31" i="6"/>
  <c r="IC32" i="6"/>
  <c r="IC33" i="6"/>
  <c r="IC34" i="6"/>
  <c r="IC35" i="6"/>
  <c r="IC36" i="6"/>
  <c r="IC37" i="6"/>
  <c r="IC38" i="6"/>
  <c r="IC39" i="6"/>
  <c r="IC40" i="6"/>
  <c r="IC41" i="6"/>
  <c r="IC42" i="6"/>
  <c r="IC43" i="6"/>
  <c r="IC44" i="6"/>
  <c r="IC45" i="6"/>
  <c r="IC46" i="6"/>
  <c r="IC47" i="6"/>
  <c r="IC48" i="6"/>
  <c r="IC49" i="6"/>
  <c r="IC50" i="6"/>
  <c r="IC51" i="6"/>
  <c r="AH20" i="6"/>
  <c r="JU44" i="6"/>
  <c r="JU45" i="6"/>
  <c r="JU46" i="6"/>
  <c r="JU47" i="6"/>
  <c r="JU48" i="6"/>
  <c r="JU49" i="6"/>
  <c r="JU50" i="6"/>
  <c r="JU51" i="6"/>
  <c r="AJ43" i="6"/>
  <c r="MO27" i="6"/>
  <c r="MO28" i="6"/>
  <c r="MO29" i="6"/>
  <c r="MO30" i="6"/>
  <c r="MO31" i="6"/>
  <c r="MO32" i="6"/>
  <c r="MO33" i="6"/>
  <c r="MO34" i="6"/>
  <c r="MO35" i="6"/>
  <c r="MO36" i="6"/>
  <c r="MO37" i="6"/>
  <c r="MO38" i="6"/>
  <c r="MO39" i="6"/>
  <c r="MO40" i="6"/>
  <c r="MO41" i="6"/>
  <c r="MO42" i="6"/>
  <c r="MO43" i="6"/>
  <c r="MO44" i="6"/>
  <c r="MO45" i="6"/>
  <c r="MO46" i="6"/>
  <c r="MO47" i="6"/>
  <c r="MO48" i="6"/>
  <c r="MO49" i="6"/>
  <c r="MO50" i="6"/>
  <c r="MO51" i="6"/>
  <c r="AE26" i="6"/>
  <c r="LV38" i="6"/>
  <c r="LV39" i="6"/>
  <c r="LV40" i="6"/>
  <c r="LV41" i="6"/>
  <c r="LV42" i="6"/>
  <c r="LV43" i="6"/>
  <c r="LV44" i="6"/>
  <c r="LV45" i="6"/>
  <c r="LV46" i="6"/>
  <c r="LV47" i="6"/>
  <c r="LV48" i="6"/>
  <c r="LV49" i="6"/>
  <c r="LV50" i="6"/>
  <c r="LV51" i="6"/>
  <c r="AG37" i="6"/>
  <c r="LX38" i="6"/>
  <c r="LX39" i="6"/>
  <c r="LX40" i="6"/>
  <c r="LX41" i="6"/>
  <c r="LX42" i="6"/>
  <c r="LX43" i="6"/>
  <c r="LX44" i="6"/>
  <c r="LX45" i="6"/>
  <c r="LX46" i="6"/>
  <c r="LX47" i="6"/>
  <c r="LX48" i="6"/>
  <c r="LX49" i="6"/>
  <c r="LX50" i="6"/>
  <c r="LX51" i="6"/>
  <c r="AI37" i="6"/>
  <c r="NE49" i="6"/>
  <c r="NE50" i="6"/>
  <c r="NE51" i="6"/>
  <c r="AG48" i="6"/>
  <c r="DD37" i="6"/>
  <c r="DD38" i="6"/>
  <c r="DD39" i="6"/>
  <c r="DD40" i="6"/>
  <c r="DD41" i="6"/>
  <c r="DD42" i="6"/>
  <c r="DD43" i="6"/>
  <c r="DD44" i="6"/>
  <c r="DD45" i="6"/>
  <c r="DD46" i="6"/>
  <c r="DD47" i="6"/>
  <c r="DD48" i="6"/>
  <c r="DD49" i="6"/>
  <c r="DD50" i="6"/>
  <c r="DD51" i="6"/>
  <c r="AE36" i="6"/>
  <c r="HD20" i="6"/>
  <c r="HD21" i="6"/>
  <c r="HD22" i="6"/>
  <c r="HD23" i="6"/>
  <c r="HD24" i="6"/>
  <c r="HD25" i="6"/>
  <c r="HD26" i="6"/>
  <c r="HD27" i="6"/>
  <c r="HD28" i="6"/>
  <c r="HD29" i="6"/>
  <c r="HD30" i="6"/>
  <c r="HD31" i="6"/>
  <c r="HD32" i="6"/>
  <c r="HD33" i="6"/>
  <c r="HD34" i="6"/>
  <c r="HD35" i="6"/>
  <c r="HD36" i="6"/>
  <c r="HD37" i="6"/>
  <c r="HD38" i="6"/>
  <c r="HD39" i="6"/>
  <c r="HD40" i="6"/>
  <c r="HD41" i="6"/>
  <c r="HD42" i="6"/>
  <c r="HD43" i="6"/>
  <c r="HD44" i="6"/>
  <c r="HD45" i="6"/>
  <c r="HD46" i="6"/>
  <c r="HD47" i="6"/>
  <c r="HD48" i="6"/>
  <c r="HD49" i="6"/>
  <c r="HD50" i="6"/>
  <c r="HD51" i="6"/>
  <c r="AD19" i="6"/>
  <c r="CG29" i="6"/>
  <c r="CG30" i="6"/>
  <c r="CG31" i="6"/>
  <c r="CG32" i="6"/>
  <c r="CG33" i="6"/>
  <c r="CG34" i="6"/>
  <c r="CG35" i="6"/>
  <c r="CG36" i="6"/>
  <c r="CG37" i="6"/>
  <c r="CG38" i="6"/>
  <c r="CG39" i="6"/>
  <c r="CG40" i="6"/>
  <c r="CG41" i="6"/>
  <c r="CG42" i="6"/>
  <c r="CG43" i="6"/>
  <c r="CG44" i="6"/>
  <c r="CG45" i="6"/>
  <c r="CG46" i="6"/>
  <c r="CG47" i="6"/>
  <c r="CG48" i="6"/>
  <c r="CG49" i="6"/>
  <c r="CG50" i="6"/>
  <c r="CG51" i="6"/>
  <c r="AJ28" i="6"/>
  <c r="MC45" i="6"/>
  <c r="MC46" i="6"/>
  <c r="MC47" i="6"/>
  <c r="MC48" i="6"/>
  <c r="MC49" i="6"/>
  <c r="MC50" i="6"/>
  <c r="MC51" i="6"/>
  <c r="AG44" i="6"/>
  <c r="IA21" i="6"/>
  <c r="IA22" i="6"/>
  <c r="IA23" i="6"/>
  <c r="IA24" i="6"/>
  <c r="IA25" i="6"/>
  <c r="IA26" i="6"/>
  <c r="IA27" i="6"/>
  <c r="IA28" i="6"/>
  <c r="IA29" i="6"/>
  <c r="IA30" i="6"/>
  <c r="IA31" i="6"/>
  <c r="IA32" i="6"/>
  <c r="IA33" i="6"/>
  <c r="IA34" i="6"/>
  <c r="IA35" i="6"/>
  <c r="IA36" i="6"/>
  <c r="IA37" i="6"/>
  <c r="IA38" i="6"/>
  <c r="IA39" i="6"/>
  <c r="IA40" i="6"/>
  <c r="IA41" i="6"/>
  <c r="IA42" i="6"/>
  <c r="IA43" i="6"/>
  <c r="IA44" i="6"/>
  <c r="IA45" i="6"/>
  <c r="IA46" i="6"/>
  <c r="IA47" i="6"/>
  <c r="IA48" i="6"/>
  <c r="IA49" i="6"/>
  <c r="IA50" i="6"/>
  <c r="IA51" i="6"/>
  <c r="AF20" i="6"/>
  <c r="AL28" i="6"/>
  <c r="AL29" i="6"/>
  <c r="AL30" i="6"/>
  <c r="AL31" i="6"/>
  <c r="AL32" i="6"/>
  <c r="AL33" i="6"/>
  <c r="AL34" i="6"/>
  <c r="AL35" i="6"/>
  <c r="AL36" i="6"/>
  <c r="AL37" i="6"/>
  <c r="AL38" i="6"/>
  <c r="AL39" i="6"/>
  <c r="AL40" i="6"/>
  <c r="AL41" i="6"/>
  <c r="AL42" i="6"/>
  <c r="AL43" i="6"/>
  <c r="AL44" i="6"/>
  <c r="AL45" i="6"/>
  <c r="AL46" i="6"/>
  <c r="AL47" i="6"/>
  <c r="AL48" i="6"/>
  <c r="AL49" i="6"/>
  <c r="AL50" i="6"/>
  <c r="AL51" i="6"/>
  <c r="AE27" i="6"/>
  <c r="CL5" i="6"/>
  <c r="CL6" i="6"/>
  <c r="CL7" i="6"/>
  <c r="CL8" i="6"/>
  <c r="CL9" i="6"/>
  <c r="CL10" i="6"/>
  <c r="CL11" i="6"/>
  <c r="CL12" i="6"/>
  <c r="CL13" i="6"/>
  <c r="CL14" i="6"/>
  <c r="CL15" i="6"/>
  <c r="CL16" i="6"/>
  <c r="CL17" i="6"/>
  <c r="CL18" i="6"/>
  <c r="CL19" i="6"/>
  <c r="CL20" i="6"/>
  <c r="CL21" i="6"/>
  <c r="CL22" i="6"/>
  <c r="CL23" i="6"/>
  <c r="CL24" i="6"/>
  <c r="CL25" i="6"/>
  <c r="CL26" i="6"/>
  <c r="CL27" i="6"/>
  <c r="CL28" i="6"/>
  <c r="CL29" i="6"/>
  <c r="CL30" i="6"/>
  <c r="CL31" i="6"/>
  <c r="CL32" i="6"/>
  <c r="CL33" i="6"/>
  <c r="CL34" i="6"/>
  <c r="CL35" i="6"/>
  <c r="CL36" i="6"/>
  <c r="CL37" i="6"/>
  <c r="CL38" i="6"/>
  <c r="CL39" i="6"/>
  <c r="CL40" i="6"/>
  <c r="CL41" i="6"/>
  <c r="CL42" i="6"/>
  <c r="CL43" i="6"/>
  <c r="CL44" i="6"/>
  <c r="CL45" i="6"/>
  <c r="CL46" i="6"/>
  <c r="CL47" i="6"/>
  <c r="CL48" i="6"/>
  <c r="CL49" i="6"/>
  <c r="CL50" i="6"/>
  <c r="CL51" i="6"/>
  <c r="AH4" i="6"/>
  <c r="HB6" i="6"/>
  <c r="HB7" i="6"/>
  <c r="HB8" i="6"/>
  <c r="HB9" i="6"/>
  <c r="HB10" i="6"/>
  <c r="HB11" i="6"/>
  <c r="HB12" i="6"/>
  <c r="HB13" i="6"/>
  <c r="HB14" i="6"/>
  <c r="HB15" i="6"/>
  <c r="HB16" i="6"/>
  <c r="HB17" i="6"/>
  <c r="HB18" i="6"/>
  <c r="HB19" i="6"/>
  <c r="HB20" i="6"/>
  <c r="HB21" i="6"/>
  <c r="HB22" i="6"/>
  <c r="HB23" i="6"/>
  <c r="HB24" i="6"/>
  <c r="HB25" i="6"/>
  <c r="HB26" i="6"/>
  <c r="HB27" i="6"/>
  <c r="HB28" i="6"/>
  <c r="HB29" i="6"/>
  <c r="HB30" i="6"/>
  <c r="HB31" i="6"/>
  <c r="HB32" i="6"/>
  <c r="HB33" i="6"/>
  <c r="HB34" i="6"/>
  <c r="HB35" i="6"/>
  <c r="HB36" i="6"/>
  <c r="HB37" i="6"/>
  <c r="HB38" i="6"/>
  <c r="HB39" i="6"/>
  <c r="HB40" i="6"/>
  <c r="HB41" i="6"/>
  <c r="HB42" i="6"/>
  <c r="HB43" i="6"/>
  <c r="HB44" i="6"/>
  <c r="HB45" i="6"/>
  <c r="HB46" i="6"/>
  <c r="HB47" i="6"/>
  <c r="HB48" i="6"/>
  <c r="HB49" i="6"/>
  <c r="HB50" i="6"/>
  <c r="HB51" i="6"/>
  <c r="AI5" i="6"/>
  <c r="LB43" i="6"/>
  <c r="LB44" i="6"/>
  <c r="LB45" i="6"/>
  <c r="LB46" i="6"/>
  <c r="LB47" i="6"/>
  <c r="LB48" i="6"/>
  <c r="LB49" i="6"/>
  <c r="LB50" i="6"/>
  <c r="LB51" i="6"/>
  <c r="AH42" i="6"/>
  <c r="MT27" i="6"/>
  <c r="MT28" i="6"/>
  <c r="MT29" i="6"/>
  <c r="MT30" i="6"/>
  <c r="MT31" i="6"/>
  <c r="MT32" i="6"/>
  <c r="MT33" i="6"/>
  <c r="MT34" i="6"/>
  <c r="MT35" i="6"/>
  <c r="MT36" i="6"/>
  <c r="MT37" i="6"/>
  <c r="MT38" i="6"/>
  <c r="MT39" i="6"/>
  <c r="MT40" i="6"/>
  <c r="MT41" i="6"/>
  <c r="MT42" i="6"/>
  <c r="MT43" i="6"/>
  <c r="MT44" i="6"/>
  <c r="MT45" i="6"/>
  <c r="MT46" i="6"/>
  <c r="MT47" i="6"/>
  <c r="MT48" i="6"/>
  <c r="MT49" i="6"/>
  <c r="MT50" i="6"/>
  <c r="MT51" i="6"/>
  <c r="AJ26" i="6"/>
  <c r="HO7" i="6"/>
  <c r="HO8" i="6"/>
  <c r="HO9" i="6"/>
  <c r="HO10" i="6"/>
  <c r="HO11" i="6"/>
  <c r="HO12" i="6"/>
  <c r="HO13" i="6"/>
  <c r="HO14" i="6"/>
  <c r="HO15" i="6"/>
  <c r="HO16" i="6"/>
  <c r="HO17" i="6"/>
  <c r="HO18" i="6"/>
  <c r="HO19" i="6"/>
  <c r="HO20" i="6"/>
  <c r="HO21" i="6"/>
  <c r="HO22" i="6"/>
  <c r="HO23" i="6"/>
  <c r="HO24" i="6"/>
  <c r="HO25" i="6"/>
  <c r="HO26" i="6"/>
  <c r="HO27" i="6"/>
  <c r="HO28" i="6"/>
  <c r="HO29" i="6"/>
  <c r="HO30" i="6"/>
  <c r="HO31" i="6"/>
  <c r="HO32" i="6"/>
  <c r="HO33" i="6"/>
  <c r="HO34" i="6"/>
  <c r="HO35" i="6"/>
  <c r="HO36" i="6"/>
  <c r="HO37" i="6"/>
  <c r="HO38" i="6"/>
  <c r="HO39" i="6"/>
  <c r="HO40" i="6"/>
  <c r="HO41" i="6"/>
  <c r="HO42" i="6"/>
  <c r="HO43" i="6"/>
  <c r="HO44" i="6"/>
  <c r="HO45" i="6"/>
  <c r="HO46" i="6"/>
  <c r="HO47" i="6"/>
  <c r="HO48" i="6"/>
  <c r="HO49" i="6"/>
  <c r="HO50" i="6"/>
  <c r="HO51" i="6"/>
  <c r="AH6" i="6"/>
  <c r="KA11" i="6"/>
  <c r="KA12" i="6"/>
  <c r="KA13" i="6"/>
  <c r="KA14" i="6"/>
  <c r="KA15" i="6"/>
  <c r="KA16" i="6"/>
  <c r="KA17" i="6"/>
  <c r="KA18" i="6"/>
  <c r="KA19" i="6"/>
  <c r="KA20" i="6"/>
  <c r="KA21" i="6"/>
  <c r="KA22" i="6"/>
  <c r="KA23" i="6"/>
  <c r="KA24" i="6"/>
  <c r="KA25" i="6"/>
  <c r="KA26" i="6"/>
  <c r="KA27" i="6"/>
  <c r="KA28" i="6"/>
  <c r="KA29" i="6"/>
  <c r="KA30" i="6"/>
  <c r="KA31" i="6"/>
  <c r="KA32" i="6"/>
  <c r="KA33" i="6"/>
  <c r="KA34" i="6"/>
  <c r="KA35" i="6"/>
  <c r="KA36" i="6"/>
  <c r="KA37" i="6"/>
  <c r="KA38" i="6"/>
  <c r="KA39" i="6"/>
  <c r="KA40" i="6"/>
  <c r="KA41" i="6"/>
  <c r="KA42" i="6"/>
  <c r="KA43" i="6"/>
  <c r="KA44" i="6"/>
  <c r="KA45" i="6"/>
  <c r="KA46" i="6"/>
  <c r="KA47" i="6"/>
  <c r="KA48" i="6"/>
  <c r="KA49" i="6"/>
  <c r="KA50" i="6"/>
  <c r="KA51" i="6"/>
  <c r="AI10" i="6"/>
  <c r="AW36" i="6"/>
  <c r="AW37" i="6"/>
  <c r="AW38" i="6"/>
  <c r="AW39" i="6"/>
  <c r="AW40" i="6"/>
  <c r="AW41" i="6"/>
  <c r="AW42" i="6"/>
  <c r="AW43" i="6"/>
  <c r="AW44" i="6"/>
  <c r="AW45" i="6"/>
  <c r="AW46" i="6"/>
  <c r="AW47" i="6"/>
  <c r="AW48" i="6"/>
  <c r="AW49" i="6"/>
  <c r="AW50" i="6"/>
  <c r="AW51" i="6"/>
  <c r="AI35" i="6"/>
  <c r="MB45" i="6"/>
  <c r="MB46" i="6"/>
  <c r="MB47" i="6"/>
  <c r="MB48" i="6"/>
  <c r="MB49" i="6"/>
  <c r="MB50" i="6"/>
  <c r="MB51" i="6"/>
  <c r="AF44" i="6"/>
  <c r="KD42" i="6"/>
  <c r="KD43" i="6"/>
  <c r="KD44" i="6"/>
  <c r="KD45" i="6"/>
  <c r="KD46" i="6"/>
  <c r="KD47" i="6"/>
  <c r="KD48" i="6"/>
  <c r="KD49" i="6"/>
  <c r="KD50" i="6"/>
  <c r="KD51" i="6"/>
  <c r="AE41" i="6"/>
  <c r="FO33" i="6"/>
  <c r="FO34" i="6"/>
  <c r="FO35" i="6"/>
  <c r="FO36" i="6"/>
  <c r="FO37" i="6"/>
  <c r="FO38" i="6"/>
  <c r="FO39" i="6"/>
  <c r="FO40" i="6"/>
  <c r="FO41" i="6"/>
  <c r="FO42" i="6"/>
  <c r="FO43" i="6"/>
  <c r="FO44" i="6"/>
  <c r="FO45" i="6"/>
  <c r="FO46" i="6"/>
  <c r="FO47" i="6"/>
  <c r="FO48" i="6"/>
  <c r="FO49" i="6"/>
  <c r="FO50" i="6"/>
  <c r="FO51" i="6"/>
  <c r="AE32" i="6"/>
  <c r="FP33" i="6"/>
  <c r="FP34" i="6"/>
  <c r="FP35" i="6"/>
  <c r="FP36" i="6"/>
  <c r="FP37" i="6"/>
  <c r="FP38" i="6"/>
  <c r="FP39" i="6"/>
  <c r="FP40" i="6"/>
  <c r="FP41" i="6"/>
  <c r="FP42" i="6"/>
  <c r="FP43" i="6"/>
  <c r="FP44" i="6"/>
  <c r="FP45" i="6"/>
  <c r="FP46" i="6"/>
  <c r="FP47" i="6"/>
  <c r="FP48" i="6"/>
  <c r="FP49" i="6"/>
  <c r="FP50" i="6"/>
  <c r="FP51" i="6"/>
  <c r="AF32" i="6"/>
  <c r="CR13" i="6"/>
  <c r="CR14" i="6"/>
  <c r="CR15" i="6"/>
  <c r="CR16" i="6"/>
  <c r="CR17" i="6"/>
  <c r="CR18" i="6"/>
  <c r="CR19" i="6"/>
  <c r="CR20" i="6"/>
  <c r="CR21" i="6"/>
  <c r="CR22" i="6"/>
  <c r="CR23" i="6"/>
  <c r="CR24" i="6"/>
  <c r="CR25" i="6"/>
  <c r="CR26" i="6"/>
  <c r="CR27" i="6"/>
  <c r="CR28" i="6"/>
  <c r="CR29" i="6"/>
  <c r="CR30" i="6"/>
  <c r="CR31" i="6"/>
  <c r="CR32" i="6"/>
  <c r="CR33" i="6"/>
  <c r="CR34" i="6"/>
  <c r="CR35" i="6"/>
  <c r="CR36" i="6"/>
  <c r="CR37" i="6"/>
  <c r="CR38" i="6"/>
  <c r="CR39" i="6"/>
  <c r="CR40" i="6"/>
  <c r="CR41" i="6"/>
  <c r="CR42" i="6"/>
  <c r="CR43" i="6"/>
  <c r="CR44" i="6"/>
  <c r="CR45" i="6"/>
  <c r="CR46" i="6"/>
  <c r="CR47" i="6"/>
  <c r="CR48" i="6"/>
  <c r="CR49" i="6"/>
  <c r="CR50" i="6"/>
  <c r="CR51" i="6"/>
  <c r="AG12" i="6"/>
  <c r="MW24" i="6"/>
  <c r="MW25" i="6"/>
  <c r="MW26" i="6"/>
  <c r="MW27" i="6"/>
  <c r="MW28" i="6"/>
  <c r="MW29" i="6"/>
  <c r="MW30" i="6"/>
  <c r="MW31" i="6"/>
  <c r="MW32" i="6"/>
  <c r="MW33" i="6"/>
  <c r="MW34" i="6"/>
  <c r="MW35" i="6"/>
  <c r="MW36" i="6"/>
  <c r="MW37" i="6"/>
  <c r="MW38" i="6"/>
  <c r="MW39" i="6"/>
  <c r="MW40" i="6"/>
  <c r="MW41" i="6"/>
  <c r="MW42" i="6"/>
  <c r="MW43" i="6"/>
  <c r="MW44" i="6"/>
  <c r="MW45" i="6"/>
  <c r="MW46" i="6"/>
  <c r="MW47" i="6"/>
  <c r="MW48" i="6"/>
  <c r="MW49" i="6"/>
  <c r="MW50" i="6"/>
  <c r="MW51" i="6"/>
  <c r="AF23" i="6"/>
  <c r="CY39" i="6"/>
  <c r="CY40" i="6"/>
  <c r="CY41" i="6"/>
  <c r="CY42" i="6"/>
  <c r="CY43" i="6"/>
  <c r="CY44" i="6"/>
  <c r="CY45" i="6"/>
  <c r="CY46" i="6"/>
  <c r="CY47" i="6"/>
  <c r="CY48" i="6"/>
  <c r="CY49" i="6"/>
  <c r="CY50" i="6"/>
  <c r="CY51" i="6"/>
  <c r="AG38" i="6"/>
  <c r="CW39" i="6"/>
  <c r="CW40" i="6"/>
  <c r="CW41" i="6"/>
  <c r="CW42" i="6"/>
  <c r="CW43" i="6"/>
  <c r="CW44" i="6"/>
  <c r="CW45" i="6"/>
  <c r="CW46" i="6"/>
  <c r="CW47" i="6"/>
  <c r="CW48" i="6"/>
  <c r="CW49" i="6"/>
  <c r="CW50" i="6"/>
  <c r="CW51" i="6"/>
  <c r="AE38" i="6"/>
  <c r="IO41" i="6"/>
  <c r="IO42" i="6"/>
  <c r="IO43" i="6"/>
  <c r="IO44" i="6"/>
  <c r="IO45" i="6"/>
  <c r="IO46" i="6"/>
  <c r="IO47" i="6"/>
  <c r="IO48" i="6"/>
  <c r="IO49" i="6"/>
  <c r="IO50" i="6"/>
  <c r="IO51" i="6"/>
  <c r="AF40" i="6"/>
  <c r="BS12" i="6"/>
  <c r="BS13" i="6"/>
  <c r="BS14" i="6"/>
  <c r="BS15" i="6"/>
  <c r="BS16" i="6"/>
  <c r="BS17" i="6"/>
  <c r="BS18" i="6"/>
  <c r="BS19" i="6"/>
  <c r="BS20" i="6"/>
  <c r="BS21" i="6"/>
  <c r="BS22" i="6"/>
  <c r="BS23" i="6"/>
  <c r="BS24" i="6"/>
  <c r="BS25" i="6"/>
  <c r="BS26" i="6"/>
  <c r="BS27" i="6"/>
  <c r="BS28" i="6"/>
  <c r="BS29" i="6"/>
  <c r="BS30" i="6"/>
  <c r="BS31" i="6"/>
  <c r="BS32" i="6"/>
  <c r="BS33" i="6"/>
  <c r="BS34" i="6"/>
  <c r="BS35" i="6"/>
  <c r="BS36" i="6"/>
  <c r="BS37" i="6"/>
  <c r="BS38" i="6"/>
  <c r="BS39" i="6"/>
  <c r="BS40" i="6"/>
  <c r="BS41" i="6"/>
  <c r="BS42" i="6"/>
  <c r="BS43" i="6"/>
  <c r="BS44" i="6"/>
  <c r="BS45" i="6"/>
  <c r="BS46" i="6"/>
  <c r="BS47" i="6"/>
  <c r="BS48" i="6"/>
  <c r="BS49" i="6"/>
  <c r="BS50" i="6"/>
  <c r="BS51" i="6"/>
  <c r="AJ11" i="6"/>
  <c r="HC6" i="6"/>
  <c r="HC7" i="6"/>
  <c r="HC8" i="6"/>
  <c r="HC9" i="6"/>
  <c r="HC10" i="6"/>
  <c r="HC11" i="6"/>
  <c r="HC12" i="6"/>
  <c r="HC13" i="6"/>
  <c r="HC14" i="6"/>
  <c r="HC15" i="6"/>
  <c r="HC16" i="6"/>
  <c r="HC17" i="6"/>
  <c r="HC18" i="6"/>
  <c r="HC19" i="6"/>
  <c r="HC20" i="6"/>
  <c r="HC21" i="6"/>
  <c r="HC22" i="6"/>
  <c r="HC23" i="6"/>
  <c r="HC24" i="6"/>
  <c r="HC25" i="6"/>
  <c r="HC26" i="6"/>
  <c r="HC27" i="6"/>
  <c r="HC28" i="6"/>
  <c r="HC29" i="6"/>
  <c r="HC30" i="6"/>
  <c r="HC31" i="6"/>
  <c r="HC32" i="6"/>
  <c r="HC33" i="6"/>
  <c r="HC34" i="6"/>
  <c r="HC35" i="6"/>
  <c r="HC36" i="6"/>
  <c r="HC37" i="6"/>
  <c r="HC38" i="6"/>
  <c r="HC39" i="6"/>
  <c r="HC40" i="6"/>
  <c r="HC41" i="6"/>
  <c r="HC42" i="6"/>
  <c r="HC43" i="6"/>
  <c r="HC44" i="6"/>
  <c r="HC45" i="6"/>
  <c r="HC46" i="6"/>
  <c r="HC47" i="6"/>
  <c r="HC48" i="6"/>
  <c r="HC49" i="6"/>
  <c r="HC50" i="6"/>
  <c r="HC51" i="6"/>
  <c r="AJ5" i="6"/>
  <c r="LK50" i="6"/>
  <c r="LK51" i="6"/>
  <c r="AJ49" i="6"/>
  <c r="BY35" i="6"/>
  <c r="BY36" i="6"/>
  <c r="BY37" i="6"/>
  <c r="BY38" i="6"/>
  <c r="BY39" i="6"/>
  <c r="BY40" i="6"/>
  <c r="BY41" i="6"/>
  <c r="BY42" i="6"/>
  <c r="BY43" i="6"/>
  <c r="BY44" i="6"/>
  <c r="BY45" i="6"/>
  <c r="BY46" i="6"/>
  <c r="BY47" i="6"/>
  <c r="BY48" i="6"/>
  <c r="BY49" i="6"/>
  <c r="BY50" i="6"/>
  <c r="BY51" i="6"/>
  <c r="AI34" i="6"/>
  <c r="FY34" i="6"/>
  <c r="FY35" i="6"/>
  <c r="FY36" i="6"/>
  <c r="FY37" i="6"/>
  <c r="FY38" i="6"/>
  <c r="FY39" i="6"/>
  <c r="FY40" i="6"/>
  <c r="FY41" i="6"/>
  <c r="FY42" i="6"/>
  <c r="FY43" i="6"/>
  <c r="FY44" i="6"/>
  <c r="FY45" i="6"/>
  <c r="FY46" i="6"/>
  <c r="FY47" i="6"/>
  <c r="FY48" i="6"/>
  <c r="FY49" i="6"/>
  <c r="FY50" i="6"/>
  <c r="FY51" i="6"/>
  <c r="AH33" i="6"/>
  <c r="IK46" i="6"/>
  <c r="IK47" i="6"/>
  <c r="IK48" i="6"/>
  <c r="IK49" i="6"/>
  <c r="IK50" i="6"/>
  <c r="IK51" i="6"/>
  <c r="AI45" i="6"/>
  <c r="KW16" i="6"/>
  <c r="KW17" i="6"/>
  <c r="KW18" i="6"/>
  <c r="KW19" i="6"/>
  <c r="KW20" i="6"/>
  <c r="KW21" i="6"/>
  <c r="KW22" i="6"/>
  <c r="KW23" i="6"/>
  <c r="KW24" i="6"/>
  <c r="KW25" i="6"/>
  <c r="KW26" i="6"/>
  <c r="KW27" i="6"/>
  <c r="KW28" i="6"/>
  <c r="KW29" i="6"/>
  <c r="KW30" i="6"/>
  <c r="KW31" i="6"/>
  <c r="KW32" i="6"/>
  <c r="KW33" i="6"/>
  <c r="KW34" i="6"/>
  <c r="KW35" i="6"/>
  <c r="KW36" i="6"/>
  <c r="KW37" i="6"/>
  <c r="KW38" i="6"/>
  <c r="KW39" i="6"/>
  <c r="KW40" i="6"/>
  <c r="KW41" i="6"/>
  <c r="KW42" i="6"/>
  <c r="KW43" i="6"/>
  <c r="KW44" i="6"/>
  <c r="KW45" i="6"/>
  <c r="KW46" i="6"/>
  <c r="KW47" i="6"/>
  <c r="KW48" i="6"/>
  <c r="KW49" i="6"/>
  <c r="KW50" i="6"/>
  <c r="KW51" i="6"/>
  <c r="AJ15" i="6"/>
  <c r="MN27" i="6"/>
  <c r="MN28" i="6"/>
  <c r="MN29" i="6"/>
  <c r="MN30" i="6"/>
  <c r="MN31" i="6"/>
  <c r="MN32" i="6"/>
  <c r="MN33" i="6"/>
  <c r="MN34" i="6"/>
  <c r="MN35" i="6"/>
  <c r="MN36" i="6"/>
  <c r="MN37" i="6"/>
  <c r="MN38" i="6"/>
  <c r="MN39" i="6"/>
  <c r="MN40" i="6"/>
  <c r="MN41" i="6"/>
  <c r="MN42" i="6"/>
  <c r="MN43" i="6"/>
  <c r="MN44" i="6"/>
  <c r="MN45" i="6"/>
  <c r="MN46" i="6"/>
  <c r="MN47" i="6"/>
  <c r="MN48" i="6"/>
  <c r="MN49" i="6"/>
  <c r="MN50" i="6"/>
  <c r="MN51" i="6"/>
  <c r="AD26" i="6"/>
  <c r="BR12" i="6"/>
  <c r="BR13" i="6"/>
  <c r="BR14" i="6"/>
  <c r="BR15" i="6"/>
  <c r="BR16" i="6"/>
  <c r="BR17" i="6"/>
  <c r="BR18" i="6"/>
  <c r="BR19" i="6"/>
  <c r="BR20" i="6"/>
  <c r="BR21" i="6"/>
  <c r="BR22" i="6"/>
  <c r="BR23" i="6"/>
  <c r="BR24" i="6"/>
  <c r="BR25" i="6"/>
  <c r="BR26" i="6"/>
  <c r="BR27" i="6"/>
  <c r="BR28" i="6"/>
  <c r="BR29" i="6"/>
  <c r="BR30" i="6"/>
  <c r="BR31" i="6"/>
  <c r="BR32" i="6"/>
  <c r="BR33" i="6"/>
  <c r="BR34" i="6"/>
  <c r="BR35" i="6"/>
  <c r="BR36" i="6"/>
  <c r="BR37" i="6"/>
  <c r="BR38" i="6"/>
  <c r="BR39" i="6"/>
  <c r="BR40" i="6"/>
  <c r="BR41" i="6"/>
  <c r="BR42" i="6"/>
  <c r="BR43" i="6"/>
  <c r="BR44" i="6"/>
  <c r="BR45" i="6"/>
  <c r="BR46" i="6"/>
  <c r="BR47" i="6"/>
  <c r="BR48" i="6"/>
  <c r="BR49" i="6"/>
  <c r="BR50" i="6"/>
  <c r="BR51" i="6"/>
  <c r="AI11" i="6"/>
  <c r="CX39" i="6"/>
  <c r="CX40" i="6"/>
  <c r="CX41" i="6"/>
  <c r="CX42" i="6"/>
  <c r="CX43" i="6"/>
  <c r="CX44" i="6"/>
  <c r="CX45" i="6"/>
  <c r="CX46" i="6"/>
  <c r="CX47" i="6"/>
  <c r="CX48" i="6"/>
  <c r="CX49" i="6"/>
  <c r="CX50" i="6"/>
  <c r="CX51" i="6"/>
  <c r="AF38" i="6"/>
  <c r="DZ19" i="6"/>
  <c r="DZ20" i="6"/>
  <c r="DZ21" i="6"/>
  <c r="DZ22" i="6"/>
  <c r="DZ23" i="6"/>
  <c r="DZ24" i="6"/>
  <c r="DZ25" i="6"/>
  <c r="DZ26" i="6"/>
  <c r="DZ27" i="6"/>
  <c r="DZ28" i="6"/>
  <c r="DZ29" i="6"/>
  <c r="DZ30" i="6"/>
  <c r="DZ31" i="6"/>
  <c r="DZ32" i="6"/>
  <c r="DZ33" i="6"/>
  <c r="DZ34" i="6"/>
  <c r="DZ35" i="6"/>
  <c r="DZ36" i="6"/>
  <c r="DZ37" i="6"/>
  <c r="DZ38" i="6"/>
  <c r="DZ39" i="6"/>
  <c r="DZ40" i="6"/>
  <c r="DZ41" i="6"/>
  <c r="DZ42" i="6"/>
  <c r="DZ43" i="6"/>
  <c r="DZ44" i="6"/>
  <c r="DZ45" i="6"/>
  <c r="DZ46" i="6"/>
  <c r="DZ47" i="6"/>
  <c r="DZ48" i="6"/>
  <c r="DZ49" i="6"/>
  <c r="DZ50" i="6"/>
  <c r="DZ51" i="6"/>
  <c r="AF18" i="6"/>
  <c r="ET32" i="6"/>
  <c r="ET33" i="6"/>
  <c r="ET34" i="6"/>
  <c r="ET35" i="6"/>
  <c r="ET36" i="6"/>
  <c r="ET37" i="6"/>
  <c r="ET38" i="6"/>
  <c r="ET39" i="6"/>
  <c r="ET40" i="6"/>
  <c r="ET41" i="6"/>
  <c r="ET42" i="6"/>
  <c r="ET43" i="6"/>
  <c r="ET44" i="6"/>
  <c r="ET45" i="6"/>
  <c r="ET46" i="6"/>
  <c r="ET47" i="6"/>
  <c r="ET48" i="6"/>
  <c r="ET49" i="6"/>
  <c r="ET50" i="6"/>
  <c r="ET51" i="6"/>
  <c r="AE31" i="6"/>
  <c r="FV34" i="6"/>
  <c r="FV35" i="6"/>
  <c r="FV36" i="6"/>
  <c r="FV37" i="6"/>
  <c r="FV38" i="6"/>
  <c r="FV39" i="6"/>
  <c r="FV40" i="6"/>
  <c r="FV41" i="6"/>
  <c r="FV42" i="6"/>
  <c r="FV43" i="6"/>
  <c r="FV44" i="6"/>
  <c r="FV45" i="6"/>
  <c r="FV46" i="6"/>
  <c r="FV47" i="6"/>
  <c r="FV48" i="6"/>
  <c r="FV49" i="6"/>
  <c r="FV50" i="6"/>
  <c r="FV51" i="6"/>
  <c r="AE33" i="6"/>
  <c r="GP10" i="6"/>
  <c r="GP11" i="6"/>
  <c r="GP12" i="6"/>
  <c r="GP13" i="6"/>
  <c r="GP14" i="6"/>
  <c r="GP15" i="6"/>
  <c r="GP16" i="6"/>
  <c r="GP17" i="6"/>
  <c r="GP18" i="6"/>
  <c r="GP19" i="6"/>
  <c r="GP20" i="6"/>
  <c r="GP21" i="6"/>
  <c r="GP22" i="6"/>
  <c r="GP23" i="6"/>
  <c r="GP24" i="6"/>
  <c r="GP25" i="6"/>
  <c r="GP26" i="6"/>
  <c r="GP27" i="6"/>
  <c r="GP28" i="6"/>
  <c r="GP29" i="6"/>
  <c r="GP30" i="6"/>
  <c r="GP31" i="6"/>
  <c r="GP32" i="6"/>
  <c r="GP33" i="6"/>
  <c r="GP34" i="6"/>
  <c r="GP35" i="6"/>
  <c r="GP36" i="6"/>
  <c r="GP37" i="6"/>
  <c r="GP38" i="6"/>
  <c r="GP39" i="6"/>
  <c r="GP40" i="6"/>
  <c r="GP41" i="6"/>
  <c r="GP42" i="6"/>
  <c r="GP43" i="6"/>
  <c r="GP44" i="6"/>
  <c r="GP45" i="6"/>
  <c r="GP46" i="6"/>
  <c r="GP47" i="6"/>
  <c r="GP48" i="6"/>
  <c r="GP49" i="6"/>
  <c r="GP50" i="6"/>
  <c r="GP51" i="6"/>
  <c r="AD9" i="6"/>
  <c r="HJ20" i="6"/>
  <c r="HJ21" i="6"/>
  <c r="HJ22" i="6"/>
  <c r="HJ23" i="6"/>
  <c r="HJ24" i="6"/>
  <c r="HJ25" i="6"/>
  <c r="HJ26" i="6"/>
  <c r="HJ27" i="6"/>
  <c r="HJ28" i="6"/>
  <c r="HJ29" i="6"/>
  <c r="HJ30" i="6"/>
  <c r="HJ31" i="6"/>
  <c r="HJ32" i="6"/>
  <c r="HJ33" i="6"/>
  <c r="HJ34" i="6"/>
  <c r="HJ35" i="6"/>
  <c r="HJ36" i="6"/>
  <c r="HJ37" i="6"/>
  <c r="HJ38" i="6"/>
  <c r="HJ39" i="6"/>
  <c r="HJ40" i="6"/>
  <c r="HJ41" i="6"/>
  <c r="HJ42" i="6"/>
  <c r="HJ43" i="6"/>
  <c r="HJ44" i="6"/>
  <c r="HJ45" i="6"/>
  <c r="HJ46" i="6"/>
  <c r="HJ47" i="6"/>
  <c r="HJ48" i="6"/>
  <c r="HJ49" i="6"/>
  <c r="HJ50" i="6"/>
  <c r="HJ51" i="6"/>
  <c r="AJ19" i="6"/>
  <c r="JB25" i="6"/>
  <c r="JB26" i="6"/>
  <c r="JB27" i="6"/>
  <c r="JB28" i="6"/>
  <c r="JB29" i="6"/>
  <c r="JB30" i="6"/>
  <c r="JB31" i="6"/>
  <c r="JB32" i="6"/>
  <c r="JB33" i="6"/>
  <c r="JB34" i="6"/>
  <c r="JB35" i="6"/>
  <c r="JB36" i="6"/>
  <c r="JB37" i="6"/>
  <c r="JB38" i="6"/>
  <c r="JB39" i="6"/>
  <c r="JB40" i="6"/>
  <c r="JB41" i="6"/>
  <c r="JB42" i="6"/>
  <c r="JB43" i="6"/>
  <c r="JB44" i="6"/>
  <c r="JB45" i="6"/>
  <c r="JB46" i="6"/>
  <c r="JB47" i="6"/>
  <c r="JB48" i="6"/>
  <c r="JB49" i="6"/>
  <c r="JB50" i="6"/>
  <c r="JB51" i="6"/>
  <c r="AE24" i="6"/>
  <c r="JV11" i="6"/>
  <c r="JV12" i="6"/>
  <c r="JV13" i="6"/>
  <c r="JV14" i="6"/>
  <c r="JV15" i="6"/>
  <c r="JV16" i="6"/>
  <c r="JV17" i="6"/>
  <c r="JV18" i="6"/>
  <c r="JV19" i="6"/>
  <c r="JV20" i="6"/>
  <c r="JV21" i="6"/>
  <c r="JV22" i="6"/>
  <c r="JV23" i="6"/>
  <c r="JV24" i="6"/>
  <c r="JV25" i="6"/>
  <c r="JV26" i="6"/>
  <c r="JV27" i="6"/>
  <c r="JV28" i="6"/>
  <c r="JV29" i="6"/>
  <c r="JV30" i="6"/>
  <c r="JV31" i="6"/>
  <c r="JV32" i="6"/>
  <c r="JV33" i="6"/>
  <c r="JV34" i="6"/>
  <c r="JV35" i="6"/>
  <c r="JV36" i="6"/>
  <c r="JV37" i="6"/>
  <c r="JV38" i="6"/>
  <c r="JV39" i="6"/>
  <c r="JV40" i="6"/>
  <c r="JV41" i="6"/>
  <c r="JV42" i="6"/>
  <c r="JV43" i="6"/>
  <c r="JV44" i="6"/>
  <c r="JV45" i="6"/>
  <c r="JV46" i="6"/>
  <c r="JV47" i="6"/>
  <c r="JV48" i="6"/>
  <c r="JV49" i="6"/>
  <c r="JV50" i="6"/>
  <c r="JV51" i="6"/>
  <c r="AD10" i="6"/>
  <c r="KT16" i="6"/>
  <c r="KT17" i="6"/>
  <c r="KT18" i="6"/>
  <c r="KT19" i="6"/>
  <c r="KT20" i="6"/>
  <c r="KT21" i="6"/>
  <c r="KT22" i="6"/>
  <c r="KT23" i="6"/>
  <c r="KT24" i="6"/>
  <c r="KT25" i="6"/>
  <c r="KT26" i="6"/>
  <c r="KT27" i="6"/>
  <c r="KT28" i="6"/>
  <c r="KT29" i="6"/>
  <c r="KT30" i="6"/>
  <c r="KT31" i="6"/>
  <c r="KT32" i="6"/>
  <c r="KT33" i="6"/>
  <c r="KT34" i="6"/>
  <c r="KT35" i="6"/>
  <c r="KT36" i="6"/>
  <c r="KT37" i="6"/>
  <c r="KT38" i="6"/>
  <c r="KT39" i="6"/>
  <c r="KT40" i="6"/>
  <c r="KT41" i="6"/>
  <c r="KT42" i="6"/>
  <c r="KT43" i="6"/>
  <c r="KT44" i="6"/>
  <c r="KT45" i="6"/>
  <c r="KT46" i="6"/>
  <c r="KT47" i="6"/>
  <c r="KT48" i="6"/>
  <c r="KT49" i="6"/>
  <c r="KT50" i="6"/>
  <c r="KT51" i="6"/>
  <c r="AG15" i="6"/>
  <c r="LN26" i="6"/>
  <c r="LN27" i="6"/>
  <c r="LN28" i="6"/>
  <c r="LN29" i="6"/>
  <c r="LN30" i="6"/>
  <c r="LN31" i="6"/>
  <c r="LN32" i="6"/>
  <c r="LN33" i="6"/>
  <c r="LN34" i="6"/>
  <c r="LN35" i="6"/>
  <c r="LN36" i="6"/>
  <c r="LN37" i="6"/>
  <c r="LN38" i="6"/>
  <c r="LN39" i="6"/>
  <c r="LN40" i="6"/>
  <c r="LN41" i="6"/>
  <c r="LN42" i="6"/>
  <c r="LN43" i="6"/>
  <c r="LN44" i="6"/>
  <c r="LN45" i="6"/>
  <c r="LN46" i="6"/>
  <c r="LN47" i="6"/>
  <c r="LN48" i="6"/>
  <c r="LN49" i="6"/>
  <c r="LN50" i="6"/>
  <c r="LN51" i="6"/>
  <c r="AF25" i="6"/>
  <c r="MH23" i="6"/>
  <c r="MH24" i="6"/>
  <c r="MH25" i="6"/>
  <c r="MH26" i="6"/>
  <c r="MH27" i="6"/>
  <c r="MH28" i="6"/>
  <c r="MH29" i="6"/>
  <c r="MH30" i="6"/>
  <c r="MH31" i="6"/>
  <c r="MH32" i="6"/>
  <c r="MH33" i="6"/>
  <c r="MH34" i="6"/>
  <c r="MH35" i="6"/>
  <c r="MH36" i="6"/>
  <c r="MH37" i="6"/>
  <c r="MH38" i="6"/>
  <c r="MH39" i="6"/>
  <c r="MH40" i="6"/>
  <c r="MH41" i="6"/>
  <c r="MH42" i="6"/>
  <c r="MH43" i="6"/>
  <c r="MH44" i="6"/>
  <c r="MH45" i="6"/>
  <c r="MH46" i="6"/>
  <c r="MH47" i="6"/>
  <c r="MH48" i="6"/>
  <c r="MH49" i="6"/>
  <c r="MH50" i="6"/>
  <c r="MH51" i="6"/>
  <c r="AE22" i="6"/>
  <c r="BN12" i="6"/>
  <c r="BN13" i="6"/>
  <c r="BN14" i="6"/>
  <c r="BN15" i="6"/>
  <c r="BN16" i="6"/>
  <c r="BN17" i="6"/>
  <c r="BN18" i="6"/>
  <c r="BN19" i="6"/>
  <c r="BN20" i="6"/>
  <c r="BN21" i="6"/>
  <c r="BN22" i="6"/>
  <c r="BN23" i="6"/>
  <c r="BN24" i="6"/>
  <c r="BN25" i="6"/>
  <c r="BN26" i="6"/>
  <c r="BN27" i="6"/>
  <c r="BN28" i="6"/>
  <c r="BN29" i="6"/>
  <c r="BN30" i="6"/>
  <c r="BN31" i="6"/>
  <c r="BN32" i="6"/>
  <c r="BN33" i="6"/>
  <c r="BN34" i="6"/>
  <c r="BN35" i="6"/>
  <c r="BN36" i="6"/>
  <c r="BN37" i="6"/>
  <c r="BN38" i="6"/>
  <c r="BN39" i="6"/>
  <c r="BN40" i="6"/>
  <c r="BN41" i="6"/>
  <c r="BN42" i="6"/>
  <c r="BN43" i="6"/>
  <c r="BN44" i="6"/>
  <c r="BN45" i="6"/>
  <c r="BN46" i="6"/>
  <c r="BN47" i="6"/>
  <c r="BN48" i="6"/>
  <c r="BN49" i="6"/>
  <c r="BN50" i="6"/>
  <c r="BN51" i="6"/>
  <c r="AE11" i="6"/>
  <c r="BG17" i="6"/>
  <c r="BG18" i="6"/>
  <c r="BG19" i="6"/>
  <c r="BG20" i="6"/>
  <c r="BG21" i="6"/>
  <c r="BG22" i="6"/>
  <c r="BG23" i="6"/>
  <c r="BG24" i="6"/>
  <c r="BG25" i="6"/>
  <c r="BG26" i="6"/>
  <c r="BG27" i="6"/>
  <c r="BG28" i="6"/>
  <c r="BG29" i="6"/>
  <c r="BG30" i="6"/>
  <c r="BG31" i="6"/>
  <c r="BG32" i="6"/>
  <c r="BG33" i="6"/>
  <c r="BG34" i="6"/>
  <c r="BG35" i="6"/>
  <c r="BG36" i="6"/>
  <c r="BG37" i="6"/>
  <c r="BG38" i="6"/>
  <c r="BG39" i="6"/>
  <c r="BG40" i="6"/>
  <c r="BG41" i="6"/>
  <c r="BG42" i="6"/>
  <c r="BG43" i="6"/>
  <c r="BG44" i="6"/>
  <c r="BG45" i="6"/>
  <c r="BG46" i="6"/>
  <c r="BG47" i="6"/>
  <c r="BG48" i="6"/>
  <c r="BG49" i="6"/>
  <c r="BG50" i="6"/>
  <c r="BG51" i="6"/>
  <c r="AE16" i="6"/>
  <c r="CM5" i="6"/>
  <c r="CM6" i="6"/>
  <c r="CM7" i="6"/>
  <c r="CM8" i="6"/>
  <c r="CM9" i="6"/>
  <c r="CM10" i="6"/>
  <c r="CM11" i="6"/>
  <c r="CM12" i="6"/>
  <c r="CM13" i="6"/>
  <c r="CM14" i="6"/>
  <c r="CM15" i="6"/>
  <c r="CM16" i="6"/>
  <c r="CM17" i="6"/>
  <c r="CM18" i="6"/>
  <c r="CM19" i="6"/>
  <c r="CM20" i="6"/>
  <c r="CM21" i="6"/>
  <c r="CM22" i="6"/>
  <c r="CM23" i="6"/>
  <c r="CM24" i="6"/>
  <c r="CM25" i="6"/>
  <c r="CM26" i="6"/>
  <c r="CM27" i="6"/>
  <c r="CM28" i="6"/>
  <c r="CM29" i="6"/>
  <c r="CM30" i="6"/>
  <c r="CM31" i="6"/>
  <c r="CM32" i="6"/>
  <c r="CM33" i="6"/>
  <c r="CM34" i="6"/>
  <c r="CM35" i="6"/>
  <c r="CM36" i="6"/>
  <c r="CM37" i="6"/>
  <c r="CM38" i="6"/>
  <c r="CM39" i="6"/>
  <c r="CM40" i="6"/>
  <c r="CM41" i="6"/>
  <c r="CM42" i="6"/>
  <c r="CM43" i="6"/>
  <c r="CM44" i="6"/>
  <c r="CM45" i="6"/>
  <c r="CM46" i="6"/>
  <c r="CM47" i="6"/>
  <c r="CM48" i="6"/>
  <c r="CM49" i="6"/>
  <c r="CM50" i="6"/>
  <c r="CM51" i="6"/>
  <c r="AI4" i="6"/>
  <c r="EE30" i="6"/>
  <c r="EE31" i="6"/>
  <c r="EE32" i="6"/>
  <c r="EE33" i="6"/>
  <c r="EE34" i="6"/>
  <c r="EE35" i="6"/>
  <c r="EE36" i="6"/>
  <c r="EE37" i="6"/>
  <c r="EE38" i="6"/>
  <c r="EE39" i="6"/>
  <c r="EE40" i="6"/>
  <c r="EE41" i="6"/>
  <c r="EE42" i="6"/>
  <c r="EE43" i="6"/>
  <c r="EE44" i="6"/>
  <c r="EE45" i="6"/>
  <c r="EE46" i="6"/>
  <c r="EE47" i="6"/>
  <c r="EE48" i="6"/>
  <c r="EE49" i="6"/>
  <c r="EE50" i="6"/>
  <c r="EE51" i="6"/>
  <c r="AD29" i="6"/>
  <c r="FS33" i="6"/>
  <c r="FS34" i="6"/>
  <c r="FS35" i="6"/>
  <c r="FS36" i="6"/>
  <c r="FS37" i="6"/>
  <c r="FS38" i="6"/>
  <c r="FS39" i="6"/>
  <c r="FS40" i="6"/>
  <c r="FS41" i="6"/>
  <c r="FS42" i="6"/>
  <c r="FS43" i="6"/>
  <c r="FS44" i="6"/>
  <c r="FS45" i="6"/>
  <c r="FS46" i="6"/>
  <c r="FS47" i="6"/>
  <c r="FS48" i="6"/>
  <c r="FS49" i="6"/>
  <c r="FS50" i="6"/>
  <c r="FS51" i="6"/>
  <c r="AI32" i="6"/>
  <c r="GY6" i="6"/>
  <c r="GY7" i="6"/>
  <c r="GY8" i="6"/>
  <c r="GY9" i="6"/>
  <c r="GY10" i="6"/>
  <c r="GY11" i="6"/>
  <c r="GY12" i="6"/>
  <c r="GY13" i="6"/>
  <c r="GY14" i="6"/>
  <c r="GY15" i="6"/>
  <c r="GY16" i="6"/>
  <c r="GY17" i="6"/>
  <c r="GY18" i="6"/>
  <c r="GY19" i="6"/>
  <c r="GY20" i="6"/>
  <c r="GY21" i="6"/>
  <c r="GY22" i="6"/>
  <c r="GY23" i="6"/>
  <c r="GY24" i="6"/>
  <c r="GY25" i="6"/>
  <c r="GY26" i="6"/>
  <c r="GY27" i="6"/>
  <c r="GY28" i="6"/>
  <c r="GY29" i="6"/>
  <c r="GY30" i="6"/>
  <c r="GY31" i="6"/>
  <c r="GY32" i="6"/>
  <c r="GY33" i="6"/>
  <c r="GY34" i="6"/>
  <c r="GY35" i="6"/>
  <c r="GY36" i="6"/>
  <c r="GY37" i="6"/>
  <c r="GY38" i="6"/>
  <c r="GY39" i="6"/>
  <c r="GY40" i="6"/>
  <c r="GY41" i="6"/>
  <c r="GY42" i="6"/>
  <c r="GY43" i="6"/>
  <c r="GY44" i="6"/>
  <c r="GY45" i="6"/>
  <c r="GY46" i="6"/>
  <c r="GY47" i="6"/>
  <c r="GY48" i="6"/>
  <c r="GY49" i="6"/>
  <c r="GY50" i="6"/>
  <c r="GY51" i="6"/>
  <c r="AF5" i="6"/>
  <c r="IE21" i="6"/>
  <c r="IE22" i="6"/>
  <c r="IE23" i="6"/>
  <c r="IE24" i="6"/>
  <c r="IE25" i="6"/>
  <c r="IE26" i="6"/>
  <c r="IE27" i="6"/>
  <c r="IE28" i="6"/>
  <c r="IE29" i="6"/>
  <c r="IE30" i="6"/>
  <c r="IE31" i="6"/>
  <c r="IE32" i="6"/>
  <c r="IE33" i="6"/>
  <c r="IE34" i="6"/>
  <c r="IE35" i="6"/>
  <c r="IE36" i="6"/>
  <c r="IE37" i="6"/>
  <c r="IE38" i="6"/>
  <c r="IE39" i="6"/>
  <c r="IE40" i="6"/>
  <c r="IE41" i="6"/>
  <c r="IE42" i="6"/>
  <c r="IE43" i="6"/>
  <c r="IE44" i="6"/>
  <c r="IE45" i="6"/>
  <c r="IE46" i="6"/>
  <c r="IE47" i="6"/>
  <c r="IE48" i="6"/>
  <c r="IE49" i="6"/>
  <c r="IE50" i="6"/>
  <c r="IE51" i="6"/>
  <c r="AJ20" i="6"/>
  <c r="JK22" i="6"/>
  <c r="JK23" i="6"/>
  <c r="JK24" i="6"/>
  <c r="JK25" i="6"/>
  <c r="JK26" i="6"/>
  <c r="JK27" i="6"/>
  <c r="JK28" i="6"/>
  <c r="JK29" i="6"/>
  <c r="JK30" i="6"/>
  <c r="JK31" i="6"/>
  <c r="JK32" i="6"/>
  <c r="JK33" i="6"/>
  <c r="JK34" i="6"/>
  <c r="JK35" i="6"/>
  <c r="JK36" i="6"/>
  <c r="JK37" i="6"/>
  <c r="JK38" i="6"/>
  <c r="JK39" i="6"/>
  <c r="JK40" i="6"/>
  <c r="JK41" i="6"/>
  <c r="JK42" i="6"/>
  <c r="JK43" i="6"/>
  <c r="JK44" i="6"/>
  <c r="JK45" i="6"/>
  <c r="JK46" i="6"/>
  <c r="JK47" i="6"/>
  <c r="JK48" i="6"/>
  <c r="JK49" i="6"/>
  <c r="JK50" i="6"/>
  <c r="JK51" i="6"/>
  <c r="AG21" i="6"/>
  <c r="KQ16" i="6"/>
  <c r="KQ17" i="6"/>
  <c r="KQ18" i="6"/>
  <c r="KQ19" i="6"/>
  <c r="KQ20" i="6"/>
  <c r="KQ21" i="6"/>
  <c r="KQ22" i="6"/>
  <c r="KQ23" i="6"/>
  <c r="KQ24" i="6"/>
  <c r="KQ25" i="6"/>
  <c r="KQ26" i="6"/>
  <c r="KQ27" i="6"/>
  <c r="KQ28" i="6"/>
  <c r="KQ29" i="6"/>
  <c r="KQ30" i="6"/>
  <c r="KQ31" i="6"/>
  <c r="KQ32" i="6"/>
  <c r="KQ33" i="6"/>
  <c r="KQ34" i="6"/>
  <c r="KQ35" i="6"/>
  <c r="KQ36" i="6"/>
  <c r="KQ37" i="6"/>
  <c r="KQ38" i="6"/>
  <c r="KQ39" i="6"/>
  <c r="KQ40" i="6"/>
  <c r="KQ41" i="6"/>
  <c r="KQ42" i="6"/>
  <c r="KQ43" i="6"/>
  <c r="KQ44" i="6"/>
  <c r="KQ45" i="6"/>
  <c r="KQ46" i="6"/>
  <c r="KQ47" i="6"/>
  <c r="KQ48" i="6"/>
  <c r="KQ49" i="6"/>
  <c r="KQ50" i="6"/>
  <c r="KQ51" i="6"/>
  <c r="AD15" i="6"/>
  <c r="NG49" i="6"/>
  <c r="NG50" i="6"/>
  <c r="NG51" i="6"/>
  <c r="AI48" i="6"/>
  <c r="AZ9" i="6"/>
  <c r="AZ10" i="6"/>
  <c r="AZ11" i="6"/>
  <c r="AZ12" i="6"/>
  <c r="AZ13" i="6"/>
  <c r="AZ14" i="6"/>
  <c r="AZ15" i="6"/>
  <c r="AZ16" i="6"/>
  <c r="AZ17" i="6"/>
  <c r="AZ18" i="6"/>
  <c r="AZ19" i="6"/>
  <c r="AZ20" i="6"/>
  <c r="AZ21" i="6"/>
  <c r="AZ22" i="6"/>
  <c r="AZ23" i="6"/>
  <c r="AZ24" i="6"/>
  <c r="AZ25" i="6"/>
  <c r="AZ26" i="6"/>
  <c r="AZ27" i="6"/>
  <c r="AZ28" i="6"/>
  <c r="AZ29" i="6"/>
  <c r="AZ30" i="6"/>
  <c r="AZ31" i="6"/>
  <c r="AZ32" i="6"/>
  <c r="AZ33" i="6"/>
  <c r="AZ34" i="6"/>
  <c r="AZ35" i="6"/>
  <c r="AZ36" i="6"/>
  <c r="AZ37" i="6"/>
  <c r="AZ38" i="6"/>
  <c r="AZ39" i="6"/>
  <c r="AZ40" i="6"/>
  <c r="AZ41" i="6"/>
  <c r="AZ42" i="6"/>
  <c r="AZ43" i="6"/>
  <c r="AZ44" i="6"/>
  <c r="AZ45" i="6"/>
  <c r="AZ46" i="6"/>
  <c r="AZ47" i="6"/>
  <c r="AZ48" i="6"/>
  <c r="AZ49" i="6"/>
  <c r="AZ50" i="6"/>
  <c r="AZ51" i="6"/>
  <c r="AE8" i="6"/>
  <c r="DH37" i="6"/>
  <c r="DH38" i="6"/>
  <c r="DH39" i="6"/>
  <c r="DH40" i="6"/>
  <c r="DH41" i="6"/>
  <c r="DH42" i="6"/>
  <c r="DH43" i="6"/>
  <c r="DH44" i="6"/>
  <c r="DH45" i="6"/>
  <c r="DH46" i="6"/>
  <c r="DH47" i="6"/>
  <c r="DH48" i="6"/>
  <c r="DH49" i="6"/>
  <c r="DH50" i="6"/>
  <c r="DH51" i="6"/>
  <c r="AI36" i="6"/>
  <c r="EV32" i="6"/>
  <c r="EV33" i="6"/>
  <c r="EV34" i="6"/>
  <c r="EV35" i="6"/>
  <c r="EV36" i="6"/>
  <c r="EV37" i="6"/>
  <c r="EV38" i="6"/>
  <c r="EV39" i="6"/>
  <c r="EV40" i="6"/>
  <c r="EV41" i="6"/>
  <c r="EV42" i="6"/>
  <c r="EV43" i="6"/>
  <c r="EV44" i="6"/>
  <c r="EV45" i="6"/>
  <c r="EV46" i="6"/>
  <c r="EV47" i="6"/>
  <c r="EV48" i="6"/>
  <c r="EV49" i="6"/>
  <c r="EV50" i="6"/>
  <c r="EV51" i="6"/>
  <c r="AG31" i="6"/>
  <c r="GZ6" i="6"/>
  <c r="GZ7" i="6"/>
  <c r="GZ8" i="6"/>
  <c r="GZ9" i="6"/>
  <c r="GZ10" i="6"/>
  <c r="GZ11" i="6"/>
  <c r="GZ12" i="6"/>
  <c r="GZ13" i="6"/>
  <c r="GZ14" i="6"/>
  <c r="GZ15" i="6"/>
  <c r="GZ16" i="6"/>
  <c r="GZ17" i="6"/>
  <c r="GZ18" i="6"/>
  <c r="GZ19" i="6"/>
  <c r="GZ20" i="6"/>
  <c r="GZ21" i="6"/>
  <c r="GZ22" i="6"/>
  <c r="GZ23" i="6"/>
  <c r="GZ24" i="6"/>
  <c r="GZ25" i="6"/>
  <c r="GZ26" i="6"/>
  <c r="GZ27" i="6"/>
  <c r="GZ28" i="6"/>
  <c r="GZ29" i="6"/>
  <c r="GZ30" i="6"/>
  <c r="GZ31" i="6"/>
  <c r="GZ32" i="6"/>
  <c r="GZ33" i="6"/>
  <c r="GZ34" i="6"/>
  <c r="GZ35" i="6"/>
  <c r="GZ36" i="6"/>
  <c r="GZ37" i="6"/>
  <c r="GZ38" i="6"/>
  <c r="GZ39" i="6"/>
  <c r="GZ40" i="6"/>
  <c r="GZ41" i="6"/>
  <c r="GZ42" i="6"/>
  <c r="GZ43" i="6"/>
  <c r="GZ44" i="6"/>
  <c r="GZ45" i="6"/>
  <c r="GZ46" i="6"/>
  <c r="GZ47" i="6"/>
  <c r="GZ48" i="6"/>
  <c r="GZ49" i="6"/>
  <c r="GZ50" i="6"/>
  <c r="GZ51" i="6"/>
  <c r="AG5" i="6"/>
  <c r="IZ15" i="6"/>
  <c r="IZ16" i="6"/>
  <c r="IZ17" i="6"/>
  <c r="IZ18" i="6"/>
  <c r="IZ19" i="6"/>
  <c r="IZ20" i="6"/>
  <c r="IZ21" i="6"/>
  <c r="IZ22" i="6"/>
  <c r="IZ23" i="6"/>
  <c r="IZ24" i="6"/>
  <c r="IZ25" i="6"/>
  <c r="IZ26" i="6"/>
  <c r="IZ27" i="6"/>
  <c r="IZ28" i="6"/>
  <c r="IZ29" i="6"/>
  <c r="IZ30" i="6"/>
  <c r="IZ31" i="6"/>
  <c r="IZ32" i="6"/>
  <c r="IZ33" i="6"/>
  <c r="IZ34" i="6"/>
  <c r="IZ35" i="6"/>
  <c r="IZ36" i="6"/>
  <c r="IZ37" i="6"/>
  <c r="IZ38" i="6"/>
  <c r="IZ39" i="6"/>
  <c r="IZ40" i="6"/>
  <c r="IZ41" i="6"/>
  <c r="IZ42" i="6"/>
  <c r="IZ43" i="6"/>
  <c r="IZ44" i="6"/>
  <c r="IZ45" i="6"/>
  <c r="IZ46" i="6"/>
  <c r="IZ47" i="6"/>
  <c r="IZ48" i="6"/>
  <c r="IZ49" i="6"/>
  <c r="IZ50" i="6"/>
  <c r="IZ51" i="6"/>
  <c r="AJ14" i="6"/>
  <c r="LL26" i="6"/>
  <c r="LL27" i="6"/>
  <c r="LL28" i="6"/>
  <c r="LL29" i="6"/>
  <c r="LL30" i="6"/>
  <c r="LL31" i="6"/>
  <c r="LL32" i="6"/>
  <c r="LL33" i="6"/>
  <c r="LL34" i="6"/>
  <c r="LL35" i="6"/>
  <c r="LL36" i="6"/>
  <c r="LL37" i="6"/>
  <c r="LL38" i="6"/>
  <c r="LL39" i="6"/>
  <c r="LL40" i="6"/>
  <c r="LL41" i="6"/>
  <c r="LL42" i="6"/>
  <c r="LL43" i="6"/>
  <c r="LL44" i="6"/>
  <c r="LL45" i="6"/>
  <c r="LL46" i="6"/>
  <c r="LL47" i="6"/>
  <c r="LL48" i="6"/>
  <c r="LL49" i="6"/>
  <c r="LL50" i="6"/>
  <c r="LL51" i="6"/>
  <c r="AD25" i="6"/>
  <c r="NL48" i="6"/>
  <c r="NL49" i="6"/>
  <c r="NL50" i="6"/>
  <c r="NL51" i="6"/>
  <c r="AG47" i="6"/>
  <c r="AU36" i="6"/>
  <c r="AU37" i="6"/>
  <c r="AU38" i="6"/>
  <c r="AU39" i="6"/>
  <c r="AU40" i="6"/>
  <c r="AU41" i="6"/>
  <c r="AU42" i="6"/>
  <c r="AU43" i="6"/>
  <c r="AU44" i="6"/>
  <c r="AU45" i="6"/>
  <c r="AU46" i="6"/>
  <c r="AU47" i="6"/>
  <c r="AU48" i="6"/>
  <c r="AU49" i="6"/>
  <c r="AU50" i="6"/>
  <c r="AU51" i="6"/>
  <c r="AG35" i="6"/>
  <c r="DG37" i="6"/>
  <c r="DG38" i="6"/>
  <c r="DG39" i="6"/>
  <c r="DG40" i="6"/>
  <c r="DG41" i="6"/>
  <c r="DG42" i="6"/>
  <c r="DG43" i="6"/>
  <c r="DG44" i="6"/>
  <c r="DG45" i="6"/>
  <c r="DG46" i="6"/>
  <c r="DG47" i="6"/>
  <c r="DG48" i="6"/>
  <c r="DG49" i="6"/>
  <c r="DG50" i="6"/>
  <c r="DG51" i="6"/>
  <c r="AH36" i="6"/>
  <c r="EY32" i="6"/>
  <c r="EY33" i="6"/>
  <c r="EY34" i="6"/>
  <c r="EY35" i="6"/>
  <c r="EY36" i="6"/>
  <c r="EY37" i="6"/>
  <c r="EY38" i="6"/>
  <c r="EY39" i="6"/>
  <c r="EY40" i="6"/>
  <c r="EY41" i="6"/>
  <c r="EY42" i="6"/>
  <c r="EY43" i="6"/>
  <c r="EY44" i="6"/>
  <c r="EY45" i="6"/>
  <c r="EY46" i="6"/>
  <c r="EY47" i="6"/>
  <c r="EY48" i="6"/>
  <c r="EY49" i="6"/>
  <c r="EY50" i="6"/>
  <c r="EY51" i="6"/>
  <c r="AJ31" i="6"/>
  <c r="HK7" i="6"/>
  <c r="HK8" i="6"/>
  <c r="HK9" i="6"/>
  <c r="HK10" i="6"/>
  <c r="HK11" i="6"/>
  <c r="HK12" i="6"/>
  <c r="HK13" i="6"/>
  <c r="HK14" i="6"/>
  <c r="HK15" i="6"/>
  <c r="HK16" i="6"/>
  <c r="HK17" i="6"/>
  <c r="HK18" i="6"/>
  <c r="HK19" i="6"/>
  <c r="HK20" i="6"/>
  <c r="HK21" i="6"/>
  <c r="HK22" i="6"/>
  <c r="HK23" i="6"/>
  <c r="HK24" i="6"/>
  <c r="HK25" i="6"/>
  <c r="HK26" i="6"/>
  <c r="HK27" i="6"/>
  <c r="HK28" i="6"/>
  <c r="HK29" i="6"/>
  <c r="HK30" i="6"/>
  <c r="HK31" i="6"/>
  <c r="HK32" i="6"/>
  <c r="HK33" i="6"/>
  <c r="HK34" i="6"/>
  <c r="HK35" i="6"/>
  <c r="HK36" i="6"/>
  <c r="HK37" i="6"/>
  <c r="HK38" i="6"/>
  <c r="HK39" i="6"/>
  <c r="HK40" i="6"/>
  <c r="HK41" i="6"/>
  <c r="HK42" i="6"/>
  <c r="HK43" i="6"/>
  <c r="HK44" i="6"/>
  <c r="HK45" i="6"/>
  <c r="HK46" i="6"/>
  <c r="HK47" i="6"/>
  <c r="HK48" i="6"/>
  <c r="HK49" i="6"/>
  <c r="HK50" i="6"/>
  <c r="HK51" i="6"/>
  <c r="AD6" i="6"/>
  <c r="JW11" i="6"/>
  <c r="JW12" i="6"/>
  <c r="JW13" i="6"/>
  <c r="JW14" i="6"/>
  <c r="JW15" i="6"/>
  <c r="JW16" i="6"/>
  <c r="JW17" i="6"/>
  <c r="JW18" i="6"/>
  <c r="JW19" i="6"/>
  <c r="JW20" i="6"/>
  <c r="JW21" i="6"/>
  <c r="JW22" i="6"/>
  <c r="JW23" i="6"/>
  <c r="JW24" i="6"/>
  <c r="JW25" i="6"/>
  <c r="JW26" i="6"/>
  <c r="JW27" i="6"/>
  <c r="JW28" i="6"/>
  <c r="JW29" i="6"/>
  <c r="JW30" i="6"/>
  <c r="JW31" i="6"/>
  <c r="JW32" i="6"/>
  <c r="JW33" i="6"/>
  <c r="JW34" i="6"/>
  <c r="JW35" i="6"/>
  <c r="JW36" i="6"/>
  <c r="JW37" i="6"/>
  <c r="JW38" i="6"/>
  <c r="JW39" i="6"/>
  <c r="JW40" i="6"/>
  <c r="JW41" i="6"/>
  <c r="JW42" i="6"/>
  <c r="JW43" i="6"/>
  <c r="JW44" i="6"/>
  <c r="JW45" i="6"/>
  <c r="JW46" i="6"/>
  <c r="JW47" i="6"/>
  <c r="JW48" i="6"/>
  <c r="JW49" i="6"/>
  <c r="JW50" i="6"/>
  <c r="JW51" i="6"/>
  <c r="AE10" i="6"/>
  <c r="MI23" i="6"/>
  <c r="MI24" i="6"/>
  <c r="MI25" i="6"/>
  <c r="MI26" i="6"/>
  <c r="MI27" i="6"/>
  <c r="MI28" i="6"/>
  <c r="MI29" i="6"/>
  <c r="MI30" i="6"/>
  <c r="MI31" i="6"/>
  <c r="MI32" i="6"/>
  <c r="MI33" i="6"/>
  <c r="MI34" i="6"/>
  <c r="MI35" i="6"/>
  <c r="MI36" i="6"/>
  <c r="MI37" i="6"/>
  <c r="MI38" i="6"/>
  <c r="MI39" i="6"/>
  <c r="MI40" i="6"/>
  <c r="MI41" i="6"/>
  <c r="MI42" i="6"/>
  <c r="MI43" i="6"/>
  <c r="MI44" i="6"/>
  <c r="MI45" i="6"/>
  <c r="MI46" i="6"/>
  <c r="MI47" i="6"/>
  <c r="MI48" i="6"/>
  <c r="MI49" i="6"/>
  <c r="MI50" i="6"/>
  <c r="MI51" i="6"/>
  <c r="AF22" i="6"/>
  <c r="BE9" i="6"/>
  <c r="BE10" i="6"/>
  <c r="BE11" i="6"/>
  <c r="BE12" i="6"/>
  <c r="BE13" i="6"/>
  <c r="BE14" i="6"/>
  <c r="BE15" i="6"/>
  <c r="BE16" i="6"/>
  <c r="BE17" i="6"/>
  <c r="BE18" i="6"/>
  <c r="BE19" i="6"/>
  <c r="BE20" i="6"/>
  <c r="BE21" i="6"/>
  <c r="BE22" i="6"/>
  <c r="BE23" i="6"/>
  <c r="BE24" i="6"/>
  <c r="BE25" i="6"/>
  <c r="BE26" i="6"/>
  <c r="BE27" i="6"/>
  <c r="BE28" i="6"/>
  <c r="BE29" i="6"/>
  <c r="BE30" i="6"/>
  <c r="BE31" i="6"/>
  <c r="BE32" i="6"/>
  <c r="BE33" i="6"/>
  <c r="BE34" i="6"/>
  <c r="BE35" i="6"/>
  <c r="BE36" i="6"/>
  <c r="BE37" i="6"/>
  <c r="BE38" i="6"/>
  <c r="BE39" i="6"/>
  <c r="BE40" i="6"/>
  <c r="BE41" i="6"/>
  <c r="BE42" i="6"/>
  <c r="BE43" i="6"/>
  <c r="BE44" i="6"/>
  <c r="BE45" i="6"/>
  <c r="BE46" i="6"/>
  <c r="BE47" i="6"/>
  <c r="BE48" i="6"/>
  <c r="BE49" i="6"/>
  <c r="BE50" i="6"/>
  <c r="BE51" i="6"/>
  <c r="AJ8" i="6"/>
  <c r="CK5" i="6"/>
  <c r="CK6" i="6"/>
  <c r="CK7" i="6"/>
  <c r="CK8" i="6"/>
  <c r="CK9" i="6"/>
  <c r="CK10" i="6"/>
  <c r="CK11" i="6"/>
  <c r="CK12" i="6"/>
  <c r="CK13" i="6"/>
  <c r="CK14" i="6"/>
  <c r="CK15" i="6"/>
  <c r="CK16" i="6"/>
  <c r="CK17" i="6"/>
  <c r="CK18" i="6"/>
  <c r="CK19" i="6"/>
  <c r="CK20" i="6"/>
  <c r="CK21" i="6"/>
  <c r="CK22" i="6"/>
  <c r="CK23" i="6"/>
  <c r="CK24" i="6"/>
  <c r="CK25" i="6"/>
  <c r="CK26" i="6"/>
  <c r="CK27" i="6"/>
  <c r="CK28" i="6"/>
  <c r="CK29" i="6"/>
  <c r="CK30" i="6"/>
  <c r="CK31" i="6"/>
  <c r="CK32" i="6"/>
  <c r="CK33" i="6"/>
  <c r="CK34" i="6"/>
  <c r="CK35" i="6"/>
  <c r="CK36" i="6"/>
  <c r="CK37" i="6"/>
  <c r="CK38" i="6"/>
  <c r="CK39" i="6"/>
  <c r="CK40" i="6"/>
  <c r="CK41" i="6"/>
  <c r="CK42" i="6"/>
  <c r="CK43" i="6"/>
  <c r="CK44" i="6"/>
  <c r="CK45" i="6"/>
  <c r="CK46" i="6"/>
  <c r="CK47" i="6"/>
  <c r="CK48" i="6"/>
  <c r="CK49" i="6"/>
  <c r="CK50" i="6"/>
  <c r="CK51" i="6"/>
  <c r="AG4" i="6"/>
  <c r="EC19" i="6"/>
  <c r="EC20" i="6"/>
  <c r="EC21" i="6"/>
  <c r="EC22" i="6"/>
  <c r="EC23" i="6"/>
  <c r="EC24" i="6"/>
  <c r="EC25" i="6"/>
  <c r="EC26" i="6"/>
  <c r="EC27" i="6"/>
  <c r="EC28" i="6"/>
  <c r="EC29" i="6"/>
  <c r="EC30" i="6"/>
  <c r="EC31" i="6"/>
  <c r="EC32" i="6"/>
  <c r="EC33" i="6"/>
  <c r="EC34" i="6"/>
  <c r="EC35" i="6"/>
  <c r="EC36" i="6"/>
  <c r="EC37" i="6"/>
  <c r="EC38" i="6"/>
  <c r="EC39" i="6"/>
  <c r="EC40" i="6"/>
  <c r="EC41" i="6"/>
  <c r="EC42" i="6"/>
  <c r="EC43" i="6"/>
  <c r="EC44" i="6"/>
  <c r="EC45" i="6"/>
  <c r="EC46" i="6"/>
  <c r="EC47" i="6"/>
  <c r="EC48" i="6"/>
  <c r="EC49" i="6"/>
  <c r="EC50" i="6"/>
  <c r="EC51" i="6"/>
  <c r="AI18" i="6"/>
  <c r="JY11" i="6"/>
  <c r="JY12" i="6"/>
  <c r="JY13" i="6"/>
  <c r="JY14" i="6"/>
  <c r="JY15" i="6"/>
  <c r="JY16" i="6"/>
  <c r="JY17" i="6"/>
  <c r="JY18" i="6"/>
  <c r="JY19" i="6"/>
  <c r="JY20" i="6"/>
  <c r="JY21" i="6"/>
  <c r="JY22" i="6"/>
  <c r="JY23" i="6"/>
  <c r="JY24" i="6"/>
  <c r="JY25" i="6"/>
  <c r="JY26" i="6"/>
  <c r="JY27" i="6"/>
  <c r="JY28" i="6"/>
  <c r="JY29" i="6"/>
  <c r="JY30" i="6"/>
  <c r="JY31" i="6"/>
  <c r="JY32" i="6"/>
  <c r="JY33" i="6"/>
  <c r="JY34" i="6"/>
  <c r="JY35" i="6"/>
  <c r="JY36" i="6"/>
  <c r="JY37" i="6"/>
  <c r="JY38" i="6"/>
  <c r="JY39" i="6"/>
  <c r="JY40" i="6"/>
  <c r="JY41" i="6"/>
  <c r="JY42" i="6"/>
  <c r="JY43" i="6"/>
  <c r="JY44" i="6"/>
  <c r="JY45" i="6"/>
  <c r="JY46" i="6"/>
  <c r="JY47" i="6"/>
  <c r="JY48" i="6"/>
  <c r="JY49" i="6"/>
  <c r="JY50" i="6"/>
  <c r="JY51" i="6"/>
  <c r="AG10" i="6"/>
  <c r="IG46" i="6"/>
  <c r="IG47" i="6"/>
  <c r="IG48" i="6"/>
  <c r="IG49" i="6"/>
  <c r="IG50" i="6"/>
  <c r="IG51" i="6"/>
  <c r="AE45" i="6"/>
  <c r="NC49" i="6"/>
  <c r="NC50" i="6"/>
  <c r="NC51" i="6"/>
  <c r="AE48" i="6"/>
  <c r="KY43" i="6"/>
  <c r="KY44" i="6"/>
  <c r="KY45" i="6"/>
  <c r="KY46" i="6"/>
  <c r="KY47" i="6"/>
  <c r="KY48" i="6"/>
  <c r="KY49" i="6"/>
  <c r="KY50" i="6"/>
  <c r="KY51" i="6"/>
  <c r="AE42" i="6"/>
  <c r="AN28" i="6"/>
  <c r="AN29" i="6"/>
  <c r="AN30" i="6"/>
  <c r="AN31" i="6"/>
  <c r="AN32" i="6"/>
  <c r="AN33" i="6"/>
  <c r="AN34" i="6"/>
  <c r="AN35" i="6"/>
  <c r="AN36" i="6"/>
  <c r="AN37" i="6"/>
  <c r="AN38" i="6"/>
  <c r="AN39" i="6"/>
  <c r="AN40" i="6"/>
  <c r="AN41" i="6"/>
  <c r="AN42" i="6"/>
  <c r="AN43" i="6"/>
  <c r="AN44" i="6"/>
  <c r="AN45" i="6"/>
  <c r="AN46" i="6"/>
  <c r="AN47" i="6"/>
  <c r="AN48" i="6"/>
  <c r="AN49" i="6"/>
  <c r="AN50" i="6"/>
  <c r="AN51" i="6"/>
  <c r="AG27" i="6"/>
  <c r="LP26" i="6"/>
  <c r="LP27" i="6"/>
  <c r="LP28" i="6"/>
  <c r="LP29" i="6"/>
  <c r="LP30" i="6"/>
  <c r="LP31" i="6"/>
  <c r="LP32" i="6"/>
  <c r="LP33" i="6"/>
  <c r="LP34" i="6"/>
  <c r="LP35" i="6"/>
  <c r="LP36" i="6"/>
  <c r="LP37" i="6"/>
  <c r="LP38" i="6"/>
  <c r="LP39" i="6"/>
  <c r="LP40" i="6"/>
  <c r="LP41" i="6"/>
  <c r="LP42" i="6"/>
  <c r="LP43" i="6"/>
  <c r="LP44" i="6"/>
  <c r="LP45" i="6"/>
  <c r="LP46" i="6"/>
  <c r="LP47" i="6"/>
  <c r="LP48" i="6"/>
  <c r="LP49" i="6"/>
  <c r="LP50" i="6"/>
  <c r="LP51" i="6"/>
  <c r="AH25" i="6"/>
  <c r="BH17" i="6"/>
  <c r="BH18" i="6"/>
  <c r="BH19" i="6"/>
  <c r="BH20" i="6"/>
  <c r="BH21" i="6"/>
  <c r="BH22" i="6"/>
  <c r="BH23" i="6"/>
  <c r="BH24" i="6"/>
  <c r="BH25" i="6"/>
  <c r="BH26" i="6"/>
  <c r="BH27" i="6"/>
  <c r="BH28" i="6"/>
  <c r="BH29" i="6"/>
  <c r="BH30" i="6"/>
  <c r="BH31" i="6"/>
  <c r="BH32" i="6"/>
  <c r="BH33" i="6"/>
  <c r="BH34" i="6"/>
  <c r="BH35" i="6"/>
  <c r="BH36" i="6"/>
  <c r="BH37" i="6"/>
  <c r="BH38" i="6"/>
  <c r="BH39" i="6"/>
  <c r="BH40" i="6"/>
  <c r="BH41" i="6"/>
  <c r="BH42" i="6"/>
  <c r="BH43" i="6"/>
  <c r="BH44" i="6"/>
  <c r="BH45" i="6"/>
  <c r="BH46" i="6"/>
  <c r="BH47" i="6"/>
  <c r="BH48" i="6"/>
  <c r="BH49" i="6"/>
  <c r="BH50" i="6"/>
  <c r="BH51" i="6"/>
  <c r="AF16" i="6"/>
  <c r="DT8" i="6"/>
  <c r="DT9" i="6"/>
  <c r="DT10" i="6"/>
  <c r="DT11" i="6"/>
  <c r="DT12" i="6"/>
  <c r="DT13" i="6"/>
  <c r="DT14" i="6"/>
  <c r="DT15" i="6"/>
  <c r="DT16" i="6"/>
  <c r="DT17" i="6"/>
  <c r="DT18" i="6"/>
  <c r="DT19" i="6"/>
  <c r="DT20" i="6"/>
  <c r="DT21" i="6"/>
  <c r="DT22" i="6"/>
  <c r="DT23" i="6"/>
  <c r="DT24" i="6"/>
  <c r="DT25" i="6"/>
  <c r="DT26" i="6"/>
  <c r="DT27" i="6"/>
  <c r="DT28" i="6"/>
  <c r="DT29" i="6"/>
  <c r="DT30" i="6"/>
  <c r="DT31" i="6"/>
  <c r="DT32" i="6"/>
  <c r="DT33" i="6"/>
  <c r="DT34" i="6"/>
  <c r="DT35" i="6"/>
  <c r="DT36" i="6"/>
  <c r="DT37" i="6"/>
  <c r="DT38" i="6"/>
  <c r="DT39" i="6"/>
  <c r="DT40" i="6"/>
  <c r="DT41" i="6"/>
  <c r="DT42" i="6"/>
  <c r="DT43" i="6"/>
  <c r="DT44" i="6"/>
  <c r="DT45" i="6"/>
  <c r="DT46" i="6"/>
  <c r="DT47" i="6"/>
  <c r="DT48" i="6"/>
  <c r="DT49" i="6"/>
  <c r="DT50" i="6"/>
  <c r="DT51" i="6"/>
  <c r="AG7" i="6"/>
  <c r="GF47" i="6"/>
  <c r="GF48" i="6"/>
  <c r="GF49" i="6"/>
  <c r="GF50" i="6"/>
  <c r="GF51" i="6"/>
  <c r="AH46" i="6"/>
  <c r="IR41" i="6"/>
  <c r="IR42" i="6"/>
  <c r="IR43" i="6"/>
  <c r="IR44" i="6"/>
  <c r="IR45" i="6"/>
  <c r="IR46" i="6"/>
  <c r="IR47" i="6"/>
  <c r="IR48" i="6"/>
  <c r="IR49" i="6"/>
  <c r="IR50" i="6"/>
  <c r="IR51" i="6"/>
  <c r="AI40" i="6"/>
  <c r="LD43" i="6"/>
  <c r="LD44" i="6"/>
  <c r="LD45" i="6"/>
  <c r="LD46" i="6"/>
  <c r="LD47" i="6"/>
  <c r="LD48" i="6"/>
  <c r="LD49" i="6"/>
  <c r="LD50" i="6"/>
  <c r="LD51" i="6"/>
  <c r="AJ42" i="6"/>
  <c r="HP7" i="6"/>
  <c r="HP8" i="6"/>
  <c r="HP9" i="6"/>
  <c r="HP10" i="6"/>
  <c r="HP11" i="6"/>
  <c r="HP12" i="6"/>
  <c r="HP13" i="6"/>
  <c r="HP14" i="6"/>
  <c r="HP15" i="6"/>
  <c r="HP16" i="6"/>
  <c r="HP17" i="6"/>
  <c r="HP18" i="6"/>
  <c r="HP19" i="6"/>
  <c r="HP20" i="6"/>
  <c r="HP21" i="6"/>
  <c r="HP22" i="6"/>
  <c r="HP23" i="6"/>
  <c r="HP24" i="6"/>
  <c r="HP25" i="6"/>
  <c r="HP26" i="6"/>
  <c r="HP27" i="6"/>
  <c r="HP28" i="6"/>
  <c r="HP29" i="6"/>
  <c r="HP30" i="6"/>
  <c r="HP31" i="6"/>
  <c r="HP32" i="6"/>
  <c r="HP33" i="6"/>
  <c r="HP34" i="6"/>
  <c r="HP35" i="6"/>
  <c r="HP36" i="6"/>
  <c r="HP37" i="6"/>
  <c r="HP38" i="6"/>
  <c r="HP39" i="6"/>
  <c r="HP40" i="6"/>
  <c r="HP41" i="6"/>
  <c r="HP42" i="6"/>
  <c r="HP43" i="6"/>
  <c r="HP44" i="6"/>
  <c r="HP45" i="6"/>
  <c r="HP46" i="6"/>
  <c r="HP47" i="6"/>
  <c r="HP48" i="6"/>
  <c r="HP49" i="6"/>
  <c r="HP50" i="6"/>
  <c r="HP51" i="6"/>
  <c r="AI6" i="6"/>
  <c r="KB11" i="6"/>
  <c r="KB12" i="6"/>
  <c r="KB13" i="6"/>
  <c r="KB14" i="6"/>
  <c r="KB15" i="6"/>
  <c r="KB16" i="6"/>
  <c r="KB17" i="6"/>
  <c r="KB18" i="6"/>
  <c r="KB19" i="6"/>
  <c r="KB20" i="6"/>
  <c r="KB21" i="6"/>
  <c r="KB22" i="6"/>
  <c r="KB23" i="6"/>
  <c r="KB24" i="6"/>
  <c r="KB25" i="6"/>
  <c r="KB26" i="6"/>
  <c r="KB27" i="6"/>
  <c r="KB28" i="6"/>
  <c r="KB29" i="6"/>
  <c r="KB30" i="6"/>
  <c r="KB31" i="6"/>
  <c r="KB32" i="6"/>
  <c r="KB33" i="6"/>
  <c r="KB34" i="6"/>
  <c r="KB35" i="6"/>
  <c r="KB36" i="6"/>
  <c r="KB37" i="6"/>
  <c r="KB38" i="6"/>
  <c r="KB39" i="6"/>
  <c r="KB40" i="6"/>
  <c r="KB41" i="6"/>
  <c r="KB42" i="6"/>
  <c r="KB43" i="6"/>
  <c r="KB44" i="6"/>
  <c r="KB45" i="6"/>
  <c r="KB46" i="6"/>
  <c r="KB47" i="6"/>
  <c r="KB48" i="6"/>
  <c r="KB49" i="6"/>
  <c r="KB50" i="6"/>
  <c r="KB51" i="6"/>
  <c r="AJ10" i="6"/>
  <c r="GK4" i="6"/>
  <c r="GK5" i="6"/>
  <c r="GK6" i="6"/>
  <c r="GK7" i="6"/>
  <c r="GK8" i="6"/>
  <c r="GK9" i="6"/>
  <c r="GK10" i="6"/>
  <c r="GK11" i="6"/>
  <c r="GK12" i="6"/>
  <c r="GK13" i="6"/>
  <c r="GK14" i="6"/>
  <c r="GK15" i="6"/>
  <c r="GK16" i="6"/>
  <c r="GK17" i="6"/>
  <c r="GK18" i="6"/>
  <c r="GK19" i="6"/>
  <c r="GK20" i="6"/>
  <c r="GK21" i="6"/>
  <c r="GK22" i="6"/>
  <c r="GK23" i="6"/>
  <c r="GK24" i="6"/>
  <c r="GK25" i="6"/>
  <c r="GK26" i="6"/>
  <c r="GK27" i="6"/>
  <c r="GK28" i="6"/>
  <c r="GK29" i="6"/>
  <c r="GK30" i="6"/>
  <c r="GK31" i="6"/>
  <c r="GK32" i="6"/>
  <c r="GK33" i="6"/>
  <c r="GK34" i="6"/>
  <c r="GK35" i="6"/>
  <c r="GK36" i="6"/>
  <c r="GK37" i="6"/>
  <c r="GK38" i="6"/>
  <c r="GK39" i="6"/>
  <c r="GK40" i="6"/>
  <c r="GK41" i="6"/>
  <c r="GK42" i="6"/>
  <c r="GK43" i="6"/>
  <c r="GK44" i="6"/>
  <c r="GK45" i="6"/>
  <c r="GK46" i="6"/>
  <c r="GK47" i="6"/>
  <c r="GK48" i="6"/>
  <c r="GK49" i="6"/>
  <c r="GK50" i="6"/>
  <c r="GK51" i="6"/>
  <c r="AF3" i="6"/>
  <c r="JA25" i="6"/>
  <c r="JA26" i="6"/>
  <c r="JA27" i="6"/>
  <c r="JA28" i="6"/>
  <c r="JA29" i="6"/>
  <c r="JA30" i="6"/>
  <c r="JA31" i="6"/>
  <c r="JA32" i="6"/>
  <c r="JA33" i="6"/>
  <c r="JA34" i="6"/>
  <c r="JA35" i="6"/>
  <c r="JA36" i="6"/>
  <c r="JA37" i="6"/>
  <c r="JA38" i="6"/>
  <c r="JA39" i="6"/>
  <c r="JA40" i="6"/>
  <c r="JA41" i="6"/>
  <c r="JA42" i="6"/>
  <c r="JA43" i="6"/>
  <c r="JA44" i="6"/>
  <c r="JA45" i="6"/>
  <c r="JA46" i="6"/>
  <c r="JA47" i="6"/>
  <c r="JA48" i="6"/>
  <c r="JA49" i="6"/>
  <c r="JA50" i="6"/>
  <c r="JA51" i="6"/>
  <c r="AD24" i="6"/>
  <c r="CH5" i="6"/>
  <c r="CH6" i="6"/>
  <c r="CH7" i="6"/>
  <c r="CH8" i="6"/>
  <c r="CH9" i="6"/>
  <c r="CH10" i="6"/>
  <c r="CH11" i="6"/>
  <c r="CH12" i="6"/>
  <c r="CH13" i="6"/>
  <c r="CH14" i="6"/>
  <c r="CH15" i="6"/>
  <c r="CH16" i="6"/>
  <c r="CH17" i="6"/>
  <c r="CH18" i="6"/>
  <c r="CH19" i="6"/>
  <c r="CH20" i="6"/>
  <c r="CH21" i="6"/>
  <c r="CH22" i="6"/>
  <c r="CH23" i="6"/>
  <c r="CH24" i="6"/>
  <c r="CH25" i="6"/>
  <c r="CH26" i="6"/>
  <c r="CH27" i="6"/>
  <c r="CH28" i="6"/>
  <c r="CH29" i="6"/>
  <c r="CH30" i="6"/>
  <c r="CH31" i="6"/>
  <c r="CH32" i="6"/>
  <c r="CH33" i="6"/>
  <c r="CH34" i="6"/>
  <c r="CH35" i="6"/>
  <c r="CH36" i="6"/>
  <c r="CH37" i="6"/>
  <c r="CH38" i="6"/>
  <c r="CH39" i="6"/>
  <c r="CH40" i="6"/>
  <c r="CH41" i="6"/>
  <c r="CH42" i="6"/>
  <c r="CH43" i="6"/>
  <c r="CH44" i="6"/>
  <c r="CH45" i="6"/>
  <c r="CH46" i="6"/>
  <c r="CH47" i="6"/>
  <c r="CH48" i="6"/>
  <c r="CH49" i="6"/>
  <c r="CH50" i="6"/>
  <c r="CH51" i="6"/>
  <c r="AD4" i="6"/>
  <c r="BQ12" i="6"/>
  <c r="BQ13" i="6"/>
  <c r="BQ14" i="6"/>
  <c r="BQ15" i="6"/>
  <c r="BQ16" i="6"/>
  <c r="BQ17" i="6"/>
  <c r="BQ18" i="6"/>
  <c r="BQ19" i="6"/>
  <c r="BQ20" i="6"/>
  <c r="BQ21" i="6"/>
  <c r="BQ22" i="6"/>
  <c r="BQ23" i="6"/>
  <c r="BQ24" i="6"/>
  <c r="BQ25" i="6"/>
  <c r="BQ26" i="6"/>
  <c r="BQ27" i="6"/>
  <c r="BQ28" i="6"/>
  <c r="BQ29" i="6"/>
  <c r="BQ30" i="6"/>
  <c r="BQ31" i="6"/>
  <c r="BQ32" i="6"/>
  <c r="BQ33" i="6"/>
  <c r="BQ34" i="6"/>
  <c r="BQ35" i="6"/>
  <c r="BQ36" i="6"/>
  <c r="BQ37" i="6"/>
  <c r="BQ38" i="6"/>
  <c r="BQ39" i="6"/>
  <c r="BQ40" i="6"/>
  <c r="BQ41" i="6"/>
  <c r="BQ42" i="6"/>
  <c r="BQ43" i="6"/>
  <c r="BQ44" i="6"/>
  <c r="BQ45" i="6"/>
  <c r="BQ46" i="6"/>
  <c r="BQ47" i="6"/>
  <c r="BQ48" i="6"/>
  <c r="BQ49" i="6"/>
  <c r="BQ50" i="6"/>
  <c r="BQ51" i="6"/>
  <c r="AH11" i="6"/>
  <c r="DU8" i="6"/>
  <c r="DU9" i="6"/>
  <c r="DU10" i="6"/>
  <c r="DU11" i="6"/>
  <c r="DU12" i="6"/>
  <c r="DU13" i="6"/>
  <c r="DU14" i="6"/>
  <c r="DU15" i="6"/>
  <c r="DU16" i="6"/>
  <c r="DU17" i="6"/>
  <c r="DU18" i="6"/>
  <c r="DU19" i="6"/>
  <c r="DU20" i="6"/>
  <c r="DU21" i="6"/>
  <c r="DU22" i="6"/>
  <c r="DU23" i="6"/>
  <c r="DU24" i="6"/>
  <c r="DU25" i="6"/>
  <c r="DU26" i="6"/>
  <c r="DU27" i="6"/>
  <c r="DU28" i="6"/>
  <c r="DU29" i="6"/>
  <c r="DU30" i="6"/>
  <c r="DU31" i="6"/>
  <c r="DU32" i="6"/>
  <c r="DU33" i="6"/>
  <c r="DU34" i="6"/>
  <c r="DU35" i="6"/>
  <c r="DU36" i="6"/>
  <c r="DU37" i="6"/>
  <c r="DU38" i="6"/>
  <c r="DU39" i="6"/>
  <c r="DU40" i="6"/>
  <c r="DU41" i="6"/>
  <c r="DU42" i="6"/>
  <c r="DU43" i="6"/>
  <c r="DU44" i="6"/>
  <c r="DU45" i="6"/>
  <c r="DU46" i="6"/>
  <c r="DU47" i="6"/>
  <c r="DU48" i="6"/>
  <c r="DU49" i="6"/>
  <c r="DU50" i="6"/>
  <c r="DU51" i="6"/>
  <c r="AH7" i="6"/>
  <c r="EW32" i="6"/>
  <c r="EW33" i="6"/>
  <c r="EW34" i="6"/>
  <c r="EW35" i="6"/>
  <c r="EW36" i="6"/>
  <c r="EW37" i="6"/>
  <c r="EW38" i="6"/>
  <c r="EW39" i="6"/>
  <c r="EW40" i="6"/>
  <c r="EW41" i="6"/>
  <c r="EW42" i="6"/>
  <c r="EW43" i="6"/>
  <c r="EW44" i="6"/>
  <c r="EW45" i="6"/>
  <c r="EW46" i="6"/>
  <c r="EW47" i="6"/>
  <c r="EW48" i="6"/>
  <c r="EW49" i="6"/>
  <c r="EW50" i="6"/>
  <c r="EW51" i="6"/>
  <c r="AH31" i="6"/>
  <c r="GU10" i="6"/>
  <c r="GU11" i="6"/>
  <c r="GU12" i="6"/>
  <c r="GU13" i="6"/>
  <c r="GU14" i="6"/>
  <c r="GU15" i="6"/>
  <c r="GU16" i="6"/>
  <c r="GU17" i="6"/>
  <c r="GU18" i="6"/>
  <c r="GU19" i="6"/>
  <c r="GU20" i="6"/>
  <c r="GU21" i="6"/>
  <c r="GU22" i="6"/>
  <c r="GU23" i="6"/>
  <c r="GU24" i="6"/>
  <c r="GU25" i="6"/>
  <c r="GU26" i="6"/>
  <c r="GU27" i="6"/>
  <c r="GU28" i="6"/>
  <c r="GU29" i="6"/>
  <c r="GU30" i="6"/>
  <c r="GU31" i="6"/>
  <c r="GU32" i="6"/>
  <c r="GU33" i="6"/>
  <c r="GU34" i="6"/>
  <c r="GU35" i="6"/>
  <c r="GU36" i="6"/>
  <c r="GU37" i="6"/>
  <c r="GU38" i="6"/>
  <c r="GU39" i="6"/>
  <c r="GU40" i="6"/>
  <c r="GU41" i="6"/>
  <c r="GU42" i="6"/>
  <c r="GU43" i="6"/>
  <c r="GU44" i="6"/>
  <c r="GU45" i="6"/>
  <c r="GU46" i="6"/>
  <c r="GU47" i="6"/>
  <c r="GU48" i="6"/>
  <c r="GU49" i="6"/>
  <c r="GU50" i="6"/>
  <c r="GU51" i="6"/>
  <c r="AI9" i="6"/>
  <c r="LA43" i="6"/>
  <c r="LA44" i="6"/>
  <c r="LA45" i="6"/>
  <c r="LA46" i="6"/>
  <c r="LA47" i="6"/>
  <c r="LA48" i="6"/>
  <c r="LA49" i="6"/>
  <c r="LA50" i="6"/>
  <c r="LA51" i="6"/>
  <c r="AG42" i="6"/>
  <c r="IH46" i="6"/>
  <c r="IH47" i="6"/>
  <c r="IH48" i="6"/>
  <c r="IH49" i="6"/>
  <c r="IH50" i="6"/>
  <c r="IH51" i="6"/>
  <c r="AF45" i="6"/>
  <c r="AS36" i="6"/>
  <c r="AS37" i="6"/>
  <c r="AS38" i="6"/>
  <c r="AS39" i="6"/>
  <c r="AS40" i="6"/>
  <c r="AS41" i="6"/>
  <c r="AS42" i="6"/>
  <c r="AS43" i="6"/>
  <c r="AS44" i="6"/>
  <c r="AS45" i="6"/>
  <c r="AS46" i="6"/>
  <c r="AS47" i="6"/>
  <c r="AS48" i="6"/>
  <c r="AS49" i="6"/>
  <c r="AS50" i="6"/>
  <c r="AS51" i="6"/>
  <c r="AE35" i="6"/>
  <c r="AC35" i="6"/>
  <c r="FB35" i="6"/>
  <c r="FB36" i="6"/>
  <c r="FB37" i="6"/>
  <c r="FB38" i="6"/>
  <c r="FB39" i="6"/>
  <c r="FB40" i="6"/>
  <c r="FB41" i="6"/>
  <c r="FB42" i="6"/>
  <c r="FB43" i="6"/>
  <c r="FB44" i="6"/>
  <c r="FB45" i="6"/>
  <c r="FB46" i="6"/>
  <c r="FB47" i="6"/>
  <c r="FB48" i="6"/>
  <c r="FB49" i="6"/>
  <c r="FB50" i="6"/>
  <c r="IN41" i="6"/>
  <c r="IN42" i="6"/>
  <c r="IN43" i="6"/>
  <c r="IN44" i="6"/>
  <c r="IN45" i="6"/>
  <c r="IN46" i="6"/>
  <c r="IN47" i="6"/>
  <c r="IN48" i="6"/>
  <c r="IN49" i="6"/>
  <c r="IN50" i="6"/>
  <c r="IN51" i="6"/>
  <c r="AE40" i="6"/>
  <c r="AC40" i="6"/>
  <c r="JR40" i="6"/>
  <c r="JR41" i="6"/>
  <c r="JR42" i="6"/>
  <c r="JR43" i="6"/>
  <c r="JG25" i="6"/>
  <c r="JG26" i="6"/>
  <c r="JG27" i="6"/>
  <c r="JG28" i="6"/>
  <c r="JG29" i="6"/>
  <c r="JG30" i="6"/>
  <c r="JG31" i="6"/>
  <c r="JG32" i="6"/>
  <c r="JG33" i="6"/>
  <c r="JG34" i="6"/>
  <c r="JG35" i="6"/>
  <c r="JG36" i="6"/>
  <c r="JG37" i="6"/>
  <c r="JG38" i="6"/>
  <c r="JG39" i="6"/>
  <c r="JG40" i="6"/>
  <c r="JG41" i="6"/>
  <c r="JG42" i="6"/>
  <c r="JG43" i="6"/>
  <c r="JG44" i="6"/>
  <c r="JG45" i="6"/>
  <c r="JG46" i="6"/>
  <c r="JG47" i="6"/>
  <c r="JG48" i="6"/>
  <c r="JG49" i="6"/>
  <c r="JG50" i="6"/>
  <c r="JG51" i="6"/>
  <c r="AJ24" i="6"/>
  <c r="HT40" i="6"/>
  <c r="HT41" i="6"/>
  <c r="HT42" i="6"/>
  <c r="HT43" i="6"/>
  <c r="HT44" i="6"/>
  <c r="HT45" i="6"/>
  <c r="HT46" i="6"/>
  <c r="HT47" i="6"/>
  <c r="HT48" i="6"/>
  <c r="HT49" i="6"/>
  <c r="HT50" i="6"/>
  <c r="HT51" i="6"/>
  <c r="AF39" i="6"/>
  <c r="HM7" i="6"/>
  <c r="HM8" i="6"/>
  <c r="HM9" i="6"/>
  <c r="HM10" i="6"/>
  <c r="HM11" i="6"/>
  <c r="HM12" i="6"/>
  <c r="HM13" i="6"/>
  <c r="HM14" i="6"/>
  <c r="HM15" i="6"/>
  <c r="HM16" i="6"/>
  <c r="HM17" i="6"/>
  <c r="HM18" i="6"/>
  <c r="HM19" i="6"/>
  <c r="HM20" i="6"/>
  <c r="HM21" i="6"/>
  <c r="HM22" i="6"/>
  <c r="HM23" i="6"/>
  <c r="HM24" i="6"/>
  <c r="HM25" i="6"/>
  <c r="HM26" i="6"/>
  <c r="HM27" i="6"/>
  <c r="HM28" i="6"/>
  <c r="HM29" i="6"/>
  <c r="HM30" i="6"/>
  <c r="HM31" i="6"/>
  <c r="HM32" i="6"/>
  <c r="HM33" i="6"/>
  <c r="HM34" i="6"/>
  <c r="HM35" i="6"/>
  <c r="HM36" i="6"/>
  <c r="HM37" i="6"/>
  <c r="HM38" i="6"/>
  <c r="HM39" i="6"/>
  <c r="HM40" i="6"/>
  <c r="HM41" i="6"/>
  <c r="HM42" i="6"/>
  <c r="HM43" i="6"/>
  <c r="HM44" i="6"/>
  <c r="HM45" i="6"/>
  <c r="HM46" i="6"/>
  <c r="HM47" i="6"/>
  <c r="HM48" i="6"/>
  <c r="HM49" i="6"/>
  <c r="HM50" i="6"/>
  <c r="HM51" i="6"/>
  <c r="AF6" i="6"/>
  <c r="EH30" i="6"/>
  <c r="EH31" i="6"/>
  <c r="EH32" i="6"/>
  <c r="EH33" i="6"/>
  <c r="EH34" i="6"/>
  <c r="EH35" i="6"/>
  <c r="EH36" i="6"/>
  <c r="EH37" i="6"/>
  <c r="EH38" i="6"/>
  <c r="EH39" i="6"/>
  <c r="EH40" i="6"/>
  <c r="EH41" i="6"/>
  <c r="EH42" i="6"/>
  <c r="EH43" i="6"/>
  <c r="EH44" i="6"/>
  <c r="EH45" i="6"/>
  <c r="EH46" i="6"/>
  <c r="EH47" i="6"/>
  <c r="EH48" i="6"/>
  <c r="EH49" i="6"/>
  <c r="EH50" i="6"/>
  <c r="EH51" i="6"/>
  <c r="AG29" i="6"/>
  <c r="IP41" i="6"/>
  <c r="IP42" i="6"/>
  <c r="IP43" i="6"/>
  <c r="IP44" i="6"/>
  <c r="IP45" i="6"/>
  <c r="IP46" i="6"/>
  <c r="IP47" i="6"/>
  <c r="IP48" i="6"/>
  <c r="IP49" i="6"/>
  <c r="IP50" i="6"/>
  <c r="IP51" i="6"/>
  <c r="AG40" i="6"/>
  <c r="KZ43" i="6"/>
  <c r="KZ44" i="6"/>
  <c r="KZ45" i="6"/>
  <c r="KZ46" i="6"/>
  <c r="KZ47" i="6"/>
  <c r="KZ48" i="6"/>
  <c r="KZ49" i="6"/>
  <c r="KZ50" i="6"/>
  <c r="KZ51" i="6"/>
  <c r="AF42" i="6"/>
  <c r="LR26" i="6"/>
  <c r="LR27" i="6"/>
  <c r="LR28" i="6"/>
  <c r="LR29" i="6"/>
  <c r="LR30" i="6"/>
  <c r="LR31" i="6"/>
  <c r="LR32" i="6"/>
  <c r="LR33" i="6"/>
  <c r="LR34" i="6"/>
  <c r="LR35" i="6"/>
  <c r="LR36" i="6"/>
  <c r="LR37" i="6"/>
  <c r="LR38" i="6"/>
  <c r="LR39" i="6"/>
  <c r="LR40" i="6"/>
  <c r="LR41" i="6"/>
  <c r="LR42" i="6"/>
  <c r="LR43" i="6"/>
  <c r="LR44" i="6"/>
  <c r="LR45" i="6"/>
  <c r="LR46" i="6"/>
  <c r="LR47" i="6"/>
  <c r="LR48" i="6"/>
  <c r="LR49" i="6"/>
  <c r="LR50" i="6"/>
  <c r="LR51" i="6"/>
  <c r="AJ25" i="6"/>
  <c r="NO48" i="6"/>
  <c r="NO49" i="6"/>
  <c r="NO50" i="6"/>
  <c r="NO51" i="6"/>
  <c r="AJ47" i="6"/>
  <c r="AK28" i="6"/>
  <c r="AK29" i="6"/>
  <c r="AK30" i="6"/>
  <c r="AK31" i="6"/>
  <c r="AK32" i="6"/>
  <c r="AK33" i="6"/>
  <c r="AK34" i="6"/>
  <c r="AK35" i="6"/>
  <c r="AK36" i="6"/>
  <c r="AK37" i="6"/>
  <c r="AK38" i="6"/>
  <c r="AK39" i="6"/>
  <c r="AK40" i="6"/>
  <c r="AK41" i="6"/>
  <c r="AK42" i="6"/>
  <c r="AK43" i="6"/>
  <c r="AK44" i="6"/>
  <c r="AK45" i="6"/>
  <c r="AK46" i="6"/>
  <c r="AK47" i="6"/>
  <c r="AK48" i="6"/>
  <c r="AK49" i="6"/>
  <c r="AK50" i="6"/>
  <c r="AK51" i="6"/>
  <c r="AD27" i="6"/>
  <c r="HE20" i="6"/>
  <c r="HE21" i="6"/>
  <c r="HE22" i="6"/>
  <c r="HE23" i="6"/>
  <c r="HE24" i="6"/>
  <c r="HE25" i="6"/>
  <c r="HE26" i="6"/>
  <c r="HE27" i="6"/>
  <c r="HE28" i="6"/>
  <c r="HE29" i="6"/>
  <c r="HE30" i="6"/>
  <c r="HE31" i="6"/>
  <c r="HE32" i="6"/>
  <c r="HE33" i="6"/>
  <c r="HE34" i="6"/>
  <c r="HE35" i="6"/>
  <c r="HE36" i="6"/>
  <c r="HE37" i="6"/>
  <c r="HE38" i="6"/>
  <c r="HE39" i="6"/>
  <c r="HE40" i="6"/>
  <c r="HE41" i="6"/>
  <c r="HE42" i="6"/>
  <c r="HE43" i="6"/>
  <c r="HE44" i="6"/>
  <c r="HE45" i="6"/>
  <c r="HE46" i="6"/>
  <c r="HE47" i="6"/>
  <c r="HE48" i="6"/>
  <c r="HE49" i="6"/>
  <c r="HE50" i="6"/>
  <c r="HE51" i="6"/>
  <c r="AE19" i="6"/>
  <c r="LT38" i="6"/>
  <c r="LT39" i="6"/>
  <c r="LT40" i="6"/>
  <c r="LT41" i="6"/>
  <c r="LT42" i="6"/>
  <c r="LT43" i="6"/>
  <c r="LT44" i="6"/>
  <c r="LT45" i="6"/>
  <c r="LT46" i="6"/>
  <c r="LT47" i="6"/>
  <c r="LT48" i="6"/>
  <c r="LT49" i="6"/>
  <c r="LT50" i="6"/>
  <c r="LT51" i="6"/>
  <c r="AE37" i="6"/>
  <c r="LF50" i="6"/>
  <c r="LF51" i="6"/>
  <c r="AE49" i="6"/>
  <c r="KG42" i="6"/>
  <c r="KG43" i="6"/>
  <c r="KG44" i="6"/>
  <c r="KG45" i="6"/>
  <c r="KG46" i="6"/>
  <c r="KG47" i="6"/>
  <c r="KG48" i="6"/>
  <c r="KG49" i="6"/>
  <c r="KG50" i="6"/>
  <c r="KG51" i="6"/>
  <c r="AH41" i="6"/>
  <c r="BU35" i="6"/>
  <c r="BU36" i="6"/>
  <c r="BU37" i="6"/>
  <c r="BU38" i="6"/>
  <c r="BU39" i="6"/>
  <c r="BU40" i="6"/>
  <c r="BU41" i="6"/>
  <c r="BU42" i="6"/>
  <c r="BU43" i="6"/>
  <c r="BU44" i="6"/>
  <c r="BU45" i="6"/>
  <c r="BU46" i="6"/>
  <c r="BU47" i="6"/>
  <c r="BU48" i="6"/>
  <c r="BU49" i="6"/>
  <c r="BU50" i="6"/>
  <c r="BU51" i="6"/>
  <c r="AE34" i="6"/>
  <c r="CA29" i="6"/>
  <c r="CA30" i="6"/>
  <c r="CA31" i="6"/>
  <c r="CA32" i="6"/>
  <c r="CA33" i="6"/>
  <c r="CA34" i="6"/>
  <c r="CA35" i="6"/>
  <c r="CA36" i="6"/>
  <c r="CA37" i="6"/>
  <c r="CA38" i="6"/>
  <c r="CA39" i="6"/>
  <c r="CA40" i="6"/>
  <c r="CA41" i="6"/>
  <c r="CA42" i="6"/>
  <c r="CA43" i="6"/>
  <c r="CA44" i="6"/>
  <c r="CA45" i="6"/>
  <c r="CA46" i="6"/>
  <c r="CA47" i="6"/>
  <c r="CA48" i="6"/>
  <c r="CA49" i="6"/>
  <c r="CA50" i="6"/>
  <c r="CA51" i="6"/>
  <c r="AD28" i="6"/>
  <c r="HG20" i="6"/>
  <c r="HG21" i="6"/>
  <c r="HG22" i="6"/>
  <c r="HG23" i="6"/>
  <c r="HG24" i="6"/>
  <c r="HG25" i="6"/>
  <c r="HG26" i="6"/>
  <c r="HG27" i="6"/>
  <c r="HG28" i="6"/>
  <c r="HG29" i="6"/>
  <c r="HG30" i="6"/>
  <c r="HG31" i="6"/>
  <c r="HG32" i="6"/>
  <c r="HG33" i="6"/>
  <c r="HG34" i="6"/>
  <c r="HG35" i="6"/>
  <c r="HG36" i="6"/>
  <c r="HG37" i="6"/>
  <c r="HG38" i="6"/>
  <c r="HG39" i="6"/>
  <c r="HG40" i="6"/>
  <c r="HG41" i="6"/>
  <c r="HG42" i="6"/>
  <c r="HG43" i="6"/>
  <c r="HG44" i="6"/>
  <c r="HG45" i="6"/>
  <c r="HG46" i="6"/>
  <c r="HG47" i="6"/>
  <c r="HG48" i="6"/>
  <c r="HG49" i="6"/>
  <c r="HG50" i="6"/>
  <c r="HG51" i="6"/>
  <c r="AG19" i="6"/>
  <c r="MY24" i="6"/>
  <c r="MY25" i="6"/>
  <c r="MY26" i="6"/>
  <c r="MY27" i="6"/>
  <c r="MY28" i="6"/>
  <c r="MY29" i="6"/>
  <c r="MY30" i="6"/>
  <c r="MY31" i="6"/>
  <c r="MY32" i="6"/>
  <c r="MY33" i="6"/>
  <c r="MY34" i="6"/>
  <c r="MY35" i="6"/>
  <c r="MY36" i="6"/>
  <c r="MY37" i="6"/>
  <c r="MY38" i="6"/>
  <c r="MY39" i="6"/>
  <c r="MY40" i="6"/>
  <c r="MY41" i="6"/>
  <c r="MY42" i="6"/>
  <c r="MY43" i="6"/>
  <c r="MY44" i="6"/>
  <c r="MY45" i="6"/>
  <c r="MY46" i="6"/>
  <c r="MY47" i="6"/>
  <c r="MY48" i="6"/>
  <c r="MY49" i="6"/>
  <c r="MY50" i="6"/>
  <c r="MY51" i="6"/>
  <c r="AH23" i="6"/>
  <c r="CS13" i="6"/>
  <c r="CS14" i="6"/>
  <c r="CS15" i="6"/>
  <c r="CS16" i="6"/>
  <c r="CS17" i="6"/>
  <c r="CS18" i="6"/>
  <c r="CS19" i="6"/>
  <c r="CS20" i="6"/>
  <c r="CS21" i="6"/>
  <c r="CS22" i="6"/>
  <c r="CS23" i="6"/>
  <c r="CS24" i="6"/>
  <c r="CS25" i="6"/>
  <c r="CS26" i="6"/>
  <c r="CS27" i="6"/>
  <c r="CS28" i="6"/>
  <c r="CS29" i="6"/>
  <c r="CS30" i="6"/>
  <c r="CS31" i="6"/>
  <c r="CS32" i="6"/>
  <c r="CS33" i="6"/>
  <c r="CS34" i="6"/>
  <c r="CS35" i="6"/>
  <c r="CS36" i="6"/>
  <c r="CS37" i="6"/>
  <c r="CS38" i="6"/>
  <c r="CS39" i="6"/>
  <c r="CS40" i="6"/>
  <c r="CS41" i="6"/>
  <c r="CS42" i="6"/>
  <c r="CS43" i="6"/>
  <c r="CS44" i="6"/>
  <c r="CS45" i="6"/>
  <c r="CS46" i="6"/>
  <c r="CS47" i="6"/>
  <c r="CS48" i="6"/>
  <c r="CS49" i="6"/>
  <c r="CS50" i="6"/>
  <c r="CS51" i="6"/>
  <c r="AH12" i="6"/>
  <c r="GG47" i="6"/>
  <c r="GG48" i="6"/>
  <c r="GG49" i="6"/>
  <c r="GG50" i="6"/>
  <c r="GG51" i="6"/>
  <c r="AI46" i="6"/>
  <c r="IS41" i="6"/>
  <c r="IS42" i="6"/>
  <c r="IS43" i="6"/>
  <c r="IS44" i="6"/>
  <c r="IS45" i="6"/>
  <c r="IS46" i="6"/>
  <c r="IS47" i="6"/>
  <c r="IS48" i="6"/>
  <c r="IS49" i="6"/>
  <c r="IS50" i="6"/>
  <c r="IS51" i="6"/>
  <c r="AJ40" i="6"/>
  <c r="BB9" i="6"/>
  <c r="BB10" i="6"/>
  <c r="BB11" i="6"/>
  <c r="BB12" i="6"/>
  <c r="BB13" i="6"/>
  <c r="BB14" i="6"/>
  <c r="BB15" i="6"/>
  <c r="BB16" i="6"/>
  <c r="BB17" i="6"/>
  <c r="BB18" i="6"/>
  <c r="BB19" i="6"/>
  <c r="BB20" i="6"/>
  <c r="BB21" i="6"/>
  <c r="BB22" i="6"/>
  <c r="BB23" i="6"/>
  <c r="BB24" i="6"/>
  <c r="BB25" i="6"/>
  <c r="BB26" i="6"/>
  <c r="BB27" i="6"/>
  <c r="BB28" i="6"/>
  <c r="BB29" i="6"/>
  <c r="BB30" i="6"/>
  <c r="BB31" i="6"/>
  <c r="BB32" i="6"/>
  <c r="BB33" i="6"/>
  <c r="BB34" i="6"/>
  <c r="BB35" i="6"/>
  <c r="BB36" i="6"/>
  <c r="BB37" i="6"/>
  <c r="BB38" i="6"/>
  <c r="BB39" i="6"/>
  <c r="BB40" i="6"/>
  <c r="BB41" i="6"/>
  <c r="BB42" i="6"/>
  <c r="BB43" i="6"/>
  <c r="BB44" i="6"/>
  <c r="BB45" i="6"/>
  <c r="BB46" i="6"/>
  <c r="BB47" i="6"/>
  <c r="BB48" i="6"/>
  <c r="BB49" i="6"/>
  <c r="BB50" i="6"/>
  <c r="BB51" i="6"/>
  <c r="AG8" i="6"/>
  <c r="BZ35" i="6"/>
  <c r="BZ36" i="6"/>
  <c r="BZ37" i="6"/>
  <c r="BZ38" i="6"/>
  <c r="BZ39" i="6"/>
  <c r="BZ40" i="6"/>
  <c r="BZ41" i="6"/>
  <c r="BZ42" i="6"/>
  <c r="BZ43" i="6"/>
  <c r="BZ44" i="6"/>
  <c r="BZ45" i="6"/>
  <c r="BZ46" i="6"/>
  <c r="BZ47" i="6"/>
  <c r="BZ48" i="6"/>
  <c r="BZ49" i="6"/>
  <c r="BZ50" i="6"/>
  <c r="BZ51" i="6"/>
  <c r="AJ34" i="6"/>
  <c r="DJ18" i="6"/>
  <c r="DJ19" i="6"/>
  <c r="DJ20" i="6"/>
  <c r="DJ21" i="6"/>
  <c r="DJ22" i="6"/>
  <c r="DJ23" i="6"/>
  <c r="DJ24" i="6"/>
  <c r="DJ25" i="6"/>
  <c r="DJ26" i="6"/>
  <c r="DJ27" i="6"/>
  <c r="DJ28" i="6"/>
  <c r="DJ29" i="6"/>
  <c r="DJ30" i="6"/>
  <c r="DJ31" i="6"/>
  <c r="DJ32" i="6"/>
  <c r="DJ33" i="6"/>
  <c r="DJ34" i="6"/>
  <c r="DJ35" i="6"/>
  <c r="DJ36" i="6"/>
  <c r="DJ37" i="6"/>
  <c r="DJ38" i="6"/>
  <c r="DJ39" i="6"/>
  <c r="DJ40" i="6"/>
  <c r="DJ41" i="6"/>
  <c r="DJ42" i="6"/>
  <c r="DJ43" i="6"/>
  <c r="DJ44" i="6"/>
  <c r="DJ45" i="6"/>
  <c r="DJ46" i="6"/>
  <c r="DJ47" i="6"/>
  <c r="DJ48" i="6"/>
  <c r="DJ49" i="6"/>
  <c r="DJ50" i="6"/>
  <c r="DJ51" i="6"/>
  <c r="AD17" i="6"/>
  <c r="ED19" i="6"/>
  <c r="ED20" i="6"/>
  <c r="ED21" i="6"/>
  <c r="ED22" i="6"/>
  <c r="ED23" i="6"/>
  <c r="ED24" i="6"/>
  <c r="ED25" i="6"/>
  <c r="ED26" i="6"/>
  <c r="ED27" i="6"/>
  <c r="ED28" i="6"/>
  <c r="ED29" i="6"/>
  <c r="ED30" i="6"/>
  <c r="ED31" i="6"/>
  <c r="ED32" i="6"/>
  <c r="ED33" i="6"/>
  <c r="ED34" i="6"/>
  <c r="ED35" i="6"/>
  <c r="ED36" i="6"/>
  <c r="ED37" i="6"/>
  <c r="ED38" i="6"/>
  <c r="ED39" i="6"/>
  <c r="ED40" i="6"/>
  <c r="ED41" i="6"/>
  <c r="ED42" i="6"/>
  <c r="ED43" i="6"/>
  <c r="ED44" i="6"/>
  <c r="ED45" i="6"/>
  <c r="ED46" i="6"/>
  <c r="ED47" i="6"/>
  <c r="ED48" i="6"/>
  <c r="ED49" i="6"/>
  <c r="ED50" i="6"/>
  <c r="ED51" i="6"/>
  <c r="AJ18" i="6"/>
  <c r="EX32" i="6"/>
  <c r="EX33" i="6"/>
  <c r="EX34" i="6"/>
  <c r="EX35" i="6"/>
  <c r="EX36" i="6"/>
  <c r="EX37" i="6"/>
  <c r="EX38" i="6"/>
  <c r="EX39" i="6"/>
  <c r="EX40" i="6"/>
  <c r="EX41" i="6"/>
  <c r="EX42" i="6"/>
  <c r="EX43" i="6"/>
  <c r="EX44" i="6"/>
  <c r="EX45" i="6"/>
  <c r="EX46" i="6"/>
  <c r="EX47" i="6"/>
  <c r="EX48" i="6"/>
  <c r="EX49" i="6"/>
  <c r="EX50" i="6"/>
  <c r="EX51" i="6"/>
  <c r="AI31" i="6"/>
  <c r="FZ34" i="6"/>
  <c r="FZ35" i="6"/>
  <c r="FZ36" i="6"/>
  <c r="FZ37" i="6"/>
  <c r="FZ38" i="6"/>
  <c r="FZ39" i="6"/>
  <c r="FZ40" i="6"/>
  <c r="FZ41" i="6"/>
  <c r="FZ42" i="6"/>
  <c r="FZ43" i="6"/>
  <c r="FZ44" i="6"/>
  <c r="FZ45" i="6"/>
  <c r="FZ46" i="6"/>
  <c r="FZ47" i="6"/>
  <c r="FZ48" i="6"/>
  <c r="FZ49" i="6"/>
  <c r="FZ50" i="6"/>
  <c r="FZ51" i="6"/>
  <c r="AI33" i="6"/>
  <c r="GT10" i="6"/>
  <c r="GT11" i="6"/>
  <c r="GT12" i="6"/>
  <c r="GT13" i="6"/>
  <c r="GT14" i="6"/>
  <c r="GT15" i="6"/>
  <c r="GT16" i="6"/>
  <c r="GT17" i="6"/>
  <c r="GT18" i="6"/>
  <c r="GT19" i="6"/>
  <c r="GT20" i="6"/>
  <c r="GT21" i="6"/>
  <c r="GT22" i="6"/>
  <c r="GT23" i="6"/>
  <c r="GT24" i="6"/>
  <c r="GT25" i="6"/>
  <c r="GT26" i="6"/>
  <c r="GT27" i="6"/>
  <c r="GT28" i="6"/>
  <c r="GT29" i="6"/>
  <c r="GT30" i="6"/>
  <c r="GT31" i="6"/>
  <c r="GT32" i="6"/>
  <c r="GT33" i="6"/>
  <c r="GT34" i="6"/>
  <c r="GT35" i="6"/>
  <c r="GT36" i="6"/>
  <c r="GT37" i="6"/>
  <c r="GT38" i="6"/>
  <c r="GT39" i="6"/>
  <c r="GT40" i="6"/>
  <c r="GT41" i="6"/>
  <c r="GT42" i="6"/>
  <c r="GT43" i="6"/>
  <c r="GT44" i="6"/>
  <c r="GT45" i="6"/>
  <c r="GT46" i="6"/>
  <c r="GT47" i="6"/>
  <c r="GT48" i="6"/>
  <c r="GT49" i="6"/>
  <c r="GT50" i="6"/>
  <c r="GT51" i="6"/>
  <c r="AH9" i="6"/>
  <c r="IL46" i="6"/>
  <c r="IL47" i="6"/>
  <c r="IL48" i="6"/>
  <c r="IL49" i="6"/>
  <c r="IL50" i="6"/>
  <c r="IL51" i="6"/>
  <c r="AJ45" i="6"/>
  <c r="JF25" i="6"/>
  <c r="JF26" i="6"/>
  <c r="JF27" i="6"/>
  <c r="JF28" i="6"/>
  <c r="JF29" i="6"/>
  <c r="JF30" i="6"/>
  <c r="JF31" i="6"/>
  <c r="JF32" i="6"/>
  <c r="JF33" i="6"/>
  <c r="JF34" i="6"/>
  <c r="JF35" i="6"/>
  <c r="JF36" i="6"/>
  <c r="JF37" i="6"/>
  <c r="JF38" i="6"/>
  <c r="JF39" i="6"/>
  <c r="JF40" i="6"/>
  <c r="JF41" i="6"/>
  <c r="JF42" i="6"/>
  <c r="JF43" i="6"/>
  <c r="JF44" i="6"/>
  <c r="JF45" i="6"/>
  <c r="JF46" i="6"/>
  <c r="JF47" i="6"/>
  <c r="JF48" i="6"/>
  <c r="JF49" i="6"/>
  <c r="JF50" i="6"/>
  <c r="JF51" i="6"/>
  <c r="AI24" i="6"/>
  <c r="MP27" i="6"/>
  <c r="MP28" i="6"/>
  <c r="MP29" i="6"/>
  <c r="MP30" i="6"/>
  <c r="MP31" i="6"/>
  <c r="MP32" i="6"/>
  <c r="MP33" i="6"/>
  <c r="MP34" i="6"/>
  <c r="MP35" i="6"/>
  <c r="MP36" i="6"/>
  <c r="MP37" i="6"/>
  <c r="MP38" i="6"/>
  <c r="MP39" i="6"/>
  <c r="MP40" i="6"/>
  <c r="MP41" i="6"/>
  <c r="MP42" i="6"/>
  <c r="MP43" i="6"/>
  <c r="MP44" i="6"/>
  <c r="MP45" i="6"/>
  <c r="MP46" i="6"/>
  <c r="MP47" i="6"/>
  <c r="MP48" i="6"/>
  <c r="MP49" i="6"/>
  <c r="MP50" i="6"/>
  <c r="MP51" i="6"/>
  <c r="AF26" i="6"/>
  <c r="BV35" i="6"/>
  <c r="BV36" i="6"/>
  <c r="BV37" i="6"/>
  <c r="BV38" i="6"/>
  <c r="BV39" i="6"/>
  <c r="BV40" i="6"/>
  <c r="BV41" i="6"/>
  <c r="BV42" i="6"/>
  <c r="BV43" i="6"/>
  <c r="BV44" i="6"/>
  <c r="BV45" i="6"/>
  <c r="BV46" i="6"/>
  <c r="BV47" i="6"/>
  <c r="BV48" i="6"/>
  <c r="BV49" i="6"/>
  <c r="BV50" i="6"/>
  <c r="BV51" i="6"/>
  <c r="AF34" i="6"/>
  <c r="BO12" i="6"/>
  <c r="BO13" i="6"/>
  <c r="BO14" i="6"/>
  <c r="BO15" i="6"/>
  <c r="BO16" i="6"/>
  <c r="BO17" i="6"/>
  <c r="BO18" i="6"/>
  <c r="BO19" i="6"/>
  <c r="BO20" i="6"/>
  <c r="BO21" i="6"/>
  <c r="BO22" i="6"/>
  <c r="BO23" i="6"/>
  <c r="BO24" i="6"/>
  <c r="BO25" i="6"/>
  <c r="BO26" i="6"/>
  <c r="BO27" i="6"/>
  <c r="BO28" i="6"/>
  <c r="BO29" i="6"/>
  <c r="BO30" i="6"/>
  <c r="BO31" i="6"/>
  <c r="BO32" i="6"/>
  <c r="BO33" i="6"/>
  <c r="BO34" i="6"/>
  <c r="BO35" i="6"/>
  <c r="BO36" i="6"/>
  <c r="BO37" i="6"/>
  <c r="BO38" i="6"/>
  <c r="BO39" i="6"/>
  <c r="BO40" i="6"/>
  <c r="BO41" i="6"/>
  <c r="BO42" i="6"/>
  <c r="BO43" i="6"/>
  <c r="BO44" i="6"/>
  <c r="BO45" i="6"/>
  <c r="BO46" i="6"/>
  <c r="BO47" i="6"/>
  <c r="BO48" i="6"/>
  <c r="BO49" i="6"/>
  <c r="BO50" i="6"/>
  <c r="BO51" i="6"/>
  <c r="AF11" i="6"/>
  <c r="CU13" i="6"/>
  <c r="CU14" i="6"/>
  <c r="CU15" i="6"/>
  <c r="CU16" i="6"/>
  <c r="CU17" i="6"/>
  <c r="CU18" i="6"/>
  <c r="CU19" i="6"/>
  <c r="CU20" i="6"/>
  <c r="CU21" i="6"/>
  <c r="CU22" i="6"/>
  <c r="CU23" i="6"/>
  <c r="CU24" i="6"/>
  <c r="CU25" i="6"/>
  <c r="CU26" i="6"/>
  <c r="CU27" i="6"/>
  <c r="CU28" i="6"/>
  <c r="CU29" i="6"/>
  <c r="CU30" i="6"/>
  <c r="CU31" i="6"/>
  <c r="CU32" i="6"/>
  <c r="CU33" i="6"/>
  <c r="CU34" i="6"/>
  <c r="CU35" i="6"/>
  <c r="CU36" i="6"/>
  <c r="CU37" i="6"/>
  <c r="CU38" i="6"/>
  <c r="CU39" i="6"/>
  <c r="CU40" i="6"/>
  <c r="CU41" i="6"/>
  <c r="CU42" i="6"/>
  <c r="CU43" i="6"/>
  <c r="CU44" i="6"/>
  <c r="CU45" i="6"/>
  <c r="CU46" i="6"/>
  <c r="CU47" i="6"/>
  <c r="CU48" i="6"/>
  <c r="CU49" i="6"/>
  <c r="CU50" i="6"/>
  <c r="CU51" i="6"/>
  <c r="AJ12" i="6"/>
  <c r="EM31" i="6"/>
  <c r="EM32" i="6"/>
  <c r="EM33" i="6"/>
  <c r="EM34" i="6"/>
  <c r="EM35" i="6"/>
  <c r="EM36" i="6"/>
  <c r="EM37" i="6"/>
  <c r="EM38" i="6"/>
  <c r="EM39" i="6"/>
  <c r="EM40" i="6"/>
  <c r="EM41" i="6"/>
  <c r="EM42" i="6"/>
  <c r="EM43" i="6"/>
  <c r="EM44" i="6"/>
  <c r="EM45" i="6"/>
  <c r="EM46" i="6"/>
  <c r="EM47" i="6"/>
  <c r="EM48" i="6"/>
  <c r="EM49" i="6"/>
  <c r="EM50" i="6"/>
  <c r="EM51" i="6"/>
  <c r="AE30" i="6"/>
  <c r="GA34" i="6"/>
  <c r="GA35" i="6"/>
  <c r="GA36" i="6"/>
  <c r="GA37" i="6"/>
  <c r="GA38" i="6"/>
  <c r="GA39" i="6"/>
  <c r="GA40" i="6"/>
  <c r="GA41" i="6"/>
  <c r="GA42" i="6"/>
  <c r="GA43" i="6"/>
  <c r="GA44" i="6"/>
  <c r="GA45" i="6"/>
  <c r="GA46" i="6"/>
  <c r="GA47" i="6"/>
  <c r="GA48" i="6"/>
  <c r="GA49" i="6"/>
  <c r="GA50" i="6"/>
  <c r="GA51" i="6"/>
  <c r="AJ33" i="6"/>
  <c r="ME45" i="6"/>
  <c r="ME46" i="6"/>
  <c r="ME47" i="6"/>
  <c r="ME48" i="6"/>
  <c r="ME49" i="6"/>
  <c r="ME50" i="6"/>
  <c r="ME51" i="6"/>
  <c r="AI44" i="6"/>
  <c r="NK48" i="6"/>
  <c r="NK49" i="6"/>
  <c r="NK50" i="6"/>
  <c r="NK51" i="6"/>
  <c r="AF47" i="6"/>
  <c r="DP18" i="6"/>
  <c r="DP19" i="6"/>
  <c r="DP20" i="6"/>
  <c r="DP21" i="6"/>
  <c r="DP22" i="6"/>
  <c r="DP23" i="6"/>
  <c r="DP24" i="6"/>
  <c r="DP25" i="6"/>
  <c r="DP26" i="6"/>
  <c r="DP27" i="6"/>
  <c r="DP28" i="6"/>
  <c r="DP29" i="6"/>
  <c r="DP30" i="6"/>
  <c r="DP31" i="6"/>
  <c r="DP32" i="6"/>
  <c r="DP33" i="6"/>
  <c r="DP34" i="6"/>
  <c r="DP35" i="6"/>
  <c r="DP36" i="6"/>
  <c r="DP37" i="6"/>
  <c r="DP38" i="6"/>
  <c r="DP39" i="6"/>
  <c r="DP40" i="6"/>
  <c r="DP41" i="6"/>
  <c r="DP42" i="6"/>
  <c r="DP43" i="6"/>
  <c r="DP44" i="6"/>
  <c r="DP45" i="6"/>
  <c r="DP46" i="6"/>
  <c r="DP47" i="6"/>
  <c r="DP48" i="6"/>
  <c r="DP49" i="6"/>
  <c r="DP50" i="6"/>
  <c r="DP51" i="6"/>
  <c r="AJ17" i="6"/>
  <c r="HH20" i="6"/>
  <c r="HH21" i="6"/>
  <c r="HH22" i="6"/>
  <c r="HH23" i="6"/>
  <c r="HH24" i="6"/>
  <c r="HH25" i="6"/>
  <c r="HH26" i="6"/>
  <c r="HH27" i="6"/>
  <c r="HH28" i="6"/>
  <c r="HH29" i="6"/>
  <c r="HH30" i="6"/>
  <c r="HH31" i="6"/>
  <c r="HH32" i="6"/>
  <c r="HH33" i="6"/>
  <c r="HH34" i="6"/>
  <c r="HH35" i="6"/>
  <c r="HH36" i="6"/>
  <c r="HH37" i="6"/>
  <c r="HH38" i="6"/>
  <c r="HH39" i="6"/>
  <c r="HH40" i="6"/>
  <c r="HH41" i="6"/>
  <c r="HH42" i="6"/>
  <c r="HH43" i="6"/>
  <c r="HH44" i="6"/>
  <c r="HH45" i="6"/>
  <c r="HH46" i="6"/>
  <c r="HH47" i="6"/>
  <c r="HH48" i="6"/>
  <c r="HH49" i="6"/>
  <c r="HH50" i="6"/>
  <c r="HH51" i="6"/>
  <c r="AH19" i="6"/>
  <c r="JL22" i="6"/>
  <c r="JL23" i="6"/>
  <c r="JL24" i="6"/>
  <c r="JL25" i="6"/>
  <c r="JL26" i="6"/>
  <c r="JL27" i="6"/>
  <c r="JL28" i="6"/>
  <c r="JL29" i="6"/>
  <c r="JL30" i="6"/>
  <c r="JL31" i="6"/>
  <c r="JL32" i="6"/>
  <c r="JL33" i="6"/>
  <c r="JL34" i="6"/>
  <c r="JL35" i="6"/>
  <c r="JL36" i="6"/>
  <c r="JL37" i="6"/>
  <c r="JL38" i="6"/>
  <c r="JL39" i="6"/>
  <c r="JL40" i="6"/>
  <c r="JL41" i="6"/>
  <c r="JL42" i="6"/>
  <c r="JL43" i="6"/>
  <c r="JL44" i="6"/>
  <c r="JL45" i="6"/>
  <c r="JL46" i="6"/>
  <c r="JL47" i="6"/>
  <c r="JL48" i="6"/>
  <c r="JL49" i="6"/>
  <c r="JL50" i="6"/>
  <c r="JL51" i="6"/>
  <c r="AH21" i="6"/>
  <c r="BF17" i="6"/>
  <c r="BF18" i="6"/>
  <c r="BF19" i="6"/>
  <c r="BF20" i="6"/>
  <c r="BF21" i="6"/>
  <c r="BF22" i="6"/>
  <c r="BF23" i="6"/>
  <c r="BF24" i="6"/>
  <c r="BF25" i="6"/>
  <c r="BF26" i="6"/>
  <c r="BF27" i="6"/>
  <c r="BF28" i="6"/>
  <c r="BF29" i="6"/>
  <c r="BF30" i="6"/>
  <c r="BF31" i="6"/>
  <c r="BF32" i="6"/>
  <c r="BF33" i="6"/>
  <c r="BF34" i="6"/>
  <c r="BF35" i="6"/>
  <c r="BF36" i="6"/>
  <c r="BF37" i="6"/>
  <c r="BF38" i="6"/>
  <c r="BF39" i="6"/>
  <c r="BF40" i="6"/>
  <c r="BF41" i="6"/>
  <c r="BF42" i="6"/>
  <c r="BF43" i="6"/>
  <c r="BF44" i="6"/>
  <c r="BF45" i="6"/>
  <c r="BF46" i="6"/>
  <c r="BF47" i="6"/>
  <c r="BF48" i="6"/>
  <c r="BF49" i="6"/>
  <c r="BF50" i="6"/>
  <c r="BF51" i="6"/>
  <c r="AD16" i="6"/>
  <c r="BC9" i="6"/>
  <c r="BC10" i="6"/>
  <c r="BC11" i="6"/>
  <c r="BC12" i="6"/>
  <c r="BC13" i="6"/>
  <c r="BC14" i="6"/>
  <c r="BC15" i="6"/>
  <c r="BC16" i="6"/>
  <c r="BC17" i="6"/>
  <c r="BC18" i="6"/>
  <c r="BC19" i="6"/>
  <c r="BC20" i="6"/>
  <c r="BC21" i="6"/>
  <c r="BC22" i="6"/>
  <c r="BC23" i="6"/>
  <c r="BC24" i="6"/>
  <c r="BC25" i="6"/>
  <c r="BC26" i="6"/>
  <c r="BC27" i="6"/>
  <c r="BC28" i="6"/>
  <c r="BC29" i="6"/>
  <c r="BC30" i="6"/>
  <c r="BC31" i="6"/>
  <c r="BC32" i="6"/>
  <c r="BC33" i="6"/>
  <c r="BC34" i="6"/>
  <c r="BC35" i="6"/>
  <c r="BC36" i="6"/>
  <c r="BC37" i="6"/>
  <c r="BC38" i="6"/>
  <c r="BC39" i="6"/>
  <c r="BC40" i="6"/>
  <c r="BC41" i="6"/>
  <c r="BC42" i="6"/>
  <c r="BC43" i="6"/>
  <c r="BC44" i="6"/>
  <c r="BC45" i="6"/>
  <c r="BC46" i="6"/>
  <c r="BC47" i="6"/>
  <c r="BC48" i="6"/>
  <c r="BC49" i="6"/>
  <c r="BC50" i="6"/>
  <c r="BC51" i="6"/>
  <c r="AH8" i="6"/>
  <c r="CI5" i="6"/>
  <c r="CI6" i="6"/>
  <c r="CI7" i="6"/>
  <c r="CI8" i="6"/>
  <c r="CI9" i="6"/>
  <c r="CI10" i="6"/>
  <c r="CI11" i="6"/>
  <c r="CI12" i="6"/>
  <c r="CI13" i="6"/>
  <c r="CI14" i="6"/>
  <c r="CI15" i="6"/>
  <c r="CI16" i="6"/>
  <c r="CI17" i="6"/>
  <c r="CI18" i="6"/>
  <c r="CI19" i="6"/>
  <c r="CI20" i="6"/>
  <c r="CI21" i="6"/>
  <c r="CI22" i="6"/>
  <c r="CI23" i="6"/>
  <c r="CI24" i="6"/>
  <c r="CI25" i="6"/>
  <c r="CI26" i="6"/>
  <c r="CI27" i="6"/>
  <c r="CI28" i="6"/>
  <c r="CI29" i="6"/>
  <c r="CI30" i="6"/>
  <c r="CI31" i="6"/>
  <c r="CI32" i="6"/>
  <c r="CI33" i="6"/>
  <c r="CI34" i="6"/>
  <c r="CI35" i="6"/>
  <c r="CI36" i="6"/>
  <c r="CI37" i="6"/>
  <c r="CI38" i="6"/>
  <c r="CI39" i="6"/>
  <c r="CI40" i="6"/>
  <c r="CI41" i="6"/>
  <c r="CI42" i="6"/>
  <c r="CI43" i="6"/>
  <c r="CI44" i="6"/>
  <c r="CI45" i="6"/>
  <c r="CI46" i="6"/>
  <c r="CI47" i="6"/>
  <c r="CI48" i="6"/>
  <c r="CI49" i="6"/>
  <c r="CI50" i="6"/>
  <c r="CI51" i="6"/>
  <c r="AE4" i="6"/>
  <c r="DO18" i="6"/>
  <c r="DO19" i="6"/>
  <c r="DO20" i="6"/>
  <c r="DO21" i="6"/>
  <c r="DO22" i="6"/>
  <c r="DO23" i="6"/>
  <c r="DO24" i="6"/>
  <c r="DO25" i="6"/>
  <c r="DO26" i="6"/>
  <c r="DO27" i="6"/>
  <c r="DO28" i="6"/>
  <c r="DO29" i="6"/>
  <c r="DO30" i="6"/>
  <c r="DO31" i="6"/>
  <c r="DO32" i="6"/>
  <c r="DO33" i="6"/>
  <c r="DO34" i="6"/>
  <c r="DO35" i="6"/>
  <c r="DO36" i="6"/>
  <c r="DO37" i="6"/>
  <c r="DO38" i="6"/>
  <c r="DO39" i="6"/>
  <c r="DO40" i="6"/>
  <c r="DO41" i="6"/>
  <c r="DO42" i="6"/>
  <c r="DO43" i="6"/>
  <c r="DO44" i="6"/>
  <c r="DO45" i="6"/>
  <c r="DO46" i="6"/>
  <c r="DO47" i="6"/>
  <c r="DO48" i="6"/>
  <c r="DO49" i="6"/>
  <c r="DO50" i="6"/>
  <c r="DO51" i="6"/>
  <c r="AI17" i="6"/>
  <c r="FW34" i="6"/>
  <c r="FW35" i="6"/>
  <c r="FW36" i="6"/>
  <c r="FW37" i="6"/>
  <c r="FW38" i="6"/>
  <c r="FW39" i="6"/>
  <c r="FW40" i="6"/>
  <c r="FW41" i="6"/>
  <c r="FW42" i="6"/>
  <c r="FW43" i="6"/>
  <c r="FW44" i="6"/>
  <c r="FW45" i="6"/>
  <c r="FW46" i="6"/>
  <c r="FW47" i="6"/>
  <c r="FW48" i="6"/>
  <c r="FW49" i="6"/>
  <c r="FW50" i="6"/>
  <c r="FW51" i="6"/>
  <c r="AF33" i="6"/>
  <c r="II46" i="6"/>
  <c r="II47" i="6"/>
  <c r="II48" i="6"/>
  <c r="II49" i="6"/>
  <c r="II50" i="6"/>
  <c r="II51" i="6"/>
  <c r="AG45" i="6"/>
  <c r="KU16" i="6"/>
  <c r="KU17" i="6"/>
  <c r="KU18" i="6"/>
  <c r="KU19" i="6"/>
  <c r="KU20" i="6"/>
  <c r="KU21" i="6"/>
  <c r="KU22" i="6"/>
  <c r="KU23" i="6"/>
  <c r="KU24" i="6"/>
  <c r="KU25" i="6"/>
  <c r="KU26" i="6"/>
  <c r="KU27" i="6"/>
  <c r="KU28" i="6"/>
  <c r="KU29" i="6"/>
  <c r="KU30" i="6"/>
  <c r="KU31" i="6"/>
  <c r="KU32" i="6"/>
  <c r="KU33" i="6"/>
  <c r="KU34" i="6"/>
  <c r="KU35" i="6"/>
  <c r="KU36" i="6"/>
  <c r="KU37" i="6"/>
  <c r="KU38" i="6"/>
  <c r="KU39" i="6"/>
  <c r="KU40" i="6"/>
  <c r="KU41" i="6"/>
  <c r="KU42" i="6"/>
  <c r="KU43" i="6"/>
  <c r="KU44" i="6"/>
  <c r="KU45" i="6"/>
  <c r="KU46" i="6"/>
  <c r="KU47" i="6"/>
  <c r="KU48" i="6"/>
  <c r="KU49" i="6"/>
  <c r="KU50" i="6"/>
  <c r="KU51" i="6"/>
  <c r="AH15" i="6"/>
  <c r="BI17" i="6"/>
  <c r="BI18" i="6"/>
  <c r="BI19" i="6"/>
  <c r="BI20" i="6"/>
  <c r="BI21" i="6"/>
  <c r="BI22" i="6"/>
  <c r="BI23" i="6"/>
  <c r="BI24" i="6"/>
  <c r="BI25" i="6"/>
  <c r="BI26" i="6"/>
  <c r="BI27" i="6"/>
  <c r="BI28" i="6"/>
  <c r="BI29" i="6"/>
  <c r="BI30" i="6"/>
  <c r="BI31" i="6"/>
  <c r="BI32" i="6"/>
  <c r="BI33" i="6"/>
  <c r="BI34" i="6"/>
  <c r="BI35" i="6"/>
  <c r="BI36" i="6"/>
  <c r="BI37" i="6"/>
  <c r="BI38" i="6"/>
  <c r="BI39" i="6"/>
  <c r="BI40" i="6"/>
  <c r="BI41" i="6"/>
  <c r="BI42" i="6"/>
  <c r="BI43" i="6"/>
  <c r="BI44" i="6"/>
  <c r="BI45" i="6"/>
  <c r="BI46" i="6"/>
  <c r="BI47" i="6"/>
  <c r="BI48" i="6"/>
  <c r="BI49" i="6"/>
  <c r="BI50" i="6"/>
  <c r="BI51" i="6"/>
  <c r="AG16" i="6"/>
  <c r="DA39" i="6"/>
  <c r="DA40" i="6"/>
  <c r="DA41" i="6"/>
  <c r="DA42" i="6"/>
  <c r="DA43" i="6"/>
  <c r="DA44" i="6"/>
  <c r="DA45" i="6"/>
  <c r="DA46" i="6"/>
  <c r="DA47" i="6"/>
  <c r="DA48" i="6"/>
  <c r="DA49" i="6"/>
  <c r="DA50" i="6"/>
  <c r="DA51" i="6"/>
  <c r="AI38" i="6"/>
  <c r="EO31" i="6"/>
  <c r="EO32" i="6"/>
  <c r="EO33" i="6"/>
  <c r="EO34" i="6"/>
  <c r="EO35" i="6"/>
  <c r="EO36" i="6"/>
  <c r="EO37" i="6"/>
  <c r="EO38" i="6"/>
  <c r="EO39" i="6"/>
  <c r="EO40" i="6"/>
  <c r="EO41" i="6"/>
  <c r="EO42" i="6"/>
  <c r="EO43" i="6"/>
  <c r="EO44" i="6"/>
  <c r="EO45" i="6"/>
  <c r="EO46" i="6"/>
  <c r="EO47" i="6"/>
  <c r="EO48" i="6"/>
  <c r="EO49" i="6"/>
  <c r="EO50" i="6"/>
  <c r="EO51" i="6"/>
  <c r="AG30" i="6"/>
  <c r="LH50" i="6"/>
  <c r="LH51" i="6"/>
  <c r="AG49" i="6"/>
  <c r="LI50" i="6"/>
  <c r="LI51" i="6"/>
  <c r="AH49" i="6"/>
  <c r="DL18" i="6"/>
  <c r="DL19" i="6"/>
  <c r="DL20" i="6"/>
  <c r="DL21" i="6"/>
  <c r="DL22" i="6"/>
  <c r="DL23" i="6"/>
  <c r="DL24" i="6"/>
  <c r="DL25" i="6"/>
  <c r="DL26" i="6"/>
  <c r="DL27" i="6"/>
  <c r="DL28" i="6"/>
  <c r="DL29" i="6"/>
  <c r="DL30" i="6"/>
  <c r="DL31" i="6"/>
  <c r="DL32" i="6"/>
  <c r="DL33" i="6"/>
  <c r="DL34" i="6"/>
  <c r="DL35" i="6"/>
  <c r="DL36" i="6"/>
  <c r="DL37" i="6"/>
  <c r="DL38" i="6"/>
  <c r="DL39" i="6"/>
  <c r="DL40" i="6"/>
  <c r="DL41" i="6"/>
  <c r="DL42" i="6"/>
  <c r="DL43" i="6"/>
  <c r="DL44" i="6"/>
  <c r="DL45" i="6"/>
  <c r="DL46" i="6"/>
  <c r="DL47" i="6"/>
  <c r="DL48" i="6"/>
  <c r="DL49" i="6"/>
  <c r="DL50" i="6"/>
  <c r="DL51" i="6"/>
  <c r="AF17" i="6"/>
  <c r="MR27" i="6"/>
  <c r="MR28" i="6"/>
  <c r="MR29" i="6"/>
  <c r="MR30" i="6"/>
  <c r="MR31" i="6"/>
  <c r="MR32" i="6"/>
  <c r="MR33" i="6"/>
  <c r="MR34" i="6"/>
  <c r="MR35" i="6"/>
  <c r="MR36" i="6"/>
  <c r="MR37" i="6"/>
  <c r="MR38" i="6"/>
  <c r="MR39" i="6"/>
  <c r="MR40" i="6"/>
  <c r="MR41" i="6"/>
  <c r="MR42" i="6"/>
  <c r="MR43" i="6"/>
  <c r="MR44" i="6"/>
  <c r="MR45" i="6"/>
  <c r="MR46" i="6"/>
  <c r="MR47" i="6"/>
  <c r="MR48" i="6"/>
  <c r="MR49" i="6"/>
  <c r="MR50" i="6"/>
  <c r="MR51" i="6"/>
  <c r="AH26" i="6"/>
  <c r="EB19" i="6"/>
  <c r="EB20" i="6"/>
  <c r="EB21" i="6"/>
  <c r="EB22" i="6"/>
  <c r="EB23" i="6"/>
  <c r="EB24" i="6"/>
  <c r="EB25" i="6"/>
  <c r="EB26" i="6"/>
  <c r="EB27" i="6"/>
  <c r="EB28" i="6"/>
  <c r="EB29" i="6"/>
  <c r="EB30" i="6"/>
  <c r="EB31" i="6"/>
  <c r="EB32" i="6"/>
  <c r="EB33" i="6"/>
  <c r="EB34" i="6"/>
  <c r="EB35" i="6"/>
  <c r="EB36" i="6"/>
  <c r="EB37" i="6"/>
  <c r="EB38" i="6"/>
  <c r="EB39" i="6"/>
  <c r="EB40" i="6"/>
  <c r="EB41" i="6"/>
  <c r="EB42" i="6"/>
  <c r="EB43" i="6"/>
  <c r="EB44" i="6"/>
  <c r="EB45" i="6"/>
  <c r="EB46" i="6"/>
  <c r="EB47" i="6"/>
  <c r="EB48" i="6"/>
  <c r="EB49" i="6"/>
  <c r="EB50" i="6"/>
  <c r="EB51" i="6"/>
  <c r="AH18" i="6"/>
  <c r="BD9" i="6"/>
  <c r="BD10" i="6"/>
  <c r="BD11" i="6"/>
  <c r="BD12" i="6"/>
  <c r="BD13" i="6"/>
  <c r="BD14" i="6"/>
  <c r="BD15" i="6"/>
  <c r="BD16" i="6"/>
  <c r="BD17" i="6"/>
  <c r="BD18" i="6"/>
  <c r="BD19" i="6"/>
  <c r="BD20" i="6"/>
  <c r="BD21" i="6"/>
  <c r="BD22" i="6"/>
  <c r="BD23" i="6"/>
  <c r="BD24" i="6"/>
  <c r="BD25" i="6"/>
  <c r="BD26" i="6"/>
  <c r="BD27" i="6"/>
  <c r="BD28" i="6"/>
  <c r="BD29" i="6"/>
  <c r="BD30" i="6"/>
  <c r="BD31" i="6"/>
  <c r="BD32" i="6"/>
  <c r="BD33" i="6"/>
  <c r="BD34" i="6"/>
  <c r="BD35" i="6"/>
  <c r="BD36" i="6"/>
  <c r="BD37" i="6"/>
  <c r="BD38" i="6"/>
  <c r="BD39" i="6"/>
  <c r="BD40" i="6"/>
  <c r="BD41" i="6"/>
  <c r="BD42" i="6"/>
  <c r="BD43" i="6"/>
  <c r="BD44" i="6"/>
  <c r="BD45" i="6"/>
  <c r="BD46" i="6"/>
  <c r="BD47" i="6"/>
  <c r="BD48" i="6"/>
  <c r="BD49" i="6"/>
  <c r="BD50" i="6"/>
  <c r="BD51" i="6"/>
  <c r="AI8" i="6"/>
  <c r="JD25" i="6"/>
  <c r="JD26" i="6"/>
  <c r="JD27" i="6"/>
  <c r="JD28" i="6"/>
  <c r="JD29" i="6"/>
  <c r="JD30" i="6"/>
  <c r="JD31" i="6"/>
  <c r="JD32" i="6"/>
  <c r="JD33" i="6"/>
  <c r="JD34" i="6"/>
  <c r="JD35" i="6"/>
  <c r="JD36" i="6"/>
  <c r="JD37" i="6"/>
  <c r="JD38" i="6"/>
  <c r="JD39" i="6"/>
  <c r="JD40" i="6"/>
  <c r="JD41" i="6"/>
  <c r="JD42" i="6"/>
  <c r="JD43" i="6"/>
  <c r="JD44" i="6"/>
  <c r="JD45" i="6"/>
  <c r="JD46" i="6"/>
  <c r="JD47" i="6"/>
  <c r="JD48" i="6"/>
  <c r="JD49" i="6"/>
  <c r="JD50" i="6"/>
  <c r="JD51" i="6"/>
  <c r="AG24" i="6"/>
  <c r="BX35" i="6"/>
  <c r="BX36" i="6"/>
  <c r="BX37" i="6"/>
  <c r="BX38" i="6"/>
  <c r="BX39" i="6"/>
  <c r="BX40" i="6"/>
  <c r="BX41" i="6"/>
  <c r="BX42" i="6"/>
  <c r="BX43" i="6"/>
  <c r="BX44" i="6"/>
  <c r="BX45" i="6"/>
  <c r="BX46" i="6"/>
  <c r="BX47" i="6"/>
  <c r="BX48" i="6"/>
  <c r="BX49" i="6"/>
  <c r="BX50" i="6"/>
  <c r="BX51" i="6"/>
  <c r="AH34" i="6"/>
  <c r="GV10" i="6"/>
  <c r="GV11" i="6"/>
  <c r="GV12" i="6"/>
  <c r="GV13" i="6"/>
  <c r="GV14" i="6"/>
  <c r="GV15" i="6"/>
  <c r="GV16" i="6"/>
  <c r="GV17" i="6"/>
  <c r="GV18" i="6"/>
  <c r="GV19" i="6"/>
  <c r="GV20" i="6"/>
  <c r="GV21" i="6"/>
  <c r="GV22" i="6"/>
  <c r="GV23" i="6"/>
  <c r="GV24" i="6"/>
  <c r="GV25" i="6"/>
  <c r="GV26" i="6"/>
  <c r="GV27" i="6"/>
  <c r="GV28" i="6"/>
  <c r="GV29" i="6"/>
  <c r="GV30" i="6"/>
  <c r="GV31" i="6"/>
  <c r="GV32" i="6"/>
  <c r="GV33" i="6"/>
  <c r="GV34" i="6"/>
  <c r="GV35" i="6"/>
  <c r="GV36" i="6"/>
  <c r="GV37" i="6"/>
  <c r="GV38" i="6"/>
  <c r="GV39" i="6"/>
  <c r="GV40" i="6"/>
  <c r="GV41" i="6"/>
  <c r="GV42" i="6"/>
  <c r="GV43" i="6"/>
  <c r="GV44" i="6"/>
  <c r="GV45" i="6"/>
  <c r="GV46" i="6"/>
  <c r="GV47" i="6"/>
  <c r="GV48" i="6"/>
  <c r="GV49" i="6"/>
  <c r="GV50" i="6"/>
  <c r="GV51" i="6"/>
  <c r="AJ9" i="6"/>
  <c r="JH22" i="6"/>
  <c r="JH23" i="6"/>
  <c r="JH24" i="6"/>
  <c r="JH25" i="6"/>
  <c r="JH26" i="6"/>
  <c r="JH27" i="6"/>
  <c r="JH28" i="6"/>
  <c r="JH29" i="6"/>
  <c r="JH30" i="6"/>
  <c r="JH31" i="6"/>
  <c r="JH32" i="6"/>
  <c r="JH33" i="6"/>
  <c r="JH34" i="6"/>
  <c r="JH35" i="6"/>
  <c r="JH36" i="6"/>
  <c r="JH37" i="6"/>
  <c r="JH38" i="6"/>
  <c r="JH39" i="6"/>
  <c r="JH40" i="6"/>
  <c r="JH41" i="6"/>
  <c r="JH42" i="6"/>
  <c r="JH43" i="6"/>
  <c r="JH44" i="6"/>
  <c r="JH45" i="6"/>
  <c r="JH46" i="6"/>
  <c r="JH47" i="6"/>
  <c r="JH48" i="6"/>
  <c r="JH49" i="6"/>
  <c r="JH50" i="6"/>
  <c r="JH51" i="6"/>
  <c r="AD21" i="6"/>
  <c r="AV36" i="6"/>
  <c r="AV37" i="6"/>
  <c r="AV38" i="6"/>
  <c r="AV39" i="6"/>
  <c r="AV40" i="6"/>
  <c r="AV41" i="6"/>
  <c r="AV42" i="6"/>
  <c r="AV43" i="6"/>
  <c r="AV44" i="6"/>
  <c r="AV45" i="6"/>
  <c r="AV46" i="6"/>
  <c r="AV47" i="6"/>
  <c r="AV48" i="6"/>
  <c r="AV49" i="6"/>
  <c r="AV50" i="6"/>
  <c r="AV51" i="6"/>
  <c r="AH35" i="6"/>
  <c r="FT33" i="6"/>
  <c r="FT34" i="6"/>
  <c r="FT35" i="6"/>
  <c r="FT36" i="6"/>
  <c r="FT37" i="6"/>
  <c r="FT38" i="6"/>
  <c r="FT39" i="6"/>
  <c r="FT40" i="6"/>
  <c r="FT41" i="6"/>
  <c r="FT42" i="6"/>
  <c r="FT43" i="6"/>
  <c r="FT44" i="6"/>
  <c r="FT45" i="6"/>
  <c r="FT46" i="6"/>
  <c r="FT47" i="6"/>
  <c r="FT48" i="6"/>
  <c r="FT49" i="6"/>
  <c r="FT50" i="6"/>
  <c r="FT51" i="6"/>
  <c r="AJ32" i="6"/>
  <c r="KR16" i="6"/>
  <c r="KR17" i="6"/>
  <c r="KR18" i="6"/>
  <c r="KR19" i="6"/>
  <c r="KR20" i="6"/>
  <c r="KR21" i="6"/>
  <c r="KR22" i="6"/>
  <c r="KR23" i="6"/>
  <c r="KR24" i="6"/>
  <c r="KR25" i="6"/>
  <c r="KR26" i="6"/>
  <c r="KR27" i="6"/>
  <c r="KR28" i="6"/>
  <c r="KR29" i="6"/>
  <c r="KR30" i="6"/>
  <c r="KR31" i="6"/>
  <c r="KR32" i="6"/>
  <c r="KR33" i="6"/>
  <c r="KR34" i="6"/>
  <c r="KR35" i="6"/>
  <c r="KR36" i="6"/>
  <c r="KR37" i="6"/>
  <c r="KR38" i="6"/>
  <c r="KR39" i="6"/>
  <c r="KR40" i="6"/>
  <c r="KR41" i="6"/>
  <c r="KR42" i="6"/>
  <c r="KR43" i="6"/>
  <c r="KR44" i="6"/>
  <c r="KR45" i="6"/>
  <c r="KR46" i="6"/>
  <c r="KR47" i="6"/>
  <c r="KR48" i="6"/>
  <c r="KR49" i="6"/>
  <c r="KR50" i="6"/>
  <c r="KR51" i="6"/>
  <c r="AE15" i="6"/>
  <c r="CO13" i="6"/>
  <c r="CO14" i="6"/>
  <c r="CO15" i="6"/>
  <c r="CO16" i="6"/>
  <c r="CO17" i="6"/>
  <c r="CO18" i="6"/>
  <c r="CO19" i="6"/>
  <c r="CO20" i="6"/>
  <c r="CO21" i="6"/>
  <c r="CO22" i="6"/>
  <c r="CO23" i="6"/>
  <c r="CO24" i="6"/>
  <c r="CO25" i="6"/>
  <c r="CO26" i="6"/>
  <c r="CO27" i="6"/>
  <c r="CO28" i="6"/>
  <c r="CO29" i="6"/>
  <c r="CO30" i="6"/>
  <c r="CO31" i="6"/>
  <c r="CO32" i="6"/>
  <c r="CO33" i="6"/>
  <c r="CO34" i="6"/>
  <c r="CO35" i="6"/>
  <c r="CO36" i="6"/>
  <c r="CO37" i="6"/>
  <c r="CO38" i="6"/>
  <c r="CO39" i="6"/>
  <c r="CO40" i="6"/>
  <c r="CO41" i="6"/>
  <c r="CO42" i="6"/>
  <c r="CO43" i="6"/>
  <c r="CO44" i="6"/>
  <c r="CO45" i="6"/>
  <c r="CO46" i="6"/>
  <c r="CO47" i="6"/>
  <c r="CO48" i="6"/>
  <c r="CO49" i="6"/>
  <c r="CO50" i="6"/>
  <c r="CO51" i="6"/>
  <c r="AD12" i="6"/>
  <c r="DY19" i="6"/>
  <c r="DY20" i="6"/>
  <c r="DY21" i="6"/>
  <c r="DY22" i="6"/>
  <c r="DY23" i="6"/>
  <c r="DY24" i="6"/>
  <c r="DY25" i="6"/>
  <c r="DY26" i="6"/>
  <c r="DY27" i="6"/>
  <c r="DY28" i="6"/>
  <c r="DY29" i="6"/>
  <c r="DY30" i="6"/>
  <c r="DY31" i="6"/>
  <c r="DY32" i="6"/>
  <c r="DY33" i="6"/>
  <c r="DY34" i="6"/>
  <c r="DY35" i="6"/>
  <c r="DY36" i="6"/>
  <c r="DY37" i="6"/>
  <c r="DY38" i="6"/>
  <c r="DY39" i="6"/>
  <c r="DY40" i="6"/>
  <c r="DY41" i="6"/>
  <c r="DY42" i="6"/>
  <c r="DY43" i="6"/>
  <c r="DY44" i="6"/>
  <c r="DY45" i="6"/>
  <c r="DY46" i="6"/>
  <c r="DY47" i="6"/>
  <c r="DY48" i="6"/>
  <c r="DY49" i="6"/>
  <c r="DY50" i="6"/>
  <c r="DY51" i="6"/>
  <c r="AE18" i="6"/>
  <c r="JI22" i="6"/>
  <c r="JI23" i="6"/>
  <c r="JI24" i="6"/>
  <c r="JI25" i="6"/>
  <c r="JI26" i="6"/>
  <c r="JI27" i="6"/>
  <c r="JI28" i="6"/>
  <c r="JI29" i="6"/>
  <c r="JI30" i="6"/>
  <c r="JI31" i="6"/>
  <c r="JI32" i="6"/>
  <c r="JI33" i="6"/>
  <c r="JI34" i="6"/>
  <c r="JI35" i="6"/>
  <c r="JI36" i="6"/>
  <c r="JI37" i="6"/>
  <c r="JI38" i="6"/>
  <c r="JI39" i="6"/>
  <c r="JI40" i="6"/>
  <c r="JI41" i="6"/>
  <c r="JI42" i="6"/>
  <c r="JI43" i="6"/>
  <c r="JI44" i="6"/>
  <c r="JI45" i="6"/>
  <c r="JI46" i="6"/>
  <c r="JI47" i="6"/>
  <c r="JI48" i="6"/>
  <c r="JI49" i="6"/>
  <c r="JI50" i="6"/>
  <c r="JI51" i="6"/>
  <c r="AE21" i="6"/>
  <c r="KK14" i="6"/>
  <c r="KK15" i="6"/>
  <c r="KK16" i="6"/>
  <c r="KK17" i="6"/>
  <c r="KK18" i="6"/>
  <c r="KK19" i="6"/>
  <c r="KK20" i="6"/>
  <c r="KK21" i="6"/>
  <c r="KK22" i="6"/>
  <c r="KK23" i="6"/>
  <c r="KK24" i="6"/>
  <c r="KK25" i="6"/>
  <c r="KK26" i="6"/>
  <c r="KK27" i="6"/>
  <c r="KK28" i="6"/>
  <c r="KK29" i="6"/>
  <c r="KK30" i="6"/>
  <c r="KK31" i="6"/>
  <c r="KK32" i="6"/>
  <c r="KK33" i="6"/>
  <c r="KK34" i="6"/>
  <c r="KK35" i="6"/>
  <c r="KK36" i="6"/>
  <c r="KK37" i="6"/>
  <c r="KK38" i="6"/>
  <c r="KK39" i="6"/>
  <c r="KK40" i="6"/>
  <c r="KK41" i="6"/>
  <c r="KK42" i="6"/>
  <c r="KK43" i="6"/>
  <c r="KK44" i="6"/>
  <c r="KK45" i="6"/>
  <c r="KK46" i="6"/>
  <c r="KK47" i="6"/>
  <c r="KK48" i="6"/>
  <c r="KK49" i="6"/>
  <c r="KK50" i="6"/>
  <c r="KK51" i="6"/>
  <c r="AE13" i="6"/>
  <c r="LQ26" i="6"/>
  <c r="LQ27" i="6"/>
  <c r="LQ28" i="6"/>
  <c r="LQ29" i="6"/>
  <c r="LQ30" i="6"/>
  <c r="LQ31" i="6"/>
  <c r="LQ32" i="6"/>
  <c r="LQ33" i="6"/>
  <c r="LQ34" i="6"/>
  <c r="LQ35" i="6"/>
  <c r="LQ36" i="6"/>
  <c r="LQ37" i="6"/>
  <c r="LQ38" i="6"/>
  <c r="LQ39" i="6"/>
  <c r="LQ40" i="6"/>
  <c r="LQ41" i="6"/>
  <c r="LQ42" i="6"/>
  <c r="LQ43" i="6"/>
  <c r="LQ44" i="6"/>
  <c r="LQ45" i="6"/>
  <c r="LQ46" i="6"/>
  <c r="LQ47" i="6"/>
  <c r="LQ48" i="6"/>
  <c r="LQ49" i="6"/>
  <c r="LQ50" i="6"/>
  <c r="LQ51" i="6"/>
  <c r="AI25" i="6"/>
  <c r="AP28" i="6"/>
  <c r="AP29" i="6"/>
  <c r="AP30" i="6"/>
  <c r="AP31" i="6"/>
  <c r="AP32" i="6"/>
  <c r="AP33" i="6"/>
  <c r="AP34" i="6"/>
  <c r="AP35" i="6"/>
  <c r="AP36" i="6"/>
  <c r="AP37" i="6"/>
  <c r="AP38" i="6"/>
  <c r="AP39" i="6"/>
  <c r="AP40" i="6"/>
  <c r="AP41" i="6"/>
  <c r="AP42" i="6"/>
  <c r="AP43" i="6"/>
  <c r="AP44" i="6"/>
  <c r="AP45" i="6"/>
  <c r="AP46" i="6"/>
  <c r="AP47" i="6"/>
  <c r="AP48" i="6"/>
  <c r="AP49" i="6"/>
  <c r="AP50" i="6"/>
  <c r="AP51" i="6"/>
  <c r="AI27" i="6"/>
  <c r="FE51" i="6"/>
  <c r="AI50" i="6"/>
  <c r="LW38" i="6"/>
  <c r="LW39" i="6"/>
  <c r="LW40" i="6"/>
  <c r="LW41" i="6"/>
  <c r="LW42" i="6"/>
  <c r="LW43" i="6"/>
  <c r="LW44" i="6"/>
  <c r="LW45" i="6"/>
  <c r="LW46" i="6"/>
  <c r="LW47" i="6"/>
  <c r="LW48" i="6"/>
  <c r="LW49" i="6"/>
  <c r="LW50" i="6"/>
  <c r="LW51" i="6"/>
  <c r="AH37" i="6"/>
  <c r="FK3" i="6"/>
  <c r="FK4" i="6"/>
  <c r="FK5" i="6"/>
  <c r="FK6" i="6"/>
  <c r="FK7" i="6"/>
  <c r="FK8" i="6"/>
  <c r="FK9" i="6"/>
  <c r="FK10" i="6"/>
  <c r="FK11" i="6"/>
  <c r="FK12" i="6"/>
  <c r="FK13" i="6"/>
  <c r="FK14" i="6"/>
  <c r="FK15" i="6"/>
  <c r="FK16" i="6"/>
  <c r="FK17" i="6"/>
  <c r="FK18" i="6"/>
  <c r="FK19" i="6"/>
  <c r="FK20" i="6"/>
  <c r="FK21" i="6"/>
  <c r="FK22" i="6"/>
  <c r="FK23" i="6"/>
  <c r="FK24" i="6"/>
  <c r="FK25" i="6"/>
  <c r="FK26" i="6"/>
  <c r="FK27" i="6"/>
  <c r="FK28" i="6"/>
  <c r="FK29" i="6"/>
  <c r="FK30" i="6"/>
  <c r="FK31" i="6"/>
  <c r="FK32" i="6"/>
  <c r="FK33" i="6"/>
  <c r="FK34" i="6"/>
  <c r="FK35" i="6"/>
  <c r="FK36" i="6"/>
  <c r="FK37" i="6"/>
  <c r="FK38" i="6"/>
  <c r="FK39" i="6"/>
  <c r="FK40" i="6"/>
  <c r="FK41" i="6"/>
  <c r="FK42" i="6"/>
  <c r="FK43" i="6"/>
  <c r="FK44" i="6"/>
  <c r="FK45" i="6"/>
  <c r="FK46" i="6"/>
  <c r="FK47" i="6"/>
  <c r="FK48" i="6"/>
  <c r="FK49" i="6"/>
  <c r="FK50" i="6"/>
  <c r="FK51" i="6"/>
  <c r="FJ3" i="6"/>
  <c r="FJ4" i="6"/>
  <c r="FJ5" i="6"/>
  <c r="FJ6" i="6"/>
  <c r="FJ7" i="6"/>
  <c r="FJ8" i="6"/>
  <c r="FJ9" i="6"/>
  <c r="FJ10" i="6"/>
  <c r="FJ11" i="6"/>
  <c r="FJ12" i="6"/>
  <c r="FJ13" i="6"/>
  <c r="FJ14" i="6"/>
  <c r="FJ15" i="6"/>
  <c r="FJ16" i="6"/>
  <c r="FJ17" i="6"/>
  <c r="FJ18" i="6"/>
  <c r="FJ19" i="6"/>
  <c r="FJ20" i="6"/>
  <c r="FJ21" i="6"/>
  <c r="FJ22" i="6"/>
  <c r="FJ23" i="6"/>
  <c r="FJ24" i="6"/>
  <c r="FJ25" i="6"/>
  <c r="FJ26" i="6"/>
  <c r="FJ27" i="6"/>
  <c r="FJ28" i="6"/>
  <c r="FJ29" i="6"/>
  <c r="FJ30" i="6"/>
  <c r="FJ31" i="6"/>
  <c r="FJ32" i="6"/>
  <c r="FJ33" i="6"/>
  <c r="FJ34" i="6"/>
  <c r="FJ35" i="6"/>
  <c r="FJ36" i="6"/>
  <c r="FJ37" i="6"/>
  <c r="FJ38" i="6"/>
  <c r="FJ39" i="6"/>
  <c r="FJ40" i="6"/>
  <c r="FJ41" i="6"/>
  <c r="FJ42" i="6"/>
  <c r="FJ43" i="6"/>
  <c r="FJ44" i="6"/>
  <c r="FJ45" i="6"/>
  <c r="FJ46" i="6"/>
  <c r="FJ47" i="6"/>
  <c r="FJ48" i="6"/>
  <c r="FJ49" i="6"/>
  <c r="FJ50" i="6"/>
  <c r="FJ51" i="6"/>
  <c r="FL3" i="6"/>
  <c r="FL4" i="6"/>
  <c r="FL5" i="6"/>
  <c r="FL6" i="6"/>
  <c r="FL7" i="6"/>
  <c r="FL8" i="6"/>
  <c r="FL9" i="6"/>
  <c r="FL10" i="6"/>
  <c r="FL11" i="6"/>
  <c r="FL12" i="6"/>
  <c r="FL13" i="6"/>
  <c r="FL14" i="6"/>
  <c r="FL15" i="6"/>
  <c r="FL16" i="6"/>
  <c r="FL17" i="6"/>
  <c r="FL18" i="6"/>
  <c r="FL19" i="6"/>
  <c r="FL20" i="6"/>
  <c r="FL21" i="6"/>
  <c r="FL22" i="6"/>
  <c r="FL23" i="6"/>
  <c r="FL24" i="6"/>
  <c r="FL25" i="6"/>
  <c r="FL26" i="6"/>
  <c r="FL27" i="6"/>
  <c r="FL28" i="6"/>
  <c r="FL29" i="6"/>
  <c r="FL30" i="6"/>
  <c r="FL31" i="6"/>
  <c r="FL32" i="6"/>
  <c r="FL33" i="6"/>
  <c r="FL34" i="6"/>
  <c r="FL35" i="6"/>
  <c r="FL36" i="6"/>
  <c r="FL37" i="6"/>
  <c r="FL38" i="6"/>
  <c r="FL39" i="6"/>
  <c r="FL40" i="6"/>
  <c r="FL41" i="6"/>
  <c r="FL42" i="6"/>
  <c r="FL43" i="6"/>
  <c r="FL44" i="6"/>
  <c r="FL45" i="6"/>
  <c r="FL46" i="6"/>
  <c r="FL47" i="6"/>
  <c r="FL48" i="6"/>
  <c r="FL49" i="6"/>
  <c r="FL50" i="6"/>
  <c r="FL51" i="6"/>
  <c r="FI3" i="6"/>
  <c r="FI4" i="6"/>
  <c r="FI5" i="6"/>
  <c r="FI6" i="6"/>
  <c r="FI7" i="6"/>
  <c r="FI8" i="6"/>
  <c r="FI9" i="6"/>
  <c r="FI10" i="6"/>
  <c r="FI11" i="6"/>
  <c r="FI12" i="6"/>
  <c r="FI13" i="6"/>
  <c r="FI14" i="6"/>
  <c r="FI15" i="6"/>
  <c r="FI16" i="6"/>
  <c r="FI17" i="6"/>
  <c r="FI18" i="6"/>
  <c r="FI19" i="6"/>
  <c r="FI20" i="6"/>
  <c r="FI21" i="6"/>
  <c r="FI22" i="6"/>
  <c r="FI23" i="6"/>
  <c r="FI24" i="6"/>
  <c r="FI25" i="6"/>
  <c r="FI26" i="6"/>
  <c r="FI27" i="6"/>
  <c r="FI28" i="6"/>
  <c r="FI29" i="6"/>
  <c r="FI30" i="6"/>
  <c r="FI31" i="6"/>
  <c r="FI32" i="6"/>
  <c r="FI33" i="6"/>
  <c r="FI34" i="6"/>
  <c r="FI35" i="6"/>
  <c r="FI36" i="6"/>
  <c r="FI37" i="6"/>
  <c r="FI38" i="6"/>
  <c r="FI39" i="6"/>
  <c r="FI40" i="6"/>
  <c r="FI41" i="6"/>
  <c r="FI42" i="6"/>
  <c r="FI43" i="6"/>
  <c r="FI44" i="6"/>
  <c r="FI45" i="6"/>
  <c r="FI46" i="6"/>
  <c r="FI47" i="6"/>
  <c r="FI48" i="6"/>
  <c r="FI49" i="6"/>
  <c r="FI50" i="6"/>
  <c r="FI51" i="6"/>
  <c r="FH3" i="6"/>
  <c r="FH4" i="6"/>
  <c r="FH5" i="6"/>
  <c r="FH6" i="6"/>
  <c r="FH7" i="6"/>
  <c r="FH8" i="6"/>
  <c r="FH9" i="6"/>
  <c r="FH10" i="6"/>
  <c r="FH11" i="6"/>
  <c r="FH12" i="6"/>
  <c r="FH13" i="6"/>
  <c r="FH14" i="6"/>
  <c r="FH15" i="6"/>
  <c r="FH16" i="6"/>
  <c r="FH17" i="6"/>
  <c r="FH18" i="6"/>
  <c r="FH19" i="6"/>
  <c r="FH20" i="6"/>
  <c r="FH21" i="6"/>
  <c r="FH22" i="6"/>
  <c r="FH23" i="6"/>
  <c r="FH24" i="6"/>
  <c r="FH25" i="6"/>
  <c r="FH26" i="6"/>
  <c r="FH27" i="6"/>
  <c r="FH28" i="6"/>
  <c r="FH29" i="6"/>
  <c r="FH30" i="6"/>
  <c r="FH31" i="6"/>
  <c r="FH32" i="6"/>
  <c r="FH33" i="6"/>
  <c r="FH34" i="6"/>
  <c r="FH35" i="6"/>
  <c r="FH36" i="6"/>
  <c r="FH37" i="6"/>
  <c r="FH38" i="6"/>
  <c r="FH39" i="6"/>
  <c r="FH40" i="6"/>
  <c r="FH41" i="6"/>
  <c r="FH42" i="6"/>
  <c r="FH43" i="6"/>
  <c r="FH44" i="6"/>
  <c r="FH45" i="6"/>
  <c r="FH46" i="6"/>
  <c r="FH47" i="6"/>
  <c r="FH48" i="6"/>
  <c r="FH49" i="6"/>
  <c r="FH50" i="6"/>
  <c r="FH51" i="6"/>
  <c r="FM3" i="6"/>
  <c r="FM4" i="6"/>
  <c r="FM5" i="6"/>
  <c r="FM6" i="6"/>
  <c r="FM7" i="6"/>
  <c r="FM8" i="6"/>
  <c r="FM9" i="6"/>
  <c r="FM10" i="6"/>
  <c r="FM11" i="6"/>
  <c r="FM12" i="6"/>
  <c r="FM13" i="6"/>
  <c r="FM14" i="6"/>
  <c r="FM15" i="6"/>
  <c r="FM16" i="6"/>
  <c r="FM17" i="6"/>
  <c r="FM18" i="6"/>
  <c r="FM19" i="6"/>
  <c r="FM20" i="6"/>
  <c r="FM21" i="6"/>
  <c r="FM22" i="6"/>
  <c r="FM23" i="6"/>
  <c r="FM24" i="6"/>
  <c r="FM25" i="6"/>
  <c r="FM26" i="6"/>
  <c r="FM27" i="6"/>
  <c r="FM28" i="6"/>
  <c r="FM29" i="6"/>
  <c r="FM30" i="6"/>
  <c r="FM31" i="6"/>
  <c r="FM32" i="6"/>
  <c r="FM33" i="6"/>
  <c r="FM34" i="6"/>
  <c r="FM35" i="6"/>
  <c r="FM36" i="6"/>
  <c r="FM37" i="6"/>
  <c r="FM38" i="6"/>
  <c r="FM39" i="6"/>
  <c r="FM40" i="6"/>
  <c r="FM41" i="6"/>
  <c r="FM42" i="6"/>
  <c r="FM43" i="6"/>
  <c r="FM44" i="6"/>
  <c r="FM45" i="6"/>
  <c r="FM46" i="6"/>
  <c r="FM47" i="6"/>
  <c r="FM48" i="6"/>
  <c r="FM49" i="6"/>
  <c r="FM50" i="6"/>
  <c r="FM51" i="6"/>
  <c r="FG3" i="6"/>
  <c r="FG4" i="6"/>
  <c r="FG5" i="6"/>
  <c r="FG6" i="6"/>
  <c r="FG7" i="6"/>
  <c r="FG8" i="6"/>
  <c r="FG9" i="6"/>
  <c r="FG10" i="6"/>
  <c r="FG11" i="6"/>
  <c r="FG12" i="6"/>
  <c r="FG13" i="6"/>
  <c r="FG14" i="6"/>
  <c r="FG15" i="6"/>
  <c r="FG16" i="6"/>
  <c r="FG17" i="6"/>
  <c r="FG18" i="6"/>
  <c r="FG19" i="6"/>
  <c r="FG20" i="6"/>
  <c r="FG21" i="6"/>
  <c r="FG22" i="6"/>
  <c r="FG23" i="6"/>
  <c r="FG24" i="6"/>
  <c r="FG25" i="6"/>
  <c r="FG26" i="6"/>
  <c r="FG27" i="6"/>
  <c r="FG28" i="6"/>
  <c r="FG29" i="6"/>
  <c r="FG30" i="6"/>
  <c r="FG31" i="6"/>
  <c r="FG32" i="6"/>
  <c r="FG33" i="6"/>
  <c r="FG34" i="6"/>
  <c r="FG35" i="6"/>
  <c r="FG36" i="6"/>
  <c r="FG37" i="6"/>
  <c r="FG38" i="6"/>
  <c r="FG39" i="6"/>
  <c r="FG40" i="6"/>
  <c r="FG41" i="6"/>
  <c r="FG42" i="6"/>
  <c r="FG43" i="6"/>
  <c r="FG44" i="6"/>
  <c r="FG45" i="6"/>
  <c r="FG46" i="6"/>
  <c r="FG47" i="6"/>
  <c r="FG48" i="6"/>
  <c r="FG49" i="6"/>
  <c r="FG50" i="6"/>
  <c r="FG51" i="6"/>
  <c r="IM41" i="6"/>
  <c r="IM42" i="6"/>
  <c r="IM43" i="6"/>
  <c r="IM44" i="6"/>
  <c r="IM45" i="6"/>
  <c r="IM46" i="6"/>
  <c r="IM47" i="6"/>
  <c r="IM48" i="6"/>
  <c r="IM49" i="6"/>
  <c r="IM50" i="6"/>
  <c r="IM51" i="6"/>
  <c r="GB47" i="6"/>
  <c r="GB48" i="6"/>
  <c r="GB49" i="6"/>
  <c r="GB50" i="6"/>
  <c r="GB51" i="6"/>
  <c r="NI48" i="6"/>
  <c r="NI49" i="6"/>
  <c r="NI50" i="6"/>
  <c r="NI51" i="6"/>
  <c r="KX43" i="6"/>
  <c r="KX44" i="6"/>
  <c r="KX45" i="6"/>
  <c r="KX46" i="6"/>
  <c r="KX47" i="6"/>
  <c r="KX48" i="6"/>
  <c r="KX49" i="6"/>
  <c r="KX50" i="6"/>
  <c r="KX51" i="6"/>
  <c r="KC42" i="6"/>
  <c r="KC43" i="6"/>
  <c r="KC44" i="6"/>
  <c r="KC45" i="6"/>
  <c r="KC46" i="6"/>
  <c r="KC47" i="6"/>
  <c r="KC48" i="6"/>
  <c r="KC49" i="6"/>
  <c r="KC50" i="6"/>
  <c r="KC51" i="6"/>
  <c r="CV39" i="6"/>
  <c r="CV40" i="6"/>
  <c r="CV41" i="6"/>
  <c r="CV42" i="6"/>
  <c r="CV43" i="6"/>
  <c r="CV44" i="6"/>
  <c r="CV45" i="6"/>
  <c r="CV46" i="6"/>
  <c r="CV47" i="6"/>
  <c r="CV48" i="6"/>
  <c r="CV49" i="6"/>
  <c r="CV50" i="6"/>
  <c r="CV51" i="6"/>
  <c r="HR40" i="6"/>
  <c r="HR41" i="6"/>
  <c r="HR42" i="6"/>
  <c r="HR43" i="6"/>
  <c r="HR44" i="6"/>
  <c r="HR45" i="6"/>
  <c r="HR46" i="6"/>
  <c r="HR47" i="6"/>
  <c r="HR48" i="6"/>
  <c r="HR49" i="6"/>
  <c r="HR50" i="6"/>
  <c r="HR51" i="6"/>
  <c r="NB49" i="6"/>
  <c r="NB50" i="6"/>
  <c r="NB51" i="6"/>
  <c r="DC37" i="6"/>
  <c r="DC38" i="6"/>
  <c r="DC39" i="6"/>
  <c r="DC40" i="6"/>
  <c r="DC41" i="6"/>
  <c r="DC42" i="6"/>
  <c r="DC43" i="6"/>
  <c r="DC44" i="6"/>
  <c r="DC45" i="6"/>
  <c r="DC46" i="6"/>
  <c r="DC47" i="6"/>
  <c r="DC48" i="6"/>
  <c r="DC49" i="6"/>
  <c r="DC50" i="6"/>
  <c r="DC51" i="6"/>
  <c r="BT35" i="6"/>
  <c r="BT36" i="6"/>
  <c r="BT37" i="6"/>
  <c r="BT38" i="6"/>
  <c r="BT39" i="6"/>
  <c r="BT40" i="6"/>
  <c r="BT41" i="6"/>
  <c r="BT42" i="6"/>
  <c r="BT43" i="6"/>
  <c r="BT44" i="6"/>
  <c r="BT45" i="6"/>
  <c r="BT46" i="6"/>
  <c r="BT47" i="6"/>
  <c r="BT48" i="6"/>
  <c r="BT49" i="6"/>
  <c r="BT50" i="6"/>
  <c r="BT51" i="6"/>
  <c r="AR36" i="6"/>
  <c r="AR37" i="6"/>
  <c r="AR38" i="6"/>
  <c r="AR39" i="6"/>
  <c r="AR40" i="6"/>
  <c r="AR41" i="6"/>
  <c r="AR42" i="6"/>
  <c r="AR43" i="6"/>
  <c r="AR44" i="6"/>
  <c r="AR45" i="6"/>
  <c r="AR46" i="6"/>
  <c r="AR47" i="6"/>
  <c r="AR48" i="6"/>
  <c r="AR49" i="6"/>
  <c r="AR50" i="6"/>
  <c r="AR51" i="6"/>
  <c r="LS38" i="6"/>
  <c r="LS39" i="6"/>
  <c r="LS40" i="6"/>
  <c r="LS41" i="6"/>
  <c r="LS42" i="6"/>
  <c r="LS43" i="6"/>
  <c r="LS44" i="6"/>
  <c r="LS45" i="6"/>
  <c r="LS46" i="6"/>
  <c r="LS47" i="6"/>
  <c r="LS48" i="6"/>
  <c r="LS49" i="6"/>
  <c r="LS50" i="6"/>
  <c r="LS51" i="6"/>
  <c r="I3" i="1"/>
  <c r="H4" i="1"/>
  <c r="I799" i="1"/>
  <c r="N799" i="1"/>
  <c r="I681" i="1"/>
  <c r="N681" i="1"/>
  <c r="N296" i="1"/>
  <c r="M917" i="1"/>
  <c r="I865" i="1"/>
  <c r="Y813" i="1"/>
  <c r="I666" i="1"/>
  <c r="H682" i="1"/>
  <c r="H683" i="1"/>
  <c r="I555" i="1"/>
  <c r="N555" i="1"/>
  <c r="N430" i="1"/>
  <c r="P430" i="1"/>
  <c r="H667" i="1"/>
  <c r="I579" i="1"/>
  <c r="N565" i="1"/>
  <c r="H556" i="1"/>
  <c r="I556" i="1"/>
  <c r="O881" i="1"/>
  <c r="N881" i="1"/>
  <c r="O629" i="1"/>
  <c r="N629" i="1"/>
  <c r="O837" i="1"/>
  <c r="N837" i="1"/>
  <c r="N753" i="1"/>
  <c r="O753" i="1"/>
  <c r="M630" i="1"/>
  <c r="H631" i="1"/>
  <c r="O708" i="1"/>
  <c r="N708" i="1"/>
  <c r="O691" i="1"/>
  <c r="N691" i="1"/>
  <c r="M420" i="1"/>
  <c r="H421" i="1"/>
  <c r="O285" i="1"/>
  <c r="N285" i="1"/>
  <c r="H919" i="1"/>
  <c r="I918" i="1"/>
  <c r="N665" i="1"/>
  <c r="O665" i="1"/>
  <c r="H907" i="1"/>
  <c r="M906" i="1"/>
  <c r="I906" i="1"/>
  <c r="H897" i="1"/>
  <c r="I896" i="1"/>
  <c r="M896" i="1"/>
  <c r="N882" i="1"/>
  <c r="O882" i="1"/>
  <c r="O826" i="1"/>
  <c r="N826" i="1"/>
  <c r="M839" i="1"/>
  <c r="I839" i="1"/>
  <c r="H840" i="1"/>
  <c r="N827" i="1"/>
  <c r="O827" i="1"/>
  <c r="H854" i="1"/>
  <c r="I853" i="1"/>
  <c r="I843" i="1"/>
  <c r="H844" i="1"/>
  <c r="O798" i="1"/>
  <c r="N798" i="1"/>
  <c r="M815" i="1"/>
  <c r="I815" i="1"/>
  <c r="H816" i="1"/>
  <c r="H801" i="1"/>
  <c r="I800" i="1"/>
  <c r="M800" i="1"/>
  <c r="O729" i="1"/>
  <c r="N729" i="1"/>
  <c r="I782" i="1"/>
  <c r="H783" i="1"/>
  <c r="M790" i="1"/>
  <c r="I790" i="1"/>
  <c r="H748" i="1"/>
  <c r="I747" i="1"/>
  <c r="I733" i="1"/>
  <c r="H734" i="1"/>
  <c r="O666" i="1"/>
  <c r="N666" i="1"/>
  <c r="I688" i="1"/>
  <c r="H689" i="1"/>
  <c r="M667" i="1"/>
  <c r="I667" i="1"/>
  <c r="H668" i="1"/>
  <c r="O630" i="1"/>
  <c r="N630" i="1"/>
  <c r="O555" i="1"/>
  <c r="H613" i="1"/>
  <c r="I612" i="1"/>
  <c r="H561" i="1"/>
  <c r="I560" i="1"/>
  <c r="I538" i="1"/>
  <c r="H539" i="1"/>
  <c r="O485" i="1"/>
  <c r="N485" i="1"/>
  <c r="O465" i="1"/>
  <c r="N465" i="1"/>
  <c r="N543" i="1"/>
  <c r="O543" i="1"/>
  <c r="H470" i="1"/>
  <c r="I469" i="1"/>
  <c r="O419" i="1"/>
  <c r="N419" i="1"/>
  <c r="O343" i="1"/>
  <c r="N343" i="1"/>
  <c r="I451" i="1"/>
  <c r="H452" i="1"/>
  <c r="H442" i="1"/>
  <c r="I441" i="1"/>
  <c r="M441" i="1"/>
  <c r="P406" i="1"/>
  <c r="Q406" i="1"/>
  <c r="P378" i="1"/>
  <c r="Q378" i="1"/>
  <c r="I495" i="1"/>
  <c r="H496" i="1"/>
  <c r="O475" i="1"/>
  <c r="N475" i="1"/>
  <c r="H414" i="1"/>
  <c r="I413" i="1"/>
  <c r="H362" i="1"/>
  <c r="I361" i="1"/>
  <c r="I384" i="1"/>
  <c r="H385" i="1"/>
  <c r="M380" i="1"/>
  <c r="I380" i="1"/>
  <c r="H381" i="1"/>
  <c r="I435" i="1"/>
  <c r="H436" i="1"/>
  <c r="T330" i="1"/>
  <c r="W330" i="1"/>
  <c r="Z330" i="1"/>
  <c r="N344" i="1"/>
  <c r="O344" i="1"/>
  <c r="H325" i="1"/>
  <c r="I324" i="1"/>
  <c r="H249" i="1"/>
  <c r="I248" i="1"/>
  <c r="O157" i="1"/>
  <c r="N157" i="1"/>
  <c r="N6" i="1"/>
  <c r="O6" i="1"/>
  <c r="N930" i="1"/>
  <c r="O930" i="1"/>
  <c r="N917" i="1"/>
  <c r="O917" i="1"/>
  <c r="H901" i="1"/>
  <c r="I900" i="1"/>
  <c r="Q905" i="1"/>
  <c r="P905" i="1"/>
  <c r="M883" i="1"/>
  <c r="I883" i="1"/>
  <c r="H884" i="1"/>
  <c r="O860" i="1"/>
  <c r="N860" i="1"/>
  <c r="H868" i="1"/>
  <c r="I867" i="1"/>
  <c r="O848" i="1"/>
  <c r="N848" i="1"/>
  <c r="P871" i="1"/>
  <c r="Q871" i="1"/>
  <c r="H829" i="1"/>
  <c r="M828" i="1"/>
  <c r="I828" i="1"/>
  <c r="T813" i="1"/>
  <c r="W813" i="1"/>
  <c r="Z813" i="1"/>
  <c r="O788" i="1"/>
  <c r="N788" i="1"/>
  <c r="T769" i="1"/>
  <c r="W769" i="1"/>
  <c r="Z769" i="1"/>
  <c r="P768" i="1"/>
  <c r="Q768" i="1"/>
  <c r="H740" i="1"/>
  <c r="M739" i="1"/>
  <c r="I739" i="1"/>
  <c r="O680" i="1"/>
  <c r="N680" i="1"/>
  <c r="N755" i="1"/>
  <c r="O755" i="1"/>
  <c r="H703" i="1"/>
  <c r="I702" i="1"/>
  <c r="I682" i="1"/>
  <c r="M682" i="1"/>
  <c r="O692" i="1"/>
  <c r="N692" i="1"/>
  <c r="O554" i="1"/>
  <c r="N554" i="1"/>
  <c r="N619" i="1"/>
  <c r="O619" i="1"/>
  <c r="N579" i="1"/>
  <c r="O579" i="1"/>
  <c r="H601" i="1"/>
  <c r="M600" i="1"/>
  <c r="I600" i="1"/>
  <c r="M556" i="1"/>
  <c r="M567" i="1"/>
  <c r="I567" i="1"/>
  <c r="H568" i="1"/>
  <c r="N535" i="1"/>
  <c r="O535" i="1"/>
  <c r="I512" i="1"/>
  <c r="H513" i="1"/>
  <c r="O486" i="1"/>
  <c r="N486" i="1"/>
  <c r="N420" i="1"/>
  <c r="O420" i="1"/>
  <c r="N368" i="1"/>
  <c r="O368" i="1"/>
  <c r="O518" i="1"/>
  <c r="N518" i="1"/>
  <c r="I460" i="1"/>
  <c r="H461" i="1"/>
  <c r="H402" i="1"/>
  <c r="I401" i="1"/>
  <c r="H354" i="1"/>
  <c r="M353" i="1"/>
  <c r="I353" i="1"/>
  <c r="I347" i="1"/>
  <c r="H348" i="1"/>
  <c r="Q296" i="1"/>
  <c r="P296" i="1"/>
  <c r="M408" i="1"/>
  <c r="I408" i="1"/>
  <c r="H409" i="1"/>
  <c r="O390" i="1"/>
  <c r="N390" i="1"/>
  <c r="O272" i="1"/>
  <c r="N272" i="1"/>
  <c r="H309" i="1"/>
  <c r="M308" i="1"/>
  <c r="I308" i="1"/>
  <c r="I291" i="1"/>
  <c r="H292" i="1"/>
  <c r="O286" i="1"/>
  <c r="N286" i="1"/>
  <c r="M274" i="1"/>
  <c r="I274" i="1"/>
  <c r="H275" i="1"/>
  <c r="I302" i="1"/>
  <c r="H303" i="1"/>
  <c r="M298" i="1"/>
  <c r="I298" i="1"/>
  <c r="H299" i="1"/>
  <c r="I267" i="1"/>
  <c r="H268" i="1"/>
  <c r="M255" i="1"/>
  <c r="I255" i="1"/>
  <c r="H256" i="1"/>
  <c r="I71" i="1"/>
  <c r="H72" i="1"/>
  <c r="O158" i="1"/>
  <c r="N158" i="1"/>
  <c r="O8" i="1"/>
  <c r="N8" i="1"/>
  <c r="O931" i="1"/>
  <c r="N931" i="1"/>
  <c r="N895" i="1"/>
  <c r="O895" i="1"/>
  <c r="H889" i="1"/>
  <c r="I888" i="1"/>
  <c r="H873" i="1"/>
  <c r="I872" i="1"/>
  <c r="M872" i="1"/>
  <c r="H877" i="1"/>
  <c r="I876" i="1"/>
  <c r="I834" i="1"/>
  <c r="H835" i="1"/>
  <c r="P859" i="1"/>
  <c r="Q859" i="1"/>
  <c r="I810" i="1"/>
  <c r="H811" i="1"/>
  <c r="I822" i="1"/>
  <c r="H823" i="1"/>
  <c r="O787" i="1"/>
  <c r="N787" i="1"/>
  <c r="M770" i="1"/>
  <c r="I770" i="1"/>
  <c r="H771" i="1"/>
  <c r="O789" i="1"/>
  <c r="N789" i="1"/>
  <c r="I725" i="1"/>
  <c r="H726" i="1"/>
  <c r="O654" i="1"/>
  <c r="N654" i="1"/>
  <c r="I676" i="1"/>
  <c r="H677" i="1"/>
  <c r="I659" i="1"/>
  <c r="H660" i="1"/>
  <c r="H649" i="1"/>
  <c r="I648" i="1"/>
  <c r="O618" i="1"/>
  <c r="N618" i="1"/>
  <c r="O534" i="1"/>
  <c r="N534" i="1"/>
  <c r="P565" i="1"/>
  <c r="Q565" i="1"/>
  <c r="H625" i="1"/>
  <c r="I624" i="1"/>
  <c r="H581" i="1"/>
  <c r="M580" i="1"/>
  <c r="I580" i="1"/>
  <c r="I594" i="1"/>
  <c r="H595" i="1"/>
  <c r="N500" i="1"/>
  <c r="O500" i="1"/>
  <c r="H545" i="1"/>
  <c r="I544" i="1"/>
  <c r="M544" i="1"/>
  <c r="P474" i="1"/>
  <c r="Q474" i="1"/>
  <c r="I550" i="1"/>
  <c r="H551" i="1"/>
  <c r="H530" i="1"/>
  <c r="I529" i="1"/>
  <c r="O439" i="1"/>
  <c r="N439" i="1"/>
  <c r="I457" i="1"/>
  <c r="M457" i="1"/>
  <c r="N456" i="1"/>
  <c r="O456" i="1"/>
  <c r="O389" i="1"/>
  <c r="N389" i="1"/>
  <c r="I480" i="1"/>
  <c r="H481" i="1"/>
  <c r="M476" i="1"/>
  <c r="I476" i="1"/>
  <c r="H477" i="1"/>
  <c r="O466" i="1"/>
  <c r="N466" i="1"/>
  <c r="N440" i="1"/>
  <c r="O440" i="1"/>
  <c r="H374" i="1"/>
  <c r="I373" i="1"/>
  <c r="O379" i="1"/>
  <c r="N379" i="1"/>
  <c r="O431" i="1"/>
  <c r="N431" i="1"/>
  <c r="H338" i="1"/>
  <c r="I337" i="1"/>
  <c r="O331" i="1"/>
  <c r="N331" i="1"/>
  <c r="I427" i="1"/>
  <c r="H428" i="1"/>
  <c r="O7" i="1"/>
  <c r="N7" i="1"/>
  <c r="O916" i="1"/>
  <c r="N916" i="1"/>
  <c r="H911" i="1"/>
  <c r="I910" i="1"/>
  <c r="O894" i="1"/>
  <c r="N894" i="1"/>
  <c r="O870" i="1"/>
  <c r="N870" i="1"/>
  <c r="M861" i="1"/>
  <c r="I861" i="1"/>
  <c r="H862" i="1"/>
  <c r="O838" i="1"/>
  <c r="N838" i="1"/>
  <c r="H850" i="1"/>
  <c r="M849" i="1"/>
  <c r="I849" i="1"/>
  <c r="O814" i="1"/>
  <c r="N814" i="1"/>
  <c r="I794" i="1"/>
  <c r="H795" i="1"/>
  <c r="N754" i="1"/>
  <c r="O754" i="1"/>
  <c r="N738" i="1"/>
  <c r="O738" i="1"/>
  <c r="I763" i="1"/>
  <c r="H764" i="1"/>
  <c r="N730" i="1"/>
  <c r="O730" i="1"/>
  <c r="N709" i="1"/>
  <c r="O709" i="1"/>
  <c r="H757" i="1"/>
  <c r="M756" i="1"/>
  <c r="I756" i="1"/>
  <c r="H711" i="1"/>
  <c r="M710" i="1"/>
  <c r="I710" i="1"/>
  <c r="M693" i="1"/>
  <c r="I693" i="1"/>
  <c r="H694" i="1"/>
  <c r="M655" i="1"/>
  <c r="I655" i="1"/>
  <c r="H656" i="1"/>
  <c r="O578" i="1"/>
  <c r="N578" i="1"/>
  <c r="N599" i="1"/>
  <c r="O599" i="1"/>
  <c r="H621" i="1"/>
  <c r="M620" i="1"/>
  <c r="I620" i="1"/>
  <c r="H573" i="1"/>
  <c r="I572" i="1"/>
  <c r="O566" i="1"/>
  <c r="N566" i="1"/>
  <c r="O517" i="1"/>
  <c r="N517" i="1"/>
  <c r="H502" i="1"/>
  <c r="M501" i="1"/>
  <c r="I501" i="1"/>
  <c r="O367" i="1"/>
  <c r="N367" i="1"/>
  <c r="M487" i="1"/>
  <c r="I487" i="1"/>
  <c r="H488" i="1"/>
  <c r="N352" i="1"/>
  <c r="O352" i="1"/>
  <c r="M519" i="1"/>
  <c r="I519" i="1"/>
  <c r="H520" i="1"/>
  <c r="H370" i="1"/>
  <c r="M369" i="1"/>
  <c r="I369" i="1"/>
  <c r="N307" i="1"/>
  <c r="O307" i="1"/>
  <c r="O407" i="1"/>
  <c r="N407" i="1"/>
  <c r="M391" i="1"/>
  <c r="I391" i="1"/>
  <c r="H392" i="1"/>
  <c r="M332" i="1"/>
  <c r="I332" i="1"/>
  <c r="H333" i="1"/>
  <c r="P253" i="1"/>
  <c r="Q253" i="1"/>
  <c r="H281" i="1"/>
  <c r="I280" i="1"/>
  <c r="M287" i="1"/>
  <c r="I287" i="1"/>
  <c r="H288" i="1"/>
  <c r="O273" i="1"/>
  <c r="N273" i="1"/>
  <c r="O297" i="1"/>
  <c r="N297" i="1"/>
  <c r="I211" i="1"/>
  <c r="H212" i="1"/>
  <c r="O254" i="1"/>
  <c r="N254" i="1"/>
  <c r="M159" i="1"/>
  <c r="I159" i="1"/>
  <c r="H160" i="1"/>
  <c r="M9" i="1"/>
  <c r="I9" i="1"/>
  <c r="H10" i="1"/>
  <c r="I2" i="1"/>
  <c r="J2" i="1"/>
  <c r="K2" i="1"/>
  <c r="AA2" i="1"/>
  <c r="AC48" i="6"/>
  <c r="LE48" i="6"/>
  <c r="LE49" i="6"/>
  <c r="AD49" i="6"/>
  <c r="AC34" i="6"/>
  <c r="DE34" i="6"/>
  <c r="DE35" i="6"/>
  <c r="DE36" i="6"/>
  <c r="AF36" i="6"/>
  <c r="AC42" i="6"/>
  <c r="JS42" i="6"/>
  <c r="JS43" i="6"/>
  <c r="AC37" i="6"/>
  <c r="EZ37" i="6"/>
  <c r="EZ38" i="6"/>
  <c r="EZ39" i="6"/>
  <c r="EZ40" i="6"/>
  <c r="EZ41" i="6"/>
  <c r="EZ42" i="6"/>
  <c r="EZ43" i="6"/>
  <c r="EZ44" i="6"/>
  <c r="EZ45" i="6"/>
  <c r="EZ46" i="6"/>
  <c r="EZ47" i="6"/>
  <c r="EZ48" i="6"/>
  <c r="EZ49" i="6"/>
  <c r="EZ50" i="6"/>
  <c r="AD50" i="6"/>
  <c r="AC49" i="6"/>
  <c r="NQ49" i="6"/>
  <c r="NQ50" i="6"/>
  <c r="NQ51" i="6"/>
  <c r="AE51" i="6"/>
  <c r="AC38" i="6"/>
  <c r="JQ38" i="6"/>
  <c r="JQ39" i="6"/>
  <c r="JQ40" i="6"/>
  <c r="JQ41" i="6"/>
  <c r="JQ42" i="6"/>
  <c r="JQ43" i="6"/>
  <c r="JQ44" i="6"/>
  <c r="JQ45" i="6"/>
  <c r="JQ46" i="6"/>
  <c r="JQ47" i="6"/>
  <c r="JQ48" i="6"/>
  <c r="JQ49" i="6"/>
  <c r="JQ50" i="6"/>
  <c r="JQ51" i="6"/>
  <c r="AC41" i="6"/>
  <c r="JO41" i="6"/>
  <c r="JO42" i="6"/>
  <c r="JO43" i="6"/>
  <c r="AD43" i="6"/>
  <c r="AC39" i="6"/>
  <c r="JP39" i="6"/>
  <c r="JP40" i="6"/>
  <c r="JP41" i="6"/>
  <c r="JP42" i="6"/>
  <c r="JP43" i="6"/>
  <c r="AE43" i="6"/>
  <c r="FB51" i="6"/>
  <c r="AF50" i="6"/>
  <c r="JS44" i="6"/>
  <c r="JS45" i="6"/>
  <c r="JS46" i="6"/>
  <c r="JS47" i="6"/>
  <c r="JS48" i="6"/>
  <c r="JS49" i="6"/>
  <c r="JS50" i="6"/>
  <c r="JS51" i="6"/>
  <c r="AH43" i="6"/>
  <c r="JR44" i="6"/>
  <c r="JR45" i="6"/>
  <c r="JR46" i="6"/>
  <c r="JR47" i="6"/>
  <c r="JR48" i="6"/>
  <c r="JR49" i="6"/>
  <c r="JR50" i="6"/>
  <c r="JR51" i="6"/>
  <c r="AG43" i="6"/>
  <c r="O799" i="1"/>
  <c r="Q430" i="1"/>
  <c r="H557" i="1"/>
  <c r="M557" i="1"/>
  <c r="O681" i="1"/>
  <c r="H5" i="1"/>
  <c r="I5" i="1"/>
  <c r="I4" i="1"/>
  <c r="P629" i="1"/>
  <c r="Q629" i="1"/>
  <c r="P881" i="1"/>
  <c r="Q881" i="1"/>
  <c r="O918" i="1"/>
  <c r="N918" i="1"/>
  <c r="H422" i="1"/>
  <c r="I421" i="1"/>
  <c r="M421" i="1"/>
  <c r="Q708" i="1"/>
  <c r="P708" i="1"/>
  <c r="H920" i="1"/>
  <c r="I919" i="1"/>
  <c r="M919" i="1"/>
  <c r="Q753" i="1"/>
  <c r="P753" i="1"/>
  <c r="P285" i="1"/>
  <c r="Q285" i="1"/>
  <c r="Q691" i="1"/>
  <c r="P691" i="1"/>
  <c r="H632" i="1"/>
  <c r="M631" i="1"/>
  <c r="I631" i="1"/>
  <c r="P837" i="1"/>
  <c r="Q837" i="1"/>
  <c r="P665" i="1"/>
  <c r="Q665" i="1"/>
  <c r="O159" i="1"/>
  <c r="N159" i="1"/>
  <c r="M160" i="1"/>
  <c r="I160" i="1"/>
  <c r="H161" i="1"/>
  <c r="H282" i="1"/>
  <c r="I281" i="1"/>
  <c r="Q307" i="1"/>
  <c r="P307" i="1"/>
  <c r="M370" i="1"/>
  <c r="I370" i="1"/>
  <c r="Q352" i="1"/>
  <c r="P352" i="1"/>
  <c r="O501" i="1"/>
  <c r="N501" i="1"/>
  <c r="H574" i="1"/>
  <c r="I573" i="1"/>
  <c r="M621" i="1"/>
  <c r="I621" i="1"/>
  <c r="Q599" i="1"/>
  <c r="P599" i="1"/>
  <c r="O710" i="1"/>
  <c r="N710" i="1"/>
  <c r="Q709" i="1"/>
  <c r="P709" i="1"/>
  <c r="Q738" i="1"/>
  <c r="P738" i="1"/>
  <c r="I795" i="1"/>
  <c r="H796" i="1"/>
  <c r="O849" i="1"/>
  <c r="N849" i="1"/>
  <c r="Q838" i="1"/>
  <c r="P838" i="1"/>
  <c r="N861" i="1"/>
  <c r="O861" i="1"/>
  <c r="Q894" i="1"/>
  <c r="P894" i="1"/>
  <c r="Q916" i="1"/>
  <c r="P916" i="1"/>
  <c r="Q7" i="1"/>
  <c r="P7" i="1"/>
  <c r="H339" i="1"/>
  <c r="I338" i="1"/>
  <c r="H375" i="1"/>
  <c r="I374" i="1"/>
  <c r="Q456" i="1"/>
  <c r="P456" i="1"/>
  <c r="I551" i="1"/>
  <c r="H552" i="1"/>
  <c r="T474" i="1"/>
  <c r="W474" i="1"/>
  <c r="Z474" i="1"/>
  <c r="I595" i="1"/>
  <c r="H596" i="1"/>
  <c r="T565" i="1"/>
  <c r="W565" i="1"/>
  <c r="Z565" i="1"/>
  <c r="Q618" i="1"/>
  <c r="P618" i="1"/>
  <c r="H661" i="1"/>
  <c r="I660" i="1"/>
  <c r="M771" i="1"/>
  <c r="I771" i="1"/>
  <c r="H772" i="1"/>
  <c r="Q787" i="1"/>
  <c r="P787" i="1"/>
  <c r="H310" i="1"/>
  <c r="M309" i="1"/>
  <c r="I309" i="1"/>
  <c r="H355" i="1"/>
  <c r="M354" i="1"/>
  <c r="I354" i="1"/>
  <c r="H403" i="1"/>
  <c r="I402" i="1"/>
  <c r="Q420" i="1"/>
  <c r="P420" i="1"/>
  <c r="O556" i="1"/>
  <c r="N556" i="1"/>
  <c r="O600" i="1"/>
  <c r="N600" i="1"/>
  <c r="O682" i="1"/>
  <c r="N682" i="1"/>
  <c r="O739" i="1"/>
  <c r="N739" i="1"/>
  <c r="S871" i="1"/>
  <c r="V871" i="1"/>
  <c r="Y871" i="1"/>
  <c r="V905" i="1"/>
  <c r="Y905" i="1"/>
  <c r="S905" i="1"/>
  <c r="Q157" i="1"/>
  <c r="P157" i="1"/>
  <c r="H363" i="1"/>
  <c r="I362" i="1"/>
  <c r="H415" i="1"/>
  <c r="I414" i="1"/>
  <c r="S406" i="1"/>
  <c r="V406" i="1"/>
  <c r="Y406" i="1"/>
  <c r="H443" i="1"/>
  <c r="I442" i="1"/>
  <c r="M442" i="1"/>
  <c r="Q543" i="1"/>
  <c r="P543" i="1"/>
  <c r="Q555" i="1"/>
  <c r="P555" i="1"/>
  <c r="H749" i="1"/>
  <c r="I748" i="1"/>
  <c r="H784" i="1"/>
  <c r="I783" i="1"/>
  <c r="Q729" i="1"/>
  <c r="P729" i="1"/>
  <c r="N815" i="1"/>
  <c r="O815" i="1"/>
  <c r="N839" i="1"/>
  <c r="O839" i="1"/>
  <c r="Q826" i="1"/>
  <c r="P826" i="1"/>
  <c r="O906" i="1"/>
  <c r="N906" i="1"/>
  <c r="H213" i="1"/>
  <c r="I212" i="1"/>
  <c r="P297" i="1"/>
  <c r="Q297" i="1"/>
  <c r="P273" i="1"/>
  <c r="Q273" i="1"/>
  <c r="N287" i="1"/>
  <c r="O287" i="1"/>
  <c r="T253" i="1"/>
  <c r="W253" i="1"/>
  <c r="Z253" i="1"/>
  <c r="N332" i="1"/>
  <c r="O332" i="1"/>
  <c r="O391" i="1"/>
  <c r="N391" i="1"/>
  <c r="T430" i="1"/>
  <c r="W430" i="1"/>
  <c r="Z430" i="1"/>
  <c r="O519" i="1"/>
  <c r="N519" i="1"/>
  <c r="M488" i="1"/>
  <c r="I488" i="1"/>
  <c r="H489" i="1"/>
  <c r="Q367" i="1"/>
  <c r="P367" i="1"/>
  <c r="N655" i="1"/>
  <c r="O655" i="1"/>
  <c r="N693" i="1"/>
  <c r="O693" i="1"/>
  <c r="Q431" i="1"/>
  <c r="P431" i="1"/>
  <c r="Q379" i="1"/>
  <c r="P379" i="1"/>
  <c r="M477" i="1"/>
  <c r="I477" i="1"/>
  <c r="H482" i="1"/>
  <c r="I481" i="1"/>
  <c r="S474" i="1"/>
  <c r="V474" i="1"/>
  <c r="Y474" i="1"/>
  <c r="O544" i="1"/>
  <c r="N544" i="1"/>
  <c r="Q500" i="1"/>
  <c r="P500" i="1"/>
  <c r="O580" i="1"/>
  <c r="N580" i="1"/>
  <c r="S565" i="1"/>
  <c r="V565" i="1"/>
  <c r="Y565" i="1"/>
  <c r="H650" i="1"/>
  <c r="I649" i="1"/>
  <c r="Q681" i="1"/>
  <c r="P681" i="1"/>
  <c r="I677" i="1"/>
  <c r="H678" i="1"/>
  <c r="Q654" i="1"/>
  <c r="P654" i="1"/>
  <c r="I726" i="1"/>
  <c r="H727" i="1"/>
  <c r="O872" i="1"/>
  <c r="N872" i="1"/>
  <c r="Q931" i="1"/>
  <c r="P931" i="1"/>
  <c r="P158" i="1"/>
  <c r="Q158" i="1"/>
  <c r="N255" i="1"/>
  <c r="O255" i="1"/>
  <c r="M299" i="1"/>
  <c r="I299" i="1"/>
  <c r="I303" i="1"/>
  <c r="H304" i="1"/>
  <c r="O274" i="1"/>
  <c r="N274" i="1"/>
  <c r="H293" i="1"/>
  <c r="I292" i="1"/>
  <c r="Q272" i="1"/>
  <c r="P272" i="1"/>
  <c r="H410" i="1"/>
  <c r="M409" i="1"/>
  <c r="I409" i="1"/>
  <c r="S296" i="1"/>
  <c r="V296" i="1"/>
  <c r="Y296" i="1"/>
  <c r="I348" i="1"/>
  <c r="H349" i="1"/>
  <c r="H462" i="1"/>
  <c r="I461" i="1"/>
  <c r="P486" i="1"/>
  <c r="Q486" i="1"/>
  <c r="H514" i="1"/>
  <c r="I513" i="1"/>
  <c r="N567" i="1"/>
  <c r="O567" i="1"/>
  <c r="Q619" i="1"/>
  <c r="P619" i="1"/>
  <c r="Q692" i="1"/>
  <c r="P692" i="1"/>
  <c r="M683" i="1"/>
  <c r="I683" i="1"/>
  <c r="H704" i="1"/>
  <c r="I703" i="1"/>
  <c r="Q680" i="1"/>
  <c r="P680" i="1"/>
  <c r="W768" i="1"/>
  <c r="Z768" i="1"/>
  <c r="T768" i="1"/>
  <c r="I829" i="1"/>
  <c r="M829" i="1"/>
  <c r="Q848" i="1"/>
  <c r="P848" i="1"/>
  <c r="I868" i="1"/>
  <c r="H869" i="1"/>
  <c r="Z905" i="1"/>
  <c r="W905" i="1"/>
  <c r="T905" i="1"/>
  <c r="H902" i="1"/>
  <c r="I901" i="1"/>
  <c r="Q917" i="1"/>
  <c r="P917" i="1"/>
  <c r="H250" i="1"/>
  <c r="I249" i="1"/>
  <c r="H326" i="1"/>
  <c r="I325" i="1"/>
  <c r="M381" i="1"/>
  <c r="I381" i="1"/>
  <c r="H386" i="1"/>
  <c r="I385" i="1"/>
  <c r="Q475" i="1"/>
  <c r="P475" i="1"/>
  <c r="I496" i="1"/>
  <c r="H497" i="1"/>
  <c r="T378" i="1"/>
  <c r="W378" i="1"/>
  <c r="Z378" i="1"/>
  <c r="I452" i="1"/>
  <c r="H453" i="1"/>
  <c r="Q343" i="1"/>
  <c r="P343" i="1"/>
  <c r="Q465" i="1"/>
  <c r="P465" i="1"/>
  <c r="I539" i="1"/>
  <c r="H540" i="1"/>
  <c r="Q630" i="1"/>
  <c r="P630" i="1"/>
  <c r="N667" i="1"/>
  <c r="O667" i="1"/>
  <c r="Q666" i="1"/>
  <c r="P666" i="1"/>
  <c r="O800" i="1"/>
  <c r="N800" i="1"/>
  <c r="H845" i="1"/>
  <c r="I844" i="1"/>
  <c r="Q827" i="1"/>
  <c r="P827" i="1"/>
  <c r="Q882" i="1"/>
  <c r="P882" i="1"/>
  <c r="O896" i="1"/>
  <c r="N896" i="1"/>
  <c r="S253" i="1"/>
  <c r="V253" i="1"/>
  <c r="Y253" i="1"/>
  <c r="O369" i="1"/>
  <c r="N369" i="1"/>
  <c r="S430" i="1"/>
  <c r="V430" i="1"/>
  <c r="Y430" i="1"/>
  <c r="H503" i="1"/>
  <c r="M502" i="1"/>
  <c r="I502" i="1"/>
  <c r="O620" i="1"/>
  <c r="N620" i="1"/>
  <c r="H712" i="1"/>
  <c r="M711" i="1"/>
  <c r="I711" i="1"/>
  <c r="H758" i="1"/>
  <c r="I757" i="1"/>
  <c r="M757" i="1"/>
  <c r="Q730" i="1"/>
  <c r="P730" i="1"/>
  <c r="Q754" i="1"/>
  <c r="P754" i="1"/>
  <c r="M850" i="1"/>
  <c r="I850" i="1"/>
  <c r="H851" i="1"/>
  <c r="M862" i="1"/>
  <c r="I862" i="1"/>
  <c r="Q870" i="1"/>
  <c r="P870" i="1"/>
  <c r="Q440" i="1"/>
  <c r="P440" i="1"/>
  <c r="Q439" i="1"/>
  <c r="P439" i="1"/>
  <c r="Q534" i="1"/>
  <c r="P534" i="1"/>
  <c r="Q789" i="1"/>
  <c r="P789" i="1"/>
  <c r="O770" i="1"/>
  <c r="N770" i="1"/>
  <c r="H824" i="1"/>
  <c r="I823" i="1"/>
  <c r="I811" i="1"/>
  <c r="H812" i="1"/>
  <c r="T859" i="1"/>
  <c r="W859" i="1"/>
  <c r="Z859" i="1"/>
  <c r="H878" i="1"/>
  <c r="I877" i="1"/>
  <c r="M873" i="1"/>
  <c r="I873" i="1"/>
  <c r="H890" i="1"/>
  <c r="I889" i="1"/>
  <c r="Q895" i="1"/>
  <c r="P895" i="1"/>
  <c r="O308" i="1"/>
  <c r="N308" i="1"/>
  <c r="W296" i="1"/>
  <c r="Z296" i="1"/>
  <c r="T296" i="1"/>
  <c r="O353" i="1"/>
  <c r="N353" i="1"/>
  <c r="Q368" i="1"/>
  <c r="P368" i="1"/>
  <c r="Q535" i="1"/>
  <c r="P535" i="1"/>
  <c r="I557" i="1"/>
  <c r="H602" i="1"/>
  <c r="M601" i="1"/>
  <c r="I601" i="1"/>
  <c r="Q554" i="1"/>
  <c r="P554" i="1"/>
  <c r="H741" i="1"/>
  <c r="M740" i="1"/>
  <c r="I740" i="1"/>
  <c r="S768" i="1"/>
  <c r="V768" i="1"/>
  <c r="Y768" i="1"/>
  <c r="O828" i="1"/>
  <c r="N828" i="1"/>
  <c r="H885" i="1"/>
  <c r="M884" i="1"/>
  <c r="I884" i="1"/>
  <c r="S378" i="1"/>
  <c r="V378" i="1"/>
  <c r="Y378" i="1"/>
  <c r="O441" i="1"/>
  <c r="N441" i="1"/>
  <c r="H471" i="1"/>
  <c r="I470" i="1"/>
  <c r="H562" i="1"/>
  <c r="I561" i="1"/>
  <c r="H614" i="1"/>
  <c r="I613" i="1"/>
  <c r="N790" i="1"/>
  <c r="O790" i="1"/>
  <c r="Q798" i="1"/>
  <c r="P798" i="1"/>
  <c r="I854" i="1"/>
  <c r="H855" i="1"/>
  <c r="M840" i="1"/>
  <c r="I840" i="1"/>
  <c r="M897" i="1"/>
  <c r="I897" i="1"/>
  <c r="H908" i="1"/>
  <c r="M907" i="1"/>
  <c r="I907" i="1"/>
  <c r="O9" i="1"/>
  <c r="N9" i="1"/>
  <c r="Q254" i="1"/>
  <c r="P254" i="1"/>
  <c r="M10" i="1"/>
  <c r="I10" i="1"/>
  <c r="H11" i="1"/>
  <c r="M288" i="1"/>
  <c r="I288" i="1"/>
  <c r="H334" i="1"/>
  <c r="I333" i="1"/>
  <c r="M333" i="1"/>
  <c r="M392" i="1"/>
  <c r="I392" i="1"/>
  <c r="H393" i="1"/>
  <c r="Q407" i="1"/>
  <c r="P407" i="1"/>
  <c r="M520" i="1"/>
  <c r="I520" i="1"/>
  <c r="H521" i="1"/>
  <c r="O487" i="1"/>
  <c r="N487" i="1"/>
  <c r="Q517" i="1"/>
  <c r="P517" i="1"/>
  <c r="Q566" i="1"/>
  <c r="P566" i="1"/>
  <c r="Q578" i="1"/>
  <c r="P578" i="1"/>
  <c r="H657" i="1"/>
  <c r="M656" i="1"/>
  <c r="I656" i="1"/>
  <c r="H695" i="1"/>
  <c r="M694" i="1"/>
  <c r="I694" i="1"/>
  <c r="O756" i="1"/>
  <c r="N756" i="1"/>
  <c r="H765" i="1"/>
  <c r="I764" i="1"/>
  <c r="Q814" i="1"/>
  <c r="P814" i="1"/>
  <c r="H912" i="1"/>
  <c r="I911" i="1"/>
  <c r="I428" i="1"/>
  <c r="H429" i="1"/>
  <c r="Q331" i="1"/>
  <c r="P331" i="1"/>
  <c r="P466" i="1"/>
  <c r="Q466" i="1"/>
  <c r="N476" i="1"/>
  <c r="O476" i="1"/>
  <c r="Q389" i="1"/>
  <c r="P389" i="1"/>
  <c r="O457" i="1"/>
  <c r="N457" i="1"/>
  <c r="H531" i="1"/>
  <c r="I530" i="1"/>
  <c r="H546" i="1"/>
  <c r="I545" i="1"/>
  <c r="M545" i="1"/>
  <c r="H582" i="1"/>
  <c r="M581" i="1"/>
  <c r="I581" i="1"/>
  <c r="H626" i="1"/>
  <c r="I625" i="1"/>
  <c r="S859" i="1"/>
  <c r="V859" i="1"/>
  <c r="Y859" i="1"/>
  <c r="I835" i="1"/>
  <c r="H836" i="1"/>
  <c r="P8" i="1"/>
  <c r="Q8" i="1"/>
  <c r="I72" i="1"/>
  <c r="H73" i="1"/>
  <c r="H257" i="1"/>
  <c r="M256" i="1"/>
  <c r="I256" i="1"/>
  <c r="H269" i="1"/>
  <c r="I268" i="1"/>
  <c r="O298" i="1"/>
  <c r="N298" i="1"/>
  <c r="M275" i="1"/>
  <c r="I275" i="1"/>
  <c r="H276" i="1"/>
  <c r="Q286" i="1"/>
  <c r="P286" i="1"/>
  <c r="P390" i="1"/>
  <c r="Q390" i="1"/>
  <c r="N408" i="1"/>
  <c r="O408" i="1"/>
  <c r="P518" i="1"/>
  <c r="Q518" i="1"/>
  <c r="H569" i="1"/>
  <c r="M568" i="1"/>
  <c r="I568" i="1"/>
  <c r="Q579" i="1"/>
  <c r="P579" i="1"/>
  <c r="Q755" i="1"/>
  <c r="P755" i="1"/>
  <c r="P788" i="1"/>
  <c r="Q788" i="1"/>
  <c r="T871" i="1"/>
  <c r="W871" i="1"/>
  <c r="Z871" i="1"/>
  <c r="Q860" i="1"/>
  <c r="P860" i="1"/>
  <c r="N883" i="1"/>
  <c r="O883" i="1"/>
  <c r="Q930" i="1"/>
  <c r="P930" i="1"/>
  <c r="Q6" i="1"/>
  <c r="P6" i="1"/>
  <c r="Q344" i="1"/>
  <c r="P344" i="1"/>
  <c r="I436" i="1"/>
  <c r="H437" i="1"/>
  <c r="N380" i="1"/>
  <c r="O380" i="1"/>
  <c r="T406" i="1"/>
  <c r="W406" i="1"/>
  <c r="Z406" i="1"/>
  <c r="Q419" i="1"/>
  <c r="P419" i="1"/>
  <c r="Q485" i="1"/>
  <c r="P485" i="1"/>
  <c r="H669" i="1"/>
  <c r="M668" i="1"/>
  <c r="I668" i="1"/>
  <c r="I689" i="1"/>
  <c r="H690" i="1"/>
  <c r="I734" i="1"/>
  <c r="H735" i="1"/>
  <c r="Q799" i="1"/>
  <c r="P799" i="1"/>
  <c r="H802" i="1"/>
  <c r="I801" i="1"/>
  <c r="M801" i="1"/>
  <c r="H817" i="1"/>
  <c r="M816" i="1"/>
  <c r="I816" i="1"/>
  <c r="G2" i="1"/>
  <c r="E2" i="1"/>
  <c r="L2" i="1"/>
  <c r="C3" i="7"/>
  <c r="LE50" i="6"/>
  <c r="LE51" i="6"/>
  <c r="DE37" i="6"/>
  <c r="DE38" i="6"/>
  <c r="DE39" i="6"/>
  <c r="DE40" i="6"/>
  <c r="DE41" i="6"/>
  <c r="DE42" i="6"/>
  <c r="DE43" i="6"/>
  <c r="DE44" i="6"/>
  <c r="DE45" i="6"/>
  <c r="DE46" i="6"/>
  <c r="DE47" i="6"/>
  <c r="DE48" i="6"/>
  <c r="DE49" i="6"/>
  <c r="DE50" i="6"/>
  <c r="DE51" i="6"/>
  <c r="JP44" i="6"/>
  <c r="JP45" i="6"/>
  <c r="JP46" i="6"/>
  <c r="JP47" i="6"/>
  <c r="JP48" i="6"/>
  <c r="JP49" i="6"/>
  <c r="JP50" i="6"/>
  <c r="JP51" i="6"/>
  <c r="AC36" i="6"/>
  <c r="FC36" i="6"/>
  <c r="FC37" i="6"/>
  <c r="FC38" i="6"/>
  <c r="FC39" i="6"/>
  <c r="FC40" i="6"/>
  <c r="FC41" i="6"/>
  <c r="FC42" i="6"/>
  <c r="FC43" i="6"/>
  <c r="FC44" i="6"/>
  <c r="FC45" i="6"/>
  <c r="FC46" i="6"/>
  <c r="FC47" i="6"/>
  <c r="FC48" i="6"/>
  <c r="FC49" i="6"/>
  <c r="FC50" i="6"/>
  <c r="FC51" i="6"/>
  <c r="JO44" i="6"/>
  <c r="JO45" i="6"/>
  <c r="JO46" i="6"/>
  <c r="JO47" i="6"/>
  <c r="JO48" i="6"/>
  <c r="JO49" i="6"/>
  <c r="JO50" i="6"/>
  <c r="JO51" i="6"/>
  <c r="AF43" i="6"/>
  <c r="AC43" i="6"/>
  <c r="LZ43" i="6"/>
  <c r="LZ44" i="6"/>
  <c r="AD44" i="6"/>
  <c r="AC44" i="6"/>
  <c r="IF44" i="6"/>
  <c r="IF45" i="6"/>
  <c r="AD45" i="6"/>
  <c r="AC45" i="6"/>
  <c r="EZ51" i="6"/>
  <c r="W881" i="1"/>
  <c r="Z881" i="1"/>
  <c r="T881" i="1"/>
  <c r="S881" i="1"/>
  <c r="V881" i="1"/>
  <c r="Y881" i="1"/>
  <c r="Z629" i="1"/>
  <c r="T629" i="1"/>
  <c r="W629" i="1"/>
  <c r="S629" i="1"/>
  <c r="V629" i="1"/>
  <c r="Y629" i="1"/>
  <c r="S837" i="1"/>
  <c r="V837" i="1"/>
  <c r="Y837" i="1"/>
  <c r="S691" i="1"/>
  <c r="Y691" i="1"/>
  <c r="V691" i="1"/>
  <c r="Y753" i="1"/>
  <c r="S753" i="1"/>
  <c r="V753" i="1"/>
  <c r="I920" i="1"/>
  <c r="H921" i="1"/>
  <c r="M920" i="1"/>
  <c r="O421" i="1"/>
  <c r="N421" i="1"/>
  <c r="T665" i="1"/>
  <c r="W665" i="1"/>
  <c r="Z665" i="1"/>
  <c r="N631" i="1"/>
  <c r="O631" i="1"/>
  <c r="W691" i="1"/>
  <c r="Z691" i="1"/>
  <c r="T691" i="1"/>
  <c r="W753" i="1"/>
  <c r="Z753" i="1"/>
  <c r="T753" i="1"/>
  <c r="Y708" i="1"/>
  <c r="S708" i="1"/>
  <c r="V708" i="1"/>
  <c r="M422" i="1"/>
  <c r="I422" i="1"/>
  <c r="S665" i="1"/>
  <c r="V665" i="1"/>
  <c r="Y665" i="1"/>
  <c r="W285" i="1"/>
  <c r="Z285" i="1"/>
  <c r="T285" i="1"/>
  <c r="T708" i="1"/>
  <c r="W708" i="1"/>
  <c r="Z708" i="1"/>
  <c r="Q918" i="1"/>
  <c r="P918" i="1"/>
  <c r="T837" i="1"/>
  <c r="W837" i="1"/>
  <c r="Z837" i="1"/>
  <c r="H633" i="1"/>
  <c r="M632" i="1"/>
  <c r="I632" i="1"/>
  <c r="Y285" i="1"/>
  <c r="S285" i="1"/>
  <c r="V285" i="1"/>
  <c r="N919" i="1"/>
  <c r="O919" i="1"/>
  <c r="H818" i="1"/>
  <c r="M817" i="1"/>
  <c r="I817" i="1"/>
  <c r="O668" i="1"/>
  <c r="N668" i="1"/>
  <c r="Y419" i="1"/>
  <c r="S419" i="1"/>
  <c r="V419" i="1"/>
  <c r="Q380" i="1"/>
  <c r="P380" i="1"/>
  <c r="V930" i="1"/>
  <c r="Y930" i="1"/>
  <c r="S930" i="1"/>
  <c r="S788" i="1"/>
  <c r="V788" i="1"/>
  <c r="Y788" i="1"/>
  <c r="V579" i="1"/>
  <c r="Y579" i="1"/>
  <c r="S579" i="1"/>
  <c r="Q408" i="1"/>
  <c r="P408" i="1"/>
  <c r="O256" i="1"/>
  <c r="N256" i="1"/>
  <c r="S8" i="1"/>
  <c r="V8" i="1"/>
  <c r="Y8" i="1"/>
  <c r="O581" i="1"/>
  <c r="N581" i="1"/>
  <c r="S389" i="1"/>
  <c r="V389" i="1"/>
  <c r="Y389" i="1"/>
  <c r="Y331" i="1"/>
  <c r="V331" i="1"/>
  <c r="S331" i="1"/>
  <c r="I912" i="1"/>
  <c r="H913" i="1"/>
  <c r="Y814" i="1"/>
  <c r="S814" i="1"/>
  <c r="V814" i="1"/>
  <c r="H766" i="1"/>
  <c r="I765" i="1"/>
  <c r="Q756" i="1"/>
  <c r="P756" i="1"/>
  <c r="T566" i="1"/>
  <c r="W566" i="1"/>
  <c r="Z566" i="1"/>
  <c r="H522" i="1"/>
  <c r="M521" i="1"/>
  <c r="I521" i="1"/>
  <c r="O288" i="1"/>
  <c r="N288" i="1"/>
  <c r="N10" i="1"/>
  <c r="O10" i="1"/>
  <c r="T798" i="1"/>
  <c r="Z798" i="1"/>
  <c r="W798" i="1"/>
  <c r="H886" i="1"/>
  <c r="M885" i="1"/>
  <c r="I885" i="1"/>
  <c r="Q828" i="1"/>
  <c r="P828" i="1"/>
  <c r="Z368" i="1"/>
  <c r="T368" i="1"/>
  <c r="W368" i="1"/>
  <c r="I878" i="1"/>
  <c r="H879" i="1"/>
  <c r="H825" i="1"/>
  <c r="I824" i="1"/>
  <c r="T789" i="1"/>
  <c r="W789" i="1"/>
  <c r="Z789" i="1"/>
  <c r="V439" i="1"/>
  <c r="Y439" i="1"/>
  <c r="S439" i="1"/>
  <c r="O850" i="1"/>
  <c r="N850" i="1"/>
  <c r="V730" i="1"/>
  <c r="Y730" i="1"/>
  <c r="S730" i="1"/>
  <c r="M758" i="1"/>
  <c r="I758" i="1"/>
  <c r="H759" i="1"/>
  <c r="M712" i="1"/>
  <c r="I712" i="1"/>
  <c r="H713" i="1"/>
  <c r="Q896" i="1"/>
  <c r="P896" i="1"/>
  <c r="Z827" i="1"/>
  <c r="W827" i="1"/>
  <c r="T827" i="1"/>
  <c r="H846" i="1"/>
  <c r="I845" i="1"/>
  <c r="Y666" i="1"/>
  <c r="S666" i="1"/>
  <c r="V666" i="1"/>
  <c r="S465" i="1"/>
  <c r="V465" i="1"/>
  <c r="Y465" i="1"/>
  <c r="H454" i="1"/>
  <c r="I453" i="1"/>
  <c r="T475" i="1"/>
  <c r="W475" i="1"/>
  <c r="Z475" i="1"/>
  <c r="H387" i="1"/>
  <c r="I386" i="1"/>
  <c r="I250" i="1"/>
  <c r="H251" i="1"/>
  <c r="O683" i="1"/>
  <c r="N683" i="1"/>
  <c r="T692" i="1"/>
  <c r="W692" i="1"/>
  <c r="Z692" i="1"/>
  <c r="Q567" i="1"/>
  <c r="P567" i="1"/>
  <c r="T486" i="1"/>
  <c r="W486" i="1"/>
  <c r="Z486" i="1"/>
  <c r="H463" i="1"/>
  <c r="I462" i="1"/>
  <c r="S272" i="1"/>
  <c r="V272" i="1"/>
  <c r="Y272" i="1"/>
  <c r="H305" i="1"/>
  <c r="I304" i="1"/>
  <c r="W931" i="1"/>
  <c r="Z931" i="1"/>
  <c r="T931" i="1"/>
  <c r="V681" i="1"/>
  <c r="Y681" i="1"/>
  <c r="S681" i="1"/>
  <c r="I650" i="1"/>
  <c r="H651" i="1"/>
  <c r="V500" i="1"/>
  <c r="Y500" i="1"/>
  <c r="S500" i="1"/>
  <c r="H483" i="1"/>
  <c r="I482" i="1"/>
  <c r="T379" i="1"/>
  <c r="W379" i="1"/>
  <c r="Z379" i="1"/>
  <c r="Q693" i="1"/>
  <c r="P693" i="1"/>
  <c r="Y367" i="1"/>
  <c r="S367" i="1"/>
  <c r="V367" i="1"/>
  <c r="N488" i="1"/>
  <c r="O488" i="1"/>
  <c r="T273" i="1"/>
  <c r="W273" i="1"/>
  <c r="Z273" i="1"/>
  <c r="Q906" i="1"/>
  <c r="P906" i="1"/>
  <c r="Q839" i="1"/>
  <c r="P839" i="1"/>
  <c r="Y729" i="1"/>
  <c r="S729" i="1"/>
  <c r="V729" i="1"/>
  <c r="I749" i="1"/>
  <c r="H750" i="1"/>
  <c r="Z543" i="1"/>
  <c r="W543" i="1"/>
  <c r="T543" i="1"/>
  <c r="M443" i="1"/>
  <c r="I443" i="1"/>
  <c r="H444" i="1"/>
  <c r="Q739" i="1"/>
  <c r="P739" i="1"/>
  <c r="Z420" i="1"/>
  <c r="T420" i="1"/>
  <c r="W420" i="1"/>
  <c r="O354" i="1"/>
  <c r="N354" i="1"/>
  <c r="W787" i="1"/>
  <c r="Z787" i="1"/>
  <c r="T787" i="1"/>
  <c r="Y618" i="1"/>
  <c r="S618" i="1"/>
  <c r="V618" i="1"/>
  <c r="Z456" i="1"/>
  <c r="T456" i="1"/>
  <c r="W456" i="1"/>
  <c r="Y916" i="1"/>
  <c r="S916" i="1"/>
  <c r="V916" i="1"/>
  <c r="Y894" i="1"/>
  <c r="V894" i="1"/>
  <c r="S894" i="1"/>
  <c r="Y838" i="1"/>
  <c r="S838" i="1"/>
  <c r="V838" i="1"/>
  <c r="Z738" i="1"/>
  <c r="T738" i="1"/>
  <c r="W738" i="1"/>
  <c r="V599" i="1"/>
  <c r="Y599" i="1"/>
  <c r="S599" i="1"/>
  <c r="I282" i="1"/>
  <c r="H283" i="1"/>
  <c r="H162" i="1"/>
  <c r="M161" i="1"/>
  <c r="I161" i="1"/>
  <c r="H736" i="1"/>
  <c r="I735" i="1"/>
  <c r="V799" i="1"/>
  <c r="Y799" i="1"/>
  <c r="S799" i="1"/>
  <c r="O816" i="1"/>
  <c r="N816" i="1"/>
  <c r="O801" i="1"/>
  <c r="N801" i="1"/>
  <c r="Z799" i="1"/>
  <c r="W799" i="1"/>
  <c r="T799" i="1"/>
  <c r="H670" i="1"/>
  <c r="M669" i="1"/>
  <c r="I669" i="1"/>
  <c r="T419" i="1"/>
  <c r="W419" i="1"/>
  <c r="Z419" i="1"/>
  <c r="H438" i="1"/>
  <c r="I437" i="1"/>
  <c r="V344" i="1"/>
  <c r="Y344" i="1"/>
  <c r="S344" i="1"/>
  <c r="Z930" i="1"/>
  <c r="T930" i="1"/>
  <c r="W930" i="1"/>
  <c r="Q883" i="1"/>
  <c r="P883" i="1"/>
  <c r="V755" i="1"/>
  <c r="Y755" i="1"/>
  <c r="S755" i="1"/>
  <c r="Z579" i="1"/>
  <c r="T579" i="1"/>
  <c r="W579" i="1"/>
  <c r="O568" i="1"/>
  <c r="N568" i="1"/>
  <c r="T518" i="1"/>
  <c r="W518" i="1"/>
  <c r="Z518" i="1"/>
  <c r="T390" i="1"/>
  <c r="W390" i="1"/>
  <c r="Z390" i="1"/>
  <c r="Y286" i="1"/>
  <c r="S286" i="1"/>
  <c r="V286" i="1"/>
  <c r="N275" i="1"/>
  <c r="O275" i="1"/>
  <c r="Q298" i="1"/>
  <c r="P298" i="1"/>
  <c r="I836" i="1"/>
  <c r="O545" i="1"/>
  <c r="N545" i="1"/>
  <c r="W389" i="1"/>
  <c r="Z389" i="1"/>
  <c r="T389" i="1"/>
  <c r="Q476" i="1"/>
  <c r="P476" i="1"/>
  <c r="T331" i="1"/>
  <c r="W331" i="1"/>
  <c r="Z331" i="1"/>
  <c r="T814" i="1"/>
  <c r="Z814" i="1"/>
  <c r="W814" i="1"/>
  <c r="H696" i="1"/>
  <c r="M695" i="1"/>
  <c r="I695" i="1"/>
  <c r="M657" i="1"/>
  <c r="I657" i="1"/>
  <c r="S517" i="1"/>
  <c r="V517" i="1"/>
  <c r="Y517" i="1"/>
  <c r="Y407" i="1"/>
  <c r="S407" i="1"/>
  <c r="V407" i="1"/>
  <c r="N392" i="1"/>
  <c r="O392" i="1"/>
  <c r="O333" i="1"/>
  <c r="N333" i="1"/>
  <c r="Y254" i="1"/>
  <c r="S254" i="1"/>
  <c r="V254" i="1"/>
  <c r="M908" i="1"/>
  <c r="I908" i="1"/>
  <c r="H856" i="1"/>
  <c r="I855" i="1"/>
  <c r="I471" i="1"/>
  <c r="H472" i="1"/>
  <c r="O884" i="1"/>
  <c r="N884" i="1"/>
  <c r="O740" i="1"/>
  <c r="N740" i="1"/>
  <c r="M602" i="1"/>
  <c r="I602" i="1"/>
  <c r="H603" i="1"/>
  <c r="V895" i="1"/>
  <c r="Y895" i="1"/>
  <c r="S895" i="1"/>
  <c r="I890" i="1"/>
  <c r="H891" i="1"/>
  <c r="I812" i="1"/>
  <c r="Q770" i="1"/>
  <c r="P770" i="1"/>
  <c r="T439" i="1"/>
  <c r="Z439" i="1"/>
  <c r="W439" i="1"/>
  <c r="S870" i="1"/>
  <c r="V870" i="1"/>
  <c r="Y870" i="1"/>
  <c r="Z730" i="1"/>
  <c r="W730" i="1"/>
  <c r="T730" i="1"/>
  <c r="M503" i="1"/>
  <c r="I503" i="1"/>
  <c r="H504" i="1"/>
  <c r="Q369" i="1"/>
  <c r="P369" i="1"/>
  <c r="Q800" i="1"/>
  <c r="P800" i="1"/>
  <c r="T666" i="1"/>
  <c r="W666" i="1"/>
  <c r="Z666" i="1"/>
  <c r="Q667" i="1"/>
  <c r="P667" i="1"/>
  <c r="H541" i="1"/>
  <c r="I540" i="1"/>
  <c r="W465" i="1"/>
  <c r="Z465" i="1"/>
  <c r="T465" i="1"/>
  <c r="H327" i="1"/>
  <c r="I326" i="1"/>
  <c r="V917" i="1"/>
  <c r="Y917" i="1"/>
  <c r="S917" i="1"/>
  <c r="H903" i="1"/>
  <c r="I902" i="1"/>
  <c r="O829" i="1"/>
  <c r="N829" i="1"/>
  <c r="V619" i="1"/>
  <c r="Y619" i="1"/>
  <c r="S619" i="1"/>
  <c r="S486" i="1"/>
  <c r="V486" i="1"/>
  <c r="Y486" i="1"/>
  <c r="H350" i="1"/>
  <c r="I349" i="1"/>
  <c r="O409" i="1"/>
  <c r="N409" i="1"/>
  <c r="W272" i="1"/>
  <c r="Z272" i="1"/>
  <c r="T272" i="1"/>
  <c r="H294" i="1"/>
  <c r="I293" i="1"/>
  <c r="N299" i="1"/>
  <c r="O299" i="1"/>
  <c r="T158" i="1"/>
  <c r="W158" i="1"/>
  <c r="Z158" i="1"/>
  <c r="P872" i="1"/>
  <c r="Q872" i="1"/>
  <c r="H679" i="1"/>
  <c r="I678" i="1"/>
  <c r="Z681" i="1"/>
  <c r="T681" i="1"/>
  <c r="W681" i="1"/>
  <c r="Z500" i="1"/>
  <c r="T500" i="1"/>
  <c r="W500" i="1"/>
  <c r="Y431" i="1"/>
  <c r="S431" i="1"/>
  <c r="V431" i="1"/>
  <c r="T367" i="1"/>
  <c r="W367" i="1"/>
  <c r="Z367" i="1"/>
  <c r="S273" i="1"/>
  <c r="V273" i="1"/>
  <c r="Y273" i="1"/>
  <c r="Y826" i="1"/>
  <c r="S826" i="1"/>
  <c r="V826" i="1"/>
  <c r="T729" i="1"/>
  <c r="Z729" i="1"/>
  <c r="W729" i="1"/>
  <c r="H785" i="1"/>
  <c r="I784" i="1"/>
  <c r="S157" i="1"/>
  <c r="V157" i="1"/>
  <c r="Y157" i="1"/>
  <c r="Q556" i="1"/>
  <c r="P556" i="1"/>
  <c r="M310" i="1"/>
  <c r="I310" i="1"/>
  <c r="H311" i="1"/>
  <c r="H773" i="1"/>
  <c r="I772" i="1"/>
  <c r="M772" i="1"/>
  <c r="T618" i="1"/>
  <c r="W618" i="1"/>
  <c r="Z618" i="1"/>
  <c r="H597" i="1"/>
  <c r="I596" i="1"/>
  <c r="I375" i="1"/>
  <c r="H376" i="1"/>
  <c r="I339" i="1"/>
  <c r="H340" i="1"/>
  <c r="T916" i="1"/>
  <c r="Z916" i="1"/>
  <c r="W916" i="1"/>
  <c r="T894" i="1"/>
  <c r="W894" i="1"/>
  <c r="Z894" i="1"/>
  <c r="T838" i="1"/>
  <c r="Z838" i="1"/>
  <c r="W838" i="1"/>
  <c r="V709" i="1"/>
  <c r="Y709" i="1"/>
  <c r="S709" i="1"/>
  <c r="Z599" i="1"/>
  <c r="T599" i="1"/>
  <c r="W599" i="1"/>
  <c r="V352" i="1"/>
  <c r="Y352" i="1"/>
  <c r="S352" i="1"/>
  <c r="V307" i="1"/>
  <c r="Y307" i="1"/>
  <c r="S307" i="1"/>
  <c r="W485" i="1"/>
  <c r="Z485" i="1"/>
  <c r="T485" i="1"/>
  <c r="M802" i="1"/>
  <c r="I802" i="1"/>
  <c r="H803" i="1"/>
  <c r="Z344" i="1"/>
  <c r="T344" i="1"/>
  <c r="W344" i="1"/>
  <c r="V6" i="1"/>
  <c r="Y6" i="1"/>
  <c r="S6" i="1"/>
  <c r="Y860" i="1"/>
  <c r="S860" i="1"/>
  <c r="V860" i="1"/>
  <c r="Z755" i="1"/>
  <c r="W755" i="1"/>
  <c r="T755" i="1"/>
  <c r="S518" i="1"/>
  <c r="V518" i="1"/>
  <c r="Y518" i="1"/>
  <c r="S390" i="1"/>
  <c r="V390" i="1"/>
  <c r="Y390" i="1"/>
  <c r="T286" i="1"/>
  <c r="W286" i="1"/>
  <c r="Z286" i="1"/>
  <c r="H270" i="1"/>
  <c r="I269" i="1"/>
  <c r="H258" i="1"/>
  <c r="M257" i="1"/>
  <c r="I257" i="1"/>
  <c r="I626" i="1"/>
  <c r="H627" i="1"/>
  <c r="M582" i="1"/>
  <c r="I582" i="1"/>
  <c r="H583" i="1"/>
  <c r="M546" i="1"/>
  <c r="I546" i="1"/>
  <c r="I531" i="1"/>
  <c r="H532" i="1"/>
  <c r="T466" i="1"/>
  <c r="W466" i="1"/>
  <c r="Z466" i="1"/>
  <c r="I429" i="1"/>
  <c r="Y578" i="1"/>
  <c r="S578" i="1"/>
  <c r="V578" i="1"/>
  <c r="W517" i="1"/>
  <c r="Z517" i="1"/>
  <c r="T517" i="1"/>
  <c r="N520" i="1"/>
  <c r="O520" i="1"/>
  <c r="T407" i="1"/>
  <c r="W407" i="1"/>
  <c r="Z407" i="1"/>
  <c r="H335" i="1"/>
  <c r="M334" i="1"/>
  <c r="I334" i="1"/>
  <c r="H12" i="1"/>
  <c r="M11" i="1"/>
  <c r="I11" i="1"/>
  <c r="T254" i="1"/>
  <c r="W254" i="1"/>
  <c r="Z254" i="1"/>
  <c r="O840" i="1"/>
  <c r="N840" i="1"/>
  <c r="I614" i="1"/>
  <c r="H615" i="1"/>
  <c r="I562" i="1"/>
  <c r="H563" i="1"/>
  <c r="Q441" i="1"/>
  <c r="P441" i="1"/>
  <c r="Y554" i="1"/>
  <c r="S554" i="1"/>
  <c r="V554" i="1"/>
  <c r="V535" i="1"/>
  <c r="Y535" i="1"/>
  <c r="S535" i="1"/>
  <c r="Z895" i="1"/>
  <c r="T895" i="1"/>
  <c r="W895" i="1"/>
  <c r="Y534" i="1"/>
  <c r="S534" i="1"/>
  <c r="V534" i="1"/>
  <c r="V440" i="1"/>
  <c r="Y440" i="1"/>
  <c r="S440" i="1"/>
  <c r="W870" i="1"/>
  <c r="Z870" i="1"/>
  <c r="T870" i="1"/>
  <c r="M851" i="1"/>
  <c r="I851" i="1"/>
  <c r="V754" i="1"/>
  <c r="Y754" i="1"/>
  <c r="S754" i="1"/>
  <c r="O711" i="1"/>
  <c r="N711" i="1"/>
  <c r="Y882" i="1"/>
  <c r="V882" i="1"/>
  <c r="S882" i="1"/>
  <c r="Y630" i="1"/>
  <c r="S630" i="1"/>
  <c r="V630" i="1"/>
  <c r="Y343" i="1"/>
  <c r="V343" i="1"/>
  <c r="S343" i="1"/>
  <c r="O381" i="1"/>
  <c r="N381" i="1"/>
  <c r="Z917" i="1"/>
  <c r="W917" i="1"/>
  <c r="T917" i="1"/>
  <c r="I869" i="1"/>
  <c r="S848" i="1"/>
  <c r="V848" i="1"/>
  <c r="Y848" i="1"/>
  <c r="Y680" i="1"/>
  <c r="V680" i="1"/>
  <c r="S680" i="1"/>
  <c r="I704" i="1"/>
  <c r="H705" i="1"/>
  <c r="Z619" i="1"/>
  <c r="T619" i="1"/>
  <c r="W619" i="1"/>
  <c r="Q274" i="1"/>
  <c r="P274" i="1"/>
  <c r="Q255" i="1"/>
  <c r="P255" i="1"/>
  <c r="S158" i="1"/>
  <c r="V158" i="1"/>
  <c r="Y158" i="1"/>
  <c r="H728" i="1"/>
  <c r="I727" i="1"/>
  <c r="Y654" i="1"/>
  <c r="S654" i="1"/>
  <c r="V654" i="1"/>
  <c r="Q580" i="1"/>
  <c r="P580" i="1"/>
  <c r="Q544" i="1"/>
  <c r="P544" i="1"/>
  <c r="O477" i="1"/>
  <c r="N477" i="1"/>
  <c r="T431" i="1"/>
  <c r="W431" i="1"/>
  <c r="Z431" i="1"/>
  <c r="Q655" i="1"/>
  <c r="P655" i="1"/>
  <c r="H490" i="1"/>
  <c r="M489" i="1"/>
  <c r="I489" i="1"/>
  <c r="Q519" i="1"/>
  <c r="P519" i="1"/>
  <c r="Q332" i="1"/>
  <c r="P332" i="1"/>
  <c r="T297" i="1"/>
  <c r="W297" i="1"/>
  <c r="Z297" i="1"/>
  <c r="T826" i="1"/>
  <c r="Z826" i="1"/>
  <c r="W826" i="1"/>
  <c r="V555" i="1"/>
  <c r="Y555" i="1"/>
  <c r="S555" i="1"/>
  <c r="W157" i="1"/>
  <c r="Z157" i="1"/>
  <c r="T157" i="1"/>
  <c r="Q682" i="1"/>
  <c r="P682" i="1"/>
  <c r="I403" i="1"/>
  <c r="H404" i="1"/>
  <c r="M355" i="1"/>
  <c r="I355" i="1"/>
  <c r="H356" i="1"/>
  <c r="S7" i="1"/>
  <c r="V7" i="1"/>
  <c r="Y7" i="1"/>
  <c r="P849" i="1"/>
  <c r="Q849" i="1"/>
  <c r="Z709" i="1"/>
  <c r="T709" i="1"/>
  <c r="W709" i="1"/>
  <c r="O621" i="1"/>
  <c r="N621" i="1"/>
  <c r="Z352" i="1"/>
  <c r="T352" i="1"/>
  <c r="W352" i="1"/>
  <c r="O370" i="1"/>
  <c r="N370" i="1"/>
  <c r="Z307" i="1"/>
  <c r="T307" i="1"/>
  <c r="W307" i="1"/>
  <c r="N160" i="1"/>
  <c r="O160" i="1"/>
  <c r="Q159" i="1"/>
  <c r="P159" i="1"/>
  <c r="I690" i="1"/>
  <c r="S485" i="1"/>
  <c r="V485" i="1"/>
  <c r="Y485" i="1"/>
  <c r="Z6" i="1"/>
  <c r="T6" i="1"/>
  <c r="W6" i="1"/>
  <c r="T860" i="1"/>
  <c r="Z860" i="1"/>
  <c r="W860" i="1"/>
  <c r="T788" i="1"/>
  <c r="W788" i="1"/>
  <c r="Z788" i="1"/>
  <c r="H570" i="1"/>
  <c r="M569" i="1"/>
  <c r="I569" i="1"/>
  <c r="H277" i="1"/>
  <c r="M276" i="1"/>
  <c r="I276" i="1"/>
  <c r="H74" i="1"/>
  <c r="I73" i="1"/>
  <c r="T8" i="1"/>
  <c r="W8" i="1"/>
  <c r="Z8" i="1"/>
  <c r="Q457" i="1"/>
  <c r="P457" i="1"/>
  <c r="S466" i="1"/>
  <c r="V466" i="1"/>
  <c r="Y466" i="1"/>
  <c r="O694" i="1"/>
  <c r="N694" i="1"/>
  <c r="O656" i="1"/>
  <c r="N656" i="1"/>
  <c r="T578" i="1"/>
  <c r="W578" i="1"/>
  <c r="Z578" i="1"/>
  <c r="Y566" i="1"/>
  <c r="S566" i="1"/>
  <c r="V566" i="1"/>
  <c r="Q487" i="1"/>
  <c r="P487" i="1"/>
  <c r="H394" i="1"/>
  <c r="M393" i="1"/>
  <c r="I393" i="1"/>
  <c r="Q9" i="1"/>
  <c r="P9" i="1"/>
  <c r="O907" i="1"/>
  <c r="N907" i="1"/>
  <c r="O897" i="1"/>
  <c r="N897" i="1"/>
  <c r="Y798" i="1"/>
  <c r="V798" i="1"/>
  <c r="S798" i="1"/>
  <c r="Q790" i="1"/>
  <c r="P790" i="1"/>
  <c r="M741" i="1"/>
  <c r="I741" i="1"/>
  <c r="H742" i="1"/>
  <c r="T554" i="1"/>
  <c r="W554" i="1"/>
  <c r="Z554" i="1"/>
  <c r="O601" i="1"/>
  <c r="N601" i="1"/>
  <c r="O557" i="1"/>
  <c r="N557" i="1"/>
  <c r="Z535" i="1"/>
  <c r="W535" i="1"/>
  <c r="T535" i="1"/>
  <c r="V368" i="1"/>
  <c r="Y368" i="1"/>
  <c r="S368" i="1"/>
  <c r="Q353" i="1"/>
  <c r="P353" i="1"/>
  <c r="Q308" i="1"/>
  <c r="P308" i="1"/>
  <c r="O873" i="1"/>
  <c r="N873" i="1"/>
  <c r="Y789" i="1"/>
  <c r="S789" i="1"/>
  <c r="V789" i="1"/>
  <c r="T534" i="1"/>
  <c r="Z534" i="1"/>
  <c r="W534" i="1"/>
  <c r="Z440" i="1"/>
  <c r="W440" i="1"/>
  <c r="T440" i="1"/>
  <c r="O862" i="1"/>
  <c r="N862" i="1"/>
  <c r="Z754" i="1"/>
  <c r="T754" i="1"/>
  <c r="W754" i="1"/>
  <c r="O757" i="1"/>
  <c r="N757" i="1"/>
  <c r="Q620" i="1"/>
  <c r="P620" i="1"/>
  <c r="O502" i="1"/>
  <c r="N502" i="1"/>
  <c r="T882" i="1"/>
  <c r="Z882" i="1"/>
  <c r="W882" i="1"/>
  <c r="V827" i="1"/>
  <c r="Y827" i="1"/>
  <c r="S827" i="1"/>
  <c r="T630" i="1"/>
  <c r="W630" i="1"/>
  <c r="Z630" i="1"/>
  <c r="T343" i="1"/>
  <c r="W343" i="1"/>
  <c r="Z343" i="1"/>
  <c r="H498" i="1"/>
  <c r="I497" i="1"/>
  <c r="Y475" i="1"/>
  <c r="S475" i="1"/>
  <c r="V475" i="1"/>
  <c r="W848" i="1"/>
  <c r="Z848" i="1"/>
  <c r="T848" i="1"/>
  <c r="T680" i="1"/>
  <c r="W680" i="1"/>
  <c r="Z680" i="1"/>
  <c r="Y692" i="1"/>
  <c r="S692" i="1"/>
  <c r="V692" i="1"/>
  <c r="H515" i="1"/>
  <c r="I514" i="1"/>
  <c r="H411" i="1"/>
  <c r="M410" i="1"/>
  <c r="I410" i="1"/>
  <c r="S931" i="1"/>
  <c r="V931" i="1"/>
  <c r="Y931" i="1"/>
  <c r="T654" i="1"/>
  <c r="W654" i="1"/>
  <c r="Z654" i="1"/>
  <c r="Y379" i="1"/>
  <c r="S379" i="1"/>
  <c r="V379" i="1"/>
  <c r="Q391" i="1"/>
  <c r="P391" i="1"/>
  <c r="Q287" i="1"/>
  <c r="P287" i="1"/>
  <c r="S297" i="1"/>
  <c r="V297" i="1"/>
  <c r="Y297" i="1"/>
  <c r="H214" i="1"/>
  <c r="I213" i="1"/>
  <c r="Q815" i="1"/>
  <c r="P815" i="1"/>
  <c r="Z555" i="1"/>
  <c r="T555" i="1"/>
  <c r="W555" i="1"/>
  <c r="V543" i="1"/>
  <c r="Y543" i="1"/>
  <c r="S543" i="1"/>
  <c r="O442" i="1"/>
  <c r="N442" i="1"/>
  <c r="I415" i="1"/>
  <c r="H416" i="1"/>
  <c r="I363" i="1"/>
  <c r="H364" i="1"/>
  <c r="Q600" i="1"/>
  <c r="P600" i="1"/>
  <c r="V420" i="1"/>
  <c r="Y420" i="1"/>
  <c r="S420" i="1"/>
  <c r="O309" i="1"/>
  <c r="N309" i="1"/>
  <c r="S787" i="1"/>
  <c r="V787" i="1"/>
  <c r="Y787" i="1"/>
  <c r="N771" i="1"/>
  <c r="O771" i="1"/>
  <c r="H662" i="1"/>
  <c r="I661" i="1"/>
  <c r="H553" i="1"/>
  <c r="I552" i="1"/>
  <c r="V456" i="1"/>
  <c r="Y456" i="1"/>
  <c r="S456" i="1"/>
  <c r="W7" i="1"/>
  <c r="Z7" i="1"/>
  <c r="T7" i="1"/>
  <c r="Q861" i="1"/>
  <c r="P861" i="1"/>
  <c r="H797" i="1"/>
  <c r="I796" i="1"/>
  <c r="V738" i="1"/>
  <c r="Y738" i="1"/>
  <c r="S738" i="1"/>
  <c r="Q710" i="1"/>
  <c r="P710" i="1"/>
  <c r="I574" i="1"/>
  <c r="H575" i="1"/>
  <c r="Q501" i="1"/>
  <c r="P501" i="1"/>
  <c r="F2" i="1"/>
  <c r="B2" i="1"/>
  <c r="AG50" i="6"/>
  <c r="LZ45" i="6"/>
  <c r="LZ46" i="6"/>
  <c r="LZ47" i="6"/>
  <c r="LZ48" i="6"/>
  <c r="LZ49" i="6"/>
  <c r="LZ50" i="6"/>
  <c r="LZ51" i="6"/>
  <c r="GD45" i="6"/>
  <c r="GD46" i="6"/>
  <c r="AF46" i="6"/>
  <c r="AC46" i="6"/>
  <c r="IF46" i="6"/>
  <c r="IF47" i="6"/>
  <c r="IF48" i="6"/>
  <c r="IF49" i="6"/>
  <c r="IF50" i="6"/>
  <c r="IF51" i="6"/>
  <c r="W918" i="1"/>
  <c r="Z918" i="1"/>
  <c r="T918" i="1"/>
  <c r="Q919" i="1"/>
  <c r="P919" i="1"/>
  <c r="O632" i="1"/>
  <c r="N632" i="1"/>
  <c r="M921" i="1"/>
  <c r="H922" i="1"/>
  <c r="I921" i="1"/>
  <c r="O422" i="1"/>
  <c r="N422" i="1"/>
  <c r="P631" i="1"/>
  <c r="Q631" i="1"/>
  <c r="P421" i="1"/>
  <c r="Q421" i="1"/>
  <c r="O920" i="1"/>
  <c r="N920" i="1"/>
  <c r="M633" i="1"/>
  <c r="I633" i="1"/>
  <c r="H634" i="1"/>
  <c r="S918" i="1"/>
  <c r="V918" i="1"/>
  <c r="Y918" i="1"/>
  <c r="S501" i="1"/>
  <c r="V501" i="1"/>
  <c r="Y501" i="1"/>
  <c r="Z287" i="1"/>
  <c r="T287" i="1"/>
  <c r="W287" i="1"/>
  <c r="S353" i="1"/>
  <c r="V353" i="1"/>
  <c r="Y353" i="1"/>
  <c r="P557" i="1"/>
  <c r="Q557" i="1"/>
  <c r="V790" i="1"/>
  <c r="Y790" i="1"/>
  <c r="S790" i="1"/>
  <c r="T9" i="1"/>
  <c r="W9" i="1"/>
  <c r="Z9" i="1"/>
  <c r="H395" i="1"/>
  <c r="M394" i="1"/>
  <c r="I394" i="1"/>
  <c r="S457" i="1"/>
  <c r="V457" i="1"/>
  <c r="Y457" i="1"/>
  <c r="O276" i="1"/>
  <c r="N276" i="1"/>
  <c r="M570" i="1"/>
  <c r="I570" i="1"/>
  <c r="Y159" i="1"/>
  <c r="S159" i="1"/>
  <c r="V159" i="1"/>
  <c r="S849" i="1"/>
  <c r="V849" i="1"/>
  <c r="Y849" i="1"/>
  <c r="O355" i="1"/>
  <c r="N355" i="1"/>
  <c r="T519" i="1"/>
  <c r="W519" i="1"/>
  <c r="Z519" i="1"/>
  <c r="H491" i="1"/>
  <c r="M490" i="1"/>
  <c r="I490" i="1"/>
  <c r="S580" i="1"/>
  <c r="V580" i="1"/>
  <c r="Y580" i="1"/>
  <c r="I728" i="1"/>
  <c r="Z255" i="1"/>
  <c r="T255" i="1"/>
  <c r="W255" i="1"/>
  <c r="T274" i="1"/>
  <c r="W274" i="1"/>
  <c r="Z274" i="1"/>
  <c r="Q381" i="1"/>
  <c r="P381" i="1"/>
  <c r="P711" i="1"/>
  <c r="Q711" i="1"/>
  <c r="S441" i="1"/>
  <c r="V441" i="1"/>
  <c r="Y441" i="1"/>
  <c r="H13" i="1"/>
  <c r="M12" i="1"/>
  <c r="I12" i="1"/>
  <c r="M803" i="1"/>
  <c r="I803" i="1"/>
  <c r="H804" i="1"/>
  <c r="I340" i="1"/>
  <c r="H341" i="1"/>
  <c r="I376" i="1"/>
  <c r="H377" i="1"/>
  <c r="O772" i="1"/>
  <c r="N772" i="1"/>
  <c r="S872" i="1"/>
  <c r="V872" i="1"/>
  <c r="Y872" i="1"/>
  <c r="Q299" i="1"/>
  <c r="P299" i="1"/>
  <c r="Q409" i="1"/>
  <c r="P409" i="1"/>
  <c r="V667" i="1"/>
  <c r="Y667" i="1"/>
  <c r="S667" i="1"/>
  <c r="M504" i="1"/>
  <c r="I504" i="1"/>
  <c r="H505" i="1"/>
  <c r="Y770" i="1"/>
  <c r="V770" i="1"/>
  <c r="S770" i="1"/>
  <c r="M603" i="1"/>
  <c r="I603" i="1"/>
  <c r="H604" i="1"/>
  <c r="I472" i="1"/>
  <c r="H473" i="1"/>
  <c r="Q392" i="1"/>
  <c r="P392" i="1"/>
  <c r="Z883" i="1"/>
  <c r="W883" i="1"/>
  <c r="T883" i="1"/>
  <c r="M670" i="1"/>
  <c r="I670" i="1"/>
  <c r="H671" i="1"/>
  <c r="I283" i="1"/>
  <c r="H284" i="1"/>
  <c r="P354" i="1"/>
  <c r="Q354" i="1"/>
  <c r="M444" i="1"/>
  <c r="I444" i="1"/>
  <c r="H445" i="1"/>
  <c r="S906" i="1"/>
  <c r="V906" i="1"/>
  <c r="Y906" i="1"/>
  <c r="V693" i="1"/>
  <c r="Y693" i="1"/>
  <c r="S693" i="1"/>
  <c r="I651" i="1"/>
  <c r="H652" i="1"/>
  <c r="O885" i="1"/>
  <c r="N885" i="1"/>
  <c r="Q288" i="1"/>
  <c r="P288" i="1"/>
  <c r="H523" i="1"/>
  <c r="M522" i="1"/>
  <c r="I522" i="1"/>
  <c r="W756" i="1"/>
  <c r="Z756" i="1"/>
  <c r="T756" i="1"/>
  <c r="I913" i="1"/>
  <c r="H914" i="1"/>
  <c r="P581" i="1"/>
  <c r="Q581" i="1"/>
  <c r="Z408" i="1"/>
  <c r="T408" i="1"/>
  <c r="W408" i="1"/>
  <c r="O817" i="1"/>
  <c r="N817" i="1"/>
  <c r="I662" i="1"/>
  <c r="H663" i="1"/>
  <c r="Z815" i="1"/>
  <c r="T815" i="1"/>
  <c r="W815" i="1"/>
  <c r="M411" i="1"/>
  <c r="I411" i="1"/>
  <c r="W600" i="1"/>
  <c r="Z600" i="1"/>
  <c r="T600" i="1"/>
  <c r="P442" i="1"/>
  <c r="Q442" i="1"/>
  <c r="O741" i="1"/>
  <c r="N741" i="1"/>
  <c r="T159" i="1"/>
  <c r="W159" i="1"/>
  <c r="Z159" i="1"/>
  <c r="P370" i="1"/>
  <c r="Q370" i="1"/>
  <c r="S682" i="1"/>
  <c r="V682" i="1"/>
  <c r="Y682" i="1"/>
  <c r="V332" i="1"/>
  <c r="Y332" i="1"/>
  <c r="S332" i="1"/>
  <c r="V655" i="1"/>
  <c r="Y655" i="1"/>
  <c r="S655" i="1"/>
  <c r="W580" i="1"/>
  <c r="Z580" i="1"/>
  <c r="T580" i="1"/>
  <c r="W441" i="1"/>
  <c r="Z441" i="1"/>
  <c r="T441" i="1"/>
  <c r="Q840" i="1"/>
  <c r="P840" i="1"/>
  <c r="O334" i="1"/>
  <c r="N334" i="1"/>
  <c r="Q520" i="1"/>
  <c r="P520" i="1"/>
  <c r="M583" i="1"/>
  <c r="I583" i="1"/>
  <c r="H584" i="1"/>
  <c r="I627" i="1"/>
  <c r="H628" i="1"/>
  <c r="O257" i="1"/>
  <c r="N257" i="1"/>
  <c r="H598" i="1"/>
  <c r="I597" i="1"/>
  <c r="M311" i="1"/>
  <c r="I311" i="1"/>
  <c r="H312" i="1"/>
  <c r="S556" i="1"/>
  <c r="V556" i="1"/>
  <c r="Y556" i="1"/>
  <c r="H351" i="1"/>
  <c r="I350" i="1"/>
  <c r="I327" i="1"/>
  <c r="H328" i="1"/>
  <c r="Z667" i="1"/>
  <c r="T667" i="1"/>
  <c r="W667" i="1"/>
  <c r="S800" i="1"/>
  <c r="V800" i="1"/>
  <c r="Y800" i="1"/>
  <c r="T770" i="1"/>
  <c r="Z770" i="1"/>
  <c r="W770" i="1"/>
  <c r="I891" i="1"/>
  <c r="H892" i="1"/>
  <c r="O908" i="1"/>
  <c r="N908" i="1"/>
  <c r="Q333" i="1"/>
  <c r="P333" i="1"/>
  <c r="O695" i="1"/>
  <c r="N695" i="1"/>
  <c r="Q275" i="1"/>
  <c r="P275" i="1"/>
  <c r="P801" i="1"/>
  <c r="Q801" i="1"/>
  <c r="O161" i="1"/>
  <c r="N161" i="1"/>
  <c r="W906" i="1"/>
  <c r="Z906" i="1"/>
  <c r="T906" i="1"/>
  <c r="Q488" i="1"/>
  <c r="P488" i="1"/>
  <c r="Z693" i="1"/>
  <c r="T693" i="1"/>
  <c r="W693" i="1"/>
  <c r="I463" i="1"/>
  <c r="H464" i="1"/>
  <c r="I387" i="1"/>
  <c r="H388" i="1"/>
  <c r="H455" i="1"/>
  <c r="I454" i="1"/>
  <c r="I846" i="1"/>
  <c r="H847" i="1"/>
  <c r="O712" i="1"/>
  <c r="N712" i="1"/>
  <c r="O758" i="1"/>
  <c r="N758" i="1"/>
  <c r="I825" i="1"/>
  <c r="V380" i="1"/>
  <c r="Y380" i="1"/>
  <c r="S380" i="1"/>
  <c r="W501" i="1"/>
  <c r="Z501" i="1"/>
  <c r="T501" i="1"/>
  <c r="I364" i="1"/>
  <c r="H365" i="1"/>
  <c r="Y391" i="1"/>
  <c r="S391" i="1"/>
  <c r="V391" i="1"/>
  <c r="P757" i="1"/>
  <c r="Q757" i="1"/>
  <c r="W353" i="1"/>
  <c r="Z353" i="1"/>
  <c r="T353" i="1"/>
  <c r="Z790" i="1"/>
  <c r="T790" i="1"/>
  <c r="W790" i="1"/>
  <c r="P907" i="1"/>
  <c r="Q907" i="1"/>
  <c r="Y487" i="1"/>
  <c r="S487" i="1"/>
  <c r="V487" i="1"/>
  <c r="Q656" i="1"/>
  <c r="P656" i="1"/>
  <c r="I575" i="1"/>
  <c r="H576" i="1"/>
  <c r="S710" i="1"/>
  <c r="V710" i="1"/>
  <c r="Y710" i="1"/>
  <c r="I797" i="1"/>
  <c r="V861" i="1"/>
  <c r="Y861" i="1"/>
  <c r="S861" i="1"/>
  <c r="I214" i="1"/>
  <c r="H215" i="1"/>
  <c r="T391" i="1"/>
  <c r="W391" i="1"/>
  <c r="Z391" i="1"/>
  <c r="O410" i="1"/>
  <c r="N410" i="1"/>
  <c r="I515" i="1"/>
  <c r="H516" i="1"/>
  <c r="Q862" i="1"/>
  <c r="P862" i="1"/>
  <c r="S308" i="1"/>
  <c r="V308" i="1"/>
  <c r="Y308" i="1"/>
  <c r="P601" i="1"/>
  <c r="Q601" i="1"/>
  <c r="O393" i="1"/>
  <c r="N393" i="1"/>
  <c r="T487" i="1"/>
  <c r="W487" i="1"/>
  <c r="Z487" i="1"/>
  <c r="H75" i="1"/>
  <c r="I74" i="1"/>
  <c r="M277" i="1"/>
  <c r="I277" i="1"/>
  <c r="O569" i="1"/>
  <c r="N569" i="1"/>
  <c r="P621" i="1"/>
  <c r="Q621" i="1"/>
  <c r="M356" i="1"/>
  <c r="I356" i="1"/>
  <c r="H357" i="1"/>
  <c r="I404" i="1"/>
  <c r="H405" i="1"/>
  <c r="W682" i="1"/>
  <c r="Z682" i="1"/>
  <c r="T682" i="1"/>
  <c r="Z332" i="1"/>
  <c r="T332" i="1"/>
  <c r="W332" i="1"/>
  <c r="O489" i="1"/>
  <c r="N489" i="1"/>
  <c r="Z655" i="1"/>
  <c r="T655" i="1"/>
  <c r="W655" i="1"/>
  <c r="Q477" i="1"/>
  <c r="P477" i="1"/>
  <c r="S544" i="1"/>
  <c r="V544" i="1"/>
  <c r="Y544" i="1"/>
  <c r="I705" i="1"/>
  <c r="H706" i="1"/>
  <c r="N851" i="1"/>
  <c r="O851" i="1"/>
  <c r="I563" i="1"/>
  <c r="H564" i="1"/>
  <c r="I615" i="1"/>
  <c r="H616" i="1"/>
  <c r="O11" i="1"/>
  <c r="N11" i="1"/>
  <c r="H533" i="1"/>
  <c r="I532" i="1"/>
  <c r="N802" i="1"/>
  <c r="O802" i="1"/>
  <c r="H774" i="1"/>
  <c r="I773" i="1"/>
  <c r="M773" i="1"/>
  <c r="W556" i="1"/>
  <c r="Z556" i="1"/>
  <c r="T556" i="1"/>
  <c r="I679" i="1"/>
  <c r="P829" i="1"/>
  <c r="Q829" i="1"/>
  <c r="W800" i="1"/>
  <c r="Z800" i="1"/>
  <c r="T800" i="1"/>
  <c r="S369" i="1"/>
  <c r="V369" i="1"/>
  <c r="Y369" i="1"/>
  <c r="O503" i="1"/>
  <c r="N503" i="1"/>
  <c r="O602" i="1"/>
  <c r="N602" i="1"/>
  <c r="P740" i="1"/>
  <c r="Q740" i="1"/>
  <c r="O657" i="1"/>
  <c r="N657" i="1"/>
  <c r="V476" i="1"/>
  <c r="Y476" i="1"/>
  <c r="S476" i="1"/>
  <c r="Y298" i="1"/>
  <c r="S298" i="1"/>
  <c r="V298" i="1"/>
  <c r="I438" i="1"/>
  <c r="O669" i="1"/>
  <c r="N669" i="1"/>
  <c r="S739" i="1"/>
  <c r="V739" i="1"/>
  <c r="Y739" i="1"/>
  <c r="N443" i="1"/>
  <c r="O443" i="1"/>
  <c r="V839" i="1"/>
  <c r="Y839" i="1"/>
  <c r="S839" i="1"/>
  <c r="V567" i="1"/>
  <c r="Y567" i="1"/>
  <c r="S567" i="1"/>
  <c r="S896" i="1"/>
  <c r="V896" i="1"/>
  <c r="Y896" i="1"/>
  <c r="Q850" i="1"/>
  <c r="P850" i="1"/>
  <c r="I879" i="1"/>
  <c r="H880" i="1"/>
  <c r="S828" i="1"/>
  <c r="V828" i="1"/>
  <c r="Y828" i="1"/>
  <c r="M886" i="1"/>
  <c r="I886" i="1"/>
  <c r="O521" i="1"/>
  <c r="N521" i="1"/>
  <c r="Z380" i="1"/>
  <c r="T380" i="1"/>
  <c r="W380" i="1"/>
  <c r="Q668" i="1"/>
  <c r="P668" i="1"/>
  <c r="M818" i="1"/>
  <c r="I818" i="1"/>
  <c r="S600" i="1"/>
  <c r="V600" i="1"/>
  <c r="Y600" i="1"/>
  <c r="H499" i="1"/>
  <c r="I498" i="1"/>
  <c r="W620" i="1"/>
  <c r="Z620" i="1"/>
  <c r="T620" i="1"/>
  <c r="I416" i="1"/>
  <c r="H417" i="1"/>
  <c r="P502" i="1"/>
  <c r="Q502" i="1"/>
  <c r="W457" i="1"/>
  <c r="Z457" i="1"/>
  <c r="T457" i="1"/>
  <c r="W710" i="1"/>
  <c r="Z710" i="1"/>
  <c r="T710" i="1"/>
  <c r="Z861" i="1"/>
  <c r="W861" i="1"/>
  <c r="T861" i="1"/>
  <c r="I553" i="1"/>
  <c r="Q771" i="1"/>
  <c r="P771" i="1"/>
  <c r="P309" i="1"/>
  <c r="Q309" i="1"/>
  <c r="V815" i="1"/>
  <c r="Y815" i="1"/>
  <c r="S815" i="1"/>
  <c r="V287" i="1"/>
  <c r="Y287" i="1"/>
  <c r="S287" i="1"/>
  <c r="S620" i="1"/>
  <c r="V620" i="1"/>
  <c r="Y620" i="1"/>
  <c r="P873" i="1"/>
  <c r="Q873" i="1"/>
  <c r="W308" i="1"/>
  <c r="Z308" i="1"/>
  <c r="T308" i="1"/>
  <c r="M742" i="1"/>
  <c r="I742" i="1"/>
  <c r="H743" i="1"/>
  <c r="P897" i="1"/>
  <c r="Q897" i="1"/>
  <c r="Y9" i="1"/>
  <c r="S9" i="1"/>
  <c r="V9" i="1"/>
  <c r="Q694" i="1"/>
  <c r="P694" i="1"/>
  <c r="Q160" i="1"/>
  <c r="P160" i="1"/>
  <c r="T849" i="1"/>
  <c r="W849" i="1"/>
  <c r="Z849" i="1"/>
  <c r="Y519" i="1"/>
  <c r="S519" i="1"/>
  <c r="V519" i="1"/>
  <c r="W544" i="1"/>
  <c r="Z544" i="1"/>
  <c r="T544" i="1"/>
  <c r="V255" i="1"/>
  <c r="Y255" i="1"/>
  <c r="S255" i="1"/>
  <c r="Y274" i="1"/>
  <c r="S274" i="1"/>
  <c r="V274" i="1"/>
  <c r="M335" i="1"/>
  <c r="I335" i="1"/>
  <c r="N546" i="1"/>
  <c r="O546" i="1"/>
  <c r="O582" i="1"/>
  <c r="N582" i="1"/>
  <c r="M258" i="1"/>
  <c r="I258" i="1"/>
  <c r="H259" i="1"/>
  <c r="I270" i="1"/>
  <c r="H271" i="1"/>
  <c r="O310" i="1"/>
  <c r="N310" i="1"/>
  <c r="I785" i="1"/>
  <c r="H786" i="1"/>
  <c r="W872" i="1"/>
  <c r="Z872" i="1"/>
  <c r="T872" i="1"/>
  <c r="I294" i="1"/>
  <c r="H295" i="1"/>
  <c r="I903" i="1"/>
  <c r="H904" i="1"/>
  <c r="H542" i="1"/>
  <c r="I541" i="1"/>
  <c r="W369" i="1"/>
  <c r="Z369" i="1"/>
  <c r="T369" i="1"/>
  <c r="P884" i="1"/>
  <c r="Q884" i="1"/>
  <c r="I856" i="1"/>
  <c r="H857" i="1"/>
  <c r="M696" i="1"/>
  <c r="I696" i="1"/>
  <c r="H697" i="1"/>
  <c r="Z476" i="1"/>
  <c r="T476" i="1"/>
  <c r="W476" i="1"/>
  <c r="P545" i="1"/>
  <c r="Q545" i="1"/>
  <c r="T298" i="1"/>
  <c r="W298" i="1"/>
  <c r="Z298" i="1"/>
  <c r="Q568" i="1"/>
  <c r="P568" i="1"/>
  <c r="V883" i="1"/>
  <c r="Y883" i="1"/>
  <c r="S883" i="1"/>
  <c r="Q816" i="1"/>
  <c r="P816" i="1"/>
  <c r="H737" i="1"/>
  <c r="I736" i="1"/>
  <c r="H163" i="1"/>
  <c r="M162" i="1"/>
  <c r="I162" i="1"/>
  <c r="W739" i="1"/>
  <c r="Z739" i="1"/>
  <c r="T739" i="1"/>
  <c r="I750" i="1"/>
  <c r="H751" i="1"/>
  <c r="Z839" i="1"/>
  <c r="W839" i="1"/>
  <c r="T839" i="1"/>
  <c r="I483" i="1"/>
  <c r="H484" i="1"/>
  <c r="H306" i="1"/>
  <c r="I305" i="1"/>
  <c r="Z567" i="1"/>
  <c r="T567" i="1"/>
  <c r="W567" i="1"/>
  <c r="P683" i="1"/>
  <c r="Q683" i="1"/>
  <c r="I251" i="1"/>
  <c r="H252" i="1"/>
  <c r="W896" i="1"/>
  <c r="Z896" i="1"/>
  <c r="T896" i="1"/>
  <c r="M713" i="1"/>
  <c r="I713" i="1"/>
  <c r="H714" i="1"/>
  <c r="M759" i="1"/>
  <c r="I759" i="1"/>
  <c r="H760" i="1"/>
  <c r="W828" i="1"/>
  <c r="Z828" i="1"/>
  <c r="T828" i="1"/>
  <c r="Q10" i="1"/>
  <c r="P10" i="1"/>
  <c r="S756" i="1"/>
  <c r="V756" i="1"/>
  <c r="Y756" i="1"/>
  <c r="I766" i="1"/>
  <c r="H767" i="1"/>
  <c r="Q256" i="1"/>
  <c r="P256" i="1"/>
  <c r="V408" i="1"/>
  <c r="Y408" i="1"/>
  <c r="S408" i="1"/>
  <c r="N2" i="1"/>
  <c r="GD47" i="6"/>
  <c r="GD48" i="6"/>
  <c r="GD49" i="6"/>
  <c r="GD50" i="6"/>
  <c r="GD51" i="6"/>
  <c r="NJ46" i="6"/>
  <c r="NJ47" i="6"/>
  <c r="AE47" i="6"/>
  <c r="N633" i="1"/>
  <c r="O633" i="1"/>
  <c r="W421" i="1"/>
  <c r="Z421" i="1"/>
  <c r="T421" i="1"/>
  <c r="Q422" i="1"/>
  <c r="P422" i="1"/>
  <c r="T919" i="1"/>
  <c r="Z919" i="1"/>
  <c r="W919" i="1"/>
  <c r="S421" i="1"/>
  <c r="V421" i="1"/>
  <c r="Y421" i="1"/>
  <c r="P632" i="1"/>
  <c r="Q632" i="1"/>
  <c r="Q920" i="1"/>
  <c r="P920" i="1"/>
  <c r="T631" i="1"/>
  <c r="W631" i="1"/>
  <c r="Z631" i="1"/>
  <c r="O921" i="1"/>
  <c r="N921" i="1"/>
  <c r="H635" i="1"/>
  <c r="M634" i="1"/>
  <c r="I634" i="1"/>
  <c r="V631" i="1"/>
  <c r="Y631" i="1"/>
  <c r="S631" i="1"/>
  <c r="M922" i="1"/>
  <c r="I922" i="1"/>
  <c r="H923" i="1"/>
  <c r="S919" i="1"/>
  <c r="V919" i="1"/>
  <c r="Y919" i="1"/>
  <c r="I484" i="1"/>
  <c r="I252" i="1"/>
  <c r="S545" i="1"/>
  <c r="Y545" i="1"/>
  <c r="V545" i="1"/>
  <c r="M697" i="1"/>
  <c r="I697" i="1"/>
  <c r="H698" i="1"/>
  <c r="I857" i="1"/>
  <c r="H858" i="1"/>
  <c r="S884" i="1"/>
  <c r="V884" i="1"/>
  <c r="Y884" i="1"/>
  <c r="I295" i="1"/>
  <c r="I786" i="1"/>
  <c r="Q310" i="1"/>
  <c r="P310" i="1"/>
  <c r="Q546" i="1"/>
  <c r="P546" i="1"/>
  <c r="S897" i="1"/>
  <c r="V897" i="1"/>
  <c r="Y897" i="1"/>
  <c r="S873" i="1"/>
  <c r="Y873" i="1"/>
  <c r="V873" i="1"/>
  <c r="Z771" i="1"/>
  <c r="W771" i="1"/>
  <c r="T771" i="1"/>
  <c r="O886" i="1"/>
  <c r="N886" i="1"/>
  <c r="P669" i="1"/>
  <c r="Q669" i="1"/>
  <c r="T740" i="1"/>
  <c r="W740" i="1"/>
  <c r="Z740" i="1"/>
  <c r="Q503" i="1"/>
  <c r="P503" i="1"/>
  <c r="T829" i="1"/>
  <c r="W829" i="1"/>
  <c r="Z829" i="1"/>
  <c r="M774" i="1"/>
  <c r="I774" i="1"/>
  <c r="H775" i="1"/>
  <c r="Q11" i="1"/>
  <c r="P11" i="1"/>
  <c r="S477" i="1"/>
  <c r="V477" i="1"/>
  <c r="Y477" i="1"/>
  <c r="P569" i="1"/>
  <c r="Q569" i="1"/>
  <c r="T601" i="1"/>
  <c r="W601" i="1"/>
  <c r="Z601" i="1"/>
  <c r="I215" i="1"/>
  <c r="H216" i="1"/>
  <c r="V488" i="1"/>
  <c r="Y488" i="1"/>
  <c r="S488" i="1"/>
  <c r="T801" i="1"/>
  <c r="W801" i="1"/>
  <c r="Z801" i="1"/>
  <c r="P695" i="1"/>
  <c r="Q695" i="1"/>
  <c r="Q908" i="1"/>
  <c r="P908" i="1"/>
  <c r="O411" i="1"/>
  <c r="N411" i="1"/>
  <c r="M523" i="1"/>
  <c r="I523" i="1"/>
  <c r="H524" i="1"/>
  <c r="P885" i="1"/>
  <c r="Q885" i="1"/>
  <c r="T354" i="1"/>
  <c r="W354" i="1"/>
  <c r="Z354" i="1"/>
  <c r="Z392" i="1"/>
  <c r="T392" i="1"/>
  <c r="W392" i="1"/>
  <c r="N504" i="1"/>
  <c r="O504" i="1"/>
  <c r="Z299" i="1"/>
  <c r="T299" i="1"/>
  <c r="W299" i="1"/>
  <c r="M13" i="1"/>
  <c r="I13" i="1"/>
  <c r="H14" i="1"/>
  <c r="W381" i="1"/>
  <c r="Z381" i="1"/>
  <c r="T381" i="1"/>
  <c r="Q355" i="1"/>
  <c r="P355" i="1"/>
  <c r="N713" i="1"/>
  <c r="O713" i="1"/>
  <c r="S256" i="1"/>
  <c r="V256" i="1"/>
  <c r="Y256" i="1"/>
  <c r="T683" i="1"/>
  <c r="W683" i="1"/>
  <c r="Z683" i="1"/>
  <c r="W256" i="1"/>
  <c r="Z256" i="1"/>
  <c r="T256" i="1"/>
  <c r="V10" i="1"/>
  <c r="Y10" i="1"/>
  <c r="S10" i="1"/>
  <c r="H715" i="1"/>
  <c r="M714" i="1"/>
  <c r="I714" i="1"/>
  <c r="I306" i="1"/>
  <c r="O162" i="1"/>
  <c r="N162" i="1"/>
  <c r="S816" i="1"/>
  <c r="V816" i="1"/>
  <c r="Y816" i="1"/>
  <c r="I542" i="1"/>
  <c r="O258" i="1"/>
  <c r="N258" i="1"/>
  <c r="Q582" i="1"/>
  <c r="P582" i="1"/>
  <c r="V160" i="1"/>
  <c r="Y160" i="1"/>
  <c r="S160" i="1"/>
  <c r="H744" i="1"/>
  <c r="M743" i="1"/>
  <c r="I743" i="1"/>
  <c r="T309" i="1"/>
  <c r="W309" i="1"/>
  <c r="Z309" i="1"/>
  <c r="T502" i="1"/>
  <c r="W502" i="1"/>
  <c r="Z502" i="1"/>
  <c r="H418" i="1"/>
  <c r="I417" i="1"/>
  <c r="S668" i="1"/>
  <c r="V668" i="1"/>
  <c r="Y668" i="1"/>
  <c r="Y850" i="1"/>
  <c r="S850" i="1"/>
  <c r="V850" i="1"/>
  <c r="Q443" i="1"/>
  <c r="P443" i="1"/>
  <c r="P657" i="1"/>
  <c r="Q657" i="1"/>
  <c r="S740" i="1"/>
  <c r="V740" i="1"/>
  <c r="Y740" i="1"/>
  <c r="S829" i="1"/>
  <c r="Y829" i="1"/>
  <c r="V829" i="1"/>
  <c r="H617" i="1"/>
  <c r="I616" i="1"/>
  <c r="I564" i="1"/>
  <c r="W477" i="1"/>
  <c r="Z477" i="1"/>
  <c r="T477" i="1"/>
  <c r="Q489" i="1"/>
  <c r="P489" i="1"/>
  <c r="I405" i="1"/>
  <c r="H358" i="1"/>
  <c r="M357" i="1"/>
  <c r="I357" i="1"/>
  <c r="T621" i="1"/>
  <c r="W621" i="1"/>
  <c r="Z621" i="1"/>
  <c r="S601" i="1"/>
  <c r="V601" i="1"/>
  <c r="Y601" i="1"/>
  <c r="S862" i="1"/>
  <c r="V862" i="1"/>
  <c r="Y862" i="1"/>
  <c r="H577" i="1"/>
  <c r="I576" i="1"/>
  <c r="S656" i="1"/>
  <c r="V656" i="1"/>
  <c r="Y656" i="1"/>
  <c r="Q712" i="1"/>
  <c r="P712" i="1"/>
  <c r="I455" i="1"/>
  <c r="I464" i="1"/>
  <c r="Z488" i="1"/>
  <c r="T488" i="1"/>
  <c r="W488" i="1"/>
  <c r="S801" i="1"/>
  <c r="Y801" i="1"/>
  <c r="V801" i="1"/>
  <c r="N311" i="1"/>
  <c r="O311" i="1"/>
  <c r="I598" i="1"/>
  <c r="P257" i="1"/>
  <c r="Q257" i="1"/>
  <c r="N583" i="1"/>
  <c r="O583" i="1"/>
  <c r="V520" i="1"/>
  <c r="Y520" i="1"/>
  <c r="S520" i="1"/>
  <c r="S840" i="1"/>
  <c r="V840" i="1"/>
  <c r="Y840" i="1"/>
  <c r="Q741" i="1"/>
  <c r="P741" i="1"/>
  <c r="I663" i="1"/>
  <c r="H664" i="1"/>
  <c r="P817" i="1"/>
  <c r="Q817" i="1"/>
  <c r="T581" i="1"/>
  <c r="W581" i="1"/>
  <c r="Z581" i="1"/>
  <c r="H446" i="1"/>
  <c r="M445" i="1"/>
  <c r="I445" i="1"/>
  <c r="S354" i="1"/>
  <c r="V354" i="1"/>
  <c r="Y354" i="1"/>
  <c r="M671" i="1"/>
  <c r="I671" i="1"/>
  <c r="H672" i="1"/>
  <c r="I473" i="1"/>
  <c r="N603" i="1"/>
  <c r="O603" i="1"/>
  <c r="S409" i="1"/>
  <c r="V409" i="1"/>
  <c r="Y409" i="1"/>
  <c r="I377" i="1"/>
  <c r="T711" i="1"/>
  <c r="W711" i="1"/>
  <c r="Z711" i="1"/>
  <c r="M491" i="1"/>
  <c r="I491" i="1"/>
  <c r="H492" i="1"/>
  <c r="O570" i="1"/>
  <c r="N570" i="1"/>
  <c r="O394" i="1"/>
  <c r="N394" i="1"/>
  <c r="I760" i="1"/>
  <c r="M760" i="1"/>
  <c r="S683" i="1"/>
  <c r="V683" i="1"/>
  <c r="Y683" i="1"/>
  <c r="I767" i="1"/>
  <c r="Z10" i="1"/>
  <c r="T10" i="1"/>
  <c r="W10" i="1"/>
  <c r="H752" i="1"/>
  <c r="I751" i="1"/>
  <c r="W816" i="1"/>
  <c r="Z816" i="1"/>
  <c r="T816" i="1"/>
  <c r="S568" i="1"/>
  <c r="V568" i="1"/>
  <c r="Y568" i="1"/>
  <c r="O696" i="1"/>
  <c r="N696" i="1"/>
  <c r="O335" i="1"/>
  <c r="N335" i="1"/>
  <c r="Z160" i="1"/>
  <c r="T160" i="1"/>
  <c r="W160" i="1"/>
  <c r="S694" i="1"/>
  <c r="V694" i="1"/>
  <c r="Y694" i="1"/>
  <c r="S309" i="1"/>
  <c r="V309" i="1"/>
  <c r="Y309" i="1"/>
  <c r="S502" i="1"/>
  <c r="V502" i="1"/>
  <c r="Y502" i="1"/>
  <c r="I499" i="1"/>
  <c r="W668" i="1"/>
  <c r="Z668" i="1"/>
  <c r="T668" i="1"/>
  <c r="Q521" i="1"/>
  <c r="P521" i="1"/>
  <c r="T850" i="1"/>
  <c r="W850" i="1"/>
  <c r="Z850" i="1"/>
  <c r="Q602" i="1"/>
  <c r="P602" i="1"/>
  <c r="Q851" i="1"/>
  <c r="P851" i="1"/>
  <c r="S621" i="1"/>
  <c r="V621" i="1"/>
  <c r="Y621" i="1"/>
  <c r="O277" i="1"/>
  <c r="N277" i="1"/>
  <c r="W862" i="1"/>
  <c r="Z862" i="1"/>
  <c r="T862" i="1"/>
  <c r="W656" i="1"/>
  <c r="Z656" i="1"/>
  <c r="T656" i="1"/>
  <c r="T907" i="1"/>
  <c r="W907" i="1"/>
  <c r="Z907" i="1"/>
  <c r="T757" i="1"/>
  <c r="W757" i="1"/>
  <c r="Z757" i="1"/>
  <c r="Q161" i="1"/>
  <c r="P161" i="1"/>
  <c r="V275" i="1"/>
  <c r="Y275" i="1"/>
  <c r="S275" i="1"/>
  <c r="S333" i="1"/>
  <c r="V333" i="1"/>
  <c r="Y333" i="1"/>
  <c r="Z520" i="1"/>
  <c r="T520" i="1"/>
  <c r="W520" i="1"/>
  <c r="W840" i="1"/>
  <c r="Z840" i="1"/>
  <c r="T840" i="1"/>
  <c r="T370" i="1"/>
  <c r="W370" i="1"/>
  <c r="Z370" i="1"/>
  <c r="T442" i="1"/>
  <c r="W442" i="1"/>
  <c r="Z442" i="1"/>
  <c r="S581" i="1"/>
  <c r="V581" i="1"/>
  <c r="Y581" i="1"/>
  <c r="O522" i="1"/>
  <c r="N522" i="1"/>
  <c r="S288" i="1"/>
  <c r="V288" i="1"/>
  <c r="Y288" i="1"/>
  <c r="N444" i="1"/>
  <c r="O444" i="1"/>
  <c r="I284" i="1"/>
  <c r="H506" i="1"/>
  <c r="M505" i="1"/>
  <c r="I505" i="1"/>
  <c r="W409" i="1"/>
  <c r="Z409" i="1"/>
  <c r="T409" i="1"/>
  <c r="H342" i="1"/>
  <c r="I341" i="1"/>
  <c r="H805" i="1"/>
  <c r="M804" i="1"/>
  <c r="I804" i="1"/>
  <c r="O12" i="1"/>
  <c r="N12" i="1"/>
  <c r="S711" i="1"/>
  <c r="V711" i="1"/>
  <c r="Y711" i="1"/>
  <c r="T557" i="1"/>
  <c r="W557" i="1"/>
  <c r="Z557" i="1"/>
  <c r="N759" i="1"/>
  <c r="O759" i="1"/>
  <c r="M163" i="1"/>
  <c r="I163" i="1"/>
  <c r="H164" i="1"/>
  <c r="I737" i="1"/>
  <c r="W568" i="1"/>
  <c r="Z568" i="1"/>
  <c r="T568" i="1"/>
  <c r="T545" i="1"/>
  <c r="W545" i="1"/>
  <c r="Z545" i="1"/>
  <c r="W884" i="1"/>
  <c r="Z884" i="1"/>
  <c r="T884" i="1"/>
  <c r="I904" i="1"/>
  <c r="I271" i="1"/>
  <c r="M259" i="1"/>
  <c r="I259" i="1"/>
  <c r="H260" i="1"/>
  <c r="W694" i="1"/>
  <c r="Z694" i="1"/>
  <c r="T694" i="1"/>
  <c r="T897" i="1"/>
  <c r="W897" i="1"/>
  <c r="Z897" i="1"/>
  <c r="N742" i="1"/>
  <c r="O742" i="1"/>
  <c r="T873" i="1"/>
  <c r="W873" i="1"/>
  <c r="Z873" i="1"/>
  <c r="V771" i="1"/>
  <c r="Y771" i="1"/>
  <c r="S771" i="1"/>
  <c r="O818" i="1"/>
  <c r="N818" i="1"/>
  <c r="I880" i="1"/>
  <c r="O773" i="1"/>
  <c r="N773" i="1"/>
  <c r="Q802" i="1"/>
  <c r="P802" i="1"/>
  <c r="I533" i="1"/>
  <c r="H707" i="1"/>
  <c r="I706" i="1"/>
  <c r="N356" i="1"/>
  <c r="O356" i="1"/>
  <c r="I75" i="1"/>
  <c r="H76" i="1"/>
  <c r="Q393" i="1"/>
  <c r="P393" i="1"/>
  <c r="I516" i="1"/>
  <c r="P410" i="1"/>
  <c r="Q410" i="1"/>
  <c r="S907" i="1"/>
  <c r="V907" i="1"/>
  <c r="Y907" i="1"/>
  <c r="S757" i="1"/>
  <c r="Y757" i="1"/>
  <c r="V757" i="1"/>
  <c r="H366" i="1"/>
  <c r="I365" i="1"/>
  <c r="Q758" i="1"/>
  <c r="P758" i="1"/>
  <c r="I847" i="1"/>
  <c r="I388" i="1"/>
  <c r="Z275" i="1"/>
  <c r="T275" i="1"/>
  <c r="W275" i="1"/>
  <c r="W333" i="1"/>
  <c r="Z333" i="1"/>
  <c r="T333" i="1"/>
  <c r="H893" i="1"/>
  <c r="I892" i="1"/>
  <c r="I328" i="1"/>
  <c r="H329" i="1"/>
  <c r="I351" i="1"/>
  <c r="H313" i="1"/>
  <c r="M312" i="1"/>
  <c r="I312" i="1"/>
  <c r="I628" i="1"/>
  <c r="H585" i="1"/>
  <c r="M584" i="1"/>
  <c r="I584" i="1"/>
  <c r="P334" i="1"/>
  <c r="Q334" i="1"/>
  <c r="S370" i="1"/>
  <c r="V370" i="1"/>
  <c r="Y370" i="1"/>
  <c r="S442" i="1"/>
  <c r="Y442" i="1"/>
  <c r="V442" i="1"/>
  <c r="H915" i="1"/>
  <c r="I914" i="1"/>
  <c r="W288" i="1"/>
  <c r="Z288" i="1"/>
  <c r="T288" i="1"/>
  <c r="H653" i="1"/>
  <c r="I652" i="1"/>
  <c r="O670" i="1"/>
  <c r="N670" i="1"/>
  <c r="V392" i="1"/>
  <c r="Y392" i="1"/>
  <c r="S392" i="1"/>
  <c r="H605" i="1"/>
  <c r="M604" i="1"/>
  <c r="I604" i="1"/>
  <c r="V299" i="1"/>
  <c r="Y299" i="1"/>
  <c r="S299" i="1"/>
  <c r="Q772" i="1"/>
  <c r="P772" i="1"/>
  <c r="N803" i="1"/>
  <c r="O803" i="1"/>
  <c r="S381" i="1"/>
  <c r="V381" i="1"/>
  <c r="Y381" i="1"/>
  <c r="O490" i="1"/>
  <c r="N490" i="1"/>
  <c r="Q276" i="1"/>
  <c r="P276" i="1"/>
  <c r="M395" i="1"/>
  <c r="I395" i="1"/>
  <c r="H396" i="1"/>
  <c r="S557" i="1"/>
  <c r="V557" i="1"/>
  <c r="Y557" i="1"/>
  <c r="O2" i="1"/>
  <c r="R2" i="1"/>
  <c r="M2" i="1"/>
  <c r="C2" i="1"/>
  <c r="P2" i="1"/>
  <c r="Q2" i="1"/>
  <c r="D3" i="7"/>
  <c r="E3" i="7"/>
  <c r="F3" i="7"/>
  <c r="AC47" i="6"/>
  <c r="FA47" i="6"/>
  <c r="FA48" i="6"/>
  <c r="FA49" i="6"/>
  <c r="FA50" i="6"/>
  <c r="AE50" i="6"/>
  <c r="AC50" i="6"/>
  <c r="NJ48" i="6"/>
  <c r="NJ49" i="6"/>
  <c r="NJ50" i="6"/>
  <c r="NJ51" i="6"/>
  <c r="T920" i="1"/>
  <c r="W920" i="1"/>
  <c r="Z920" i="1"/>
  <c r="H924" i="1"/>
  <c r="M923" i="1"/>
  <c r="I923" i="1"/>
  <c r="H636" i="1"/>
  <c r="M635" i="1"/>
  <c r="I635" i="1"/>
  <c r="W632" i="1"/>
  <c r="T632" i="1"/>
  <c r="Z632" i="1"/>
  <c r="S422" i="1"/>
  <c r="V422" i="1"/>
  <c r="Y422" i="1"/>
  <c r="N922" i="1"/>
  <c r="O922" i="1"/>
  <c r="P921" i="1"/>
  <c r="Q921" i="1"/>
  <c r="Y632" i="1"/>
  <c r="V632" i="1"/>
  <c r="S632" i="1"/>
  <c r="Z422" i="1"/>
  <c r="T422" i="1"/>
  <c r="W422" i="1"/>
  <c r="N634" i="1"/>
  <c r="O634" i="1"/>
  <c r="S920" i="1"/>
  <c r="V920" i="1"/>
  <c r="Y920" i="1"/>
  <c r="P633" i="1"/>
  <c r="Q633" i="1"/>
  <c r="H606" i="1"/>
  <c r="M605" i="1"/>
  <c r="I605" i="1"/>
  <c r="I707" i="1"/>
  <c r="Y802" i="1"/>
  <c r="V802" i="1"/>
  <c r="S802" i="1"/>
  <c r="Q759" i="1"/>
  <c r="P759" i="1"/>
  <c r="Q444" i="1"/>
  <c r="P444" i="1"/>
  <c r="P522" i="1"/>
  <c r="Q522" i="1"/>
  <c r="S161" i="1"/>
  <c r="V161" i="1"/>
  <c r="Y161" i="1"/>
  <c r="T602" i="1"/>
  <c r="W602" i="1"/>
  <c r="Z602" i="1"/>
  <c r="W521" i="1"/>
  <c r="Z521" i="1"/>
  <c r="T521" i="1"/>
  <c r="Q696" i="1"/>
  <c r="P696" i="1"/>
  <c r="P394" i="1"/>
  <c r="Q394" i="1"/>
  <c r="O445" i="1"/>
  <c r="N445" i="1"/>
  <c r="I664" i="1"/>
  <c r="Y741" i="1"/>
  <c r="S741" i="1"/>
  <c r="V741" i="1"/>
  <c r="T257" i="1"/>
  <c r="W257" i="1"/>
  <c r="Z257" i="1"/>
  <c r="Y712" i="1"/>
  <c r="S712" i="1"/>
  <c r="V712" i="1"/>
  <c r="O357" i="1"/>
  <c r="N357" i="1"/>
  <c r="S657" i="1"/>
  <c r="V657" i="1"/>
  <c r="Y657" i="1"/>
  <c r="Y443" i="1"/>
  <c r="V443" i="1"/>
  <c r="S443" i="1"/>
  <c r="I418" i="1"/>
  <c r="H745" i="1"/>
  <c r="M744" i="1"/>
  <c r="I744" i="1"/>
  <c r="Y582" i="1"/>
  <c r="S582" i="1"/>
  <c r="V582" i="1"/>
  <c r="O13" i="1"/>
  <c r="N13" i="1"/>
  <c r="M524" i="1"/>
  <c r="I524" i="1"/>
  <c r="H525" i="1"/>
  <c r="Q411" i="1"/>
  <c r="P411" i="1"/>
  <c r="T695" i="1"/>
  <c r="W695" i="1"/>
  <c r="Z695" i="1"/>
  <c r="T569" i="1"/>
  <c r="W569" i="1"/>
  <c r="Z569" i="1"/>
  <c r="Y503" i="1"/>
  <c r="S503" i="1"/>
  <c r="V503" i="1"/>
  <c r="Y310" i="1"/>
  <c r="S310" i="1"/>
  <c r="V310" i="1"/>
  <c r="I893" i="1"/>
  <c r="O395" i="1"/>
  <c r="N395" i="1"/>
  <c r="I76" i="1"/>
  <c r="H77" i="1"/>
  <c r="Q742" i="1"/>
  <c r="P742" i="1"/>
  <c r="N259" i="1"/>
  <c r="O259" i="1"/>
  <c r="O163" i="1"/>
  <c r="N163" i="1"/>
  <c r="P12" i="1"/>
  <c r="Q12" i="1"/>
  <c r="O505" i="1"/>
  <c r="N505" i="1"/>
  <c r="W161" i="1"/>
  <c r="Z161" i="1"/>
  <c r="T161" i="1"/>
  <c r="P277" i="1"/>
  <c r="Q277" i="1"/>
  <c r="V851" i="1"/>
  <c r="Y851" i="1"/>
  <c r="S851" i="1"/>
  <c r="O760" i="1"/>
  <c r="N760" i="1"/>
  <c r="O491" i="1"/>
  <c r="N491" i="1"/>
  <c r="Q603" i="1"/>
  <c r="P603" i="1"/>
  <c r="M672" i="1"/>
  <c r="I672" i="1"/>
  <c r="T741" i="1"/>
  <c r="W741" i="1"/>
  <c r="Z741" i="1"/>
  <c r="Q583" i="1"/>
  <c r="P583" i="1"/>
  <c r="S257" i="1"/>
  <c r="V257" i="1"/>
  <c r="Y257" i="1"/>
  <c r="T712" i="1"/>
  <c r="W712" i="1"/>
  <c r="Z712" i="1"/>
  <c r="T443" i="1"/>
  <c r="Z443" i="1"/>
  <c r="W443" i="1"/>
  <c r="T582" i="1"/>
  <c r="W582" i="1"/>
  <c r="Z582" i="1"/>
  <c r="P162" i="1"/>
  <c r="Q162" i="1"/>
  <c r="H716" i="1"/>
  <c r="M715" i="1"/>
  <c r="I715" i="1"/>
  <c r="Q713" i="1"/>
  <c r="P713" i="1"/>
  <c r="Y355" i="1"/>
  <c r="S355" i="1"/>
  <c r="V355" i="1"/>
  <c r="Q504" i="1"/>
  <c r="P504" i="1"/>
  <c r="S695" i="1"/>
  <c r="V695" i="1"/>
  <c r="Y695" i="1"/>
  <c r="S569" i="1"/>
  <c r="V569" i="1"/>
  <c r="Y569" i="1"/>
  <c r="S11" i="1"/>
  <c r="V11" i="1"/>
  <c r="Y11" i="1"/>
  <c r="N774" i="1"/>
  <c r="O774" i="1"/>
  <c r="T503" i="1"/>
  <c r="W503" i="1"/>
  <c r="Z503" i="1"/>
  <c r="T669" i="1"/>
  <c r="W669" i="1"/>
  <c r="Z669" i="1"/>
  <c r="T310" i="1"/>
  <c r="W310" i="1"/>
  <c r="Z310" i="1"/>
  <c r="I858" i="1"/>
  <c r="H699" i="1"/>
  <c r="M698" i="1"/>
  <c r="I698" i="1"/>
  <c r="S772" i="1"/>
  <c r="V772" i="1"/>
  <c r="Y772" i="1"/>
  <c r="S334" i="1"/>
  <c r="V334" i="1"/>
  <c r="Y334" i="1"/>
  <c r="W393" i="1"/>
  <c r="Z393" i="1"/>
  <c r="T393" i="1"/>
  <c r="H314" i="1"/>
  <c r="M313" i="1"/>
  <c r="I313" i="1"/>
  <c r="O604" i="1"/>
  <c r="N604" i="1"/>
  <c r="Q670" i="1"/>
  <c r="P670" i="1"/>
  <c r="I915" i="1"/>
  <c r="O584" i="1"/>
  <c r="N584" i="1"/>
  <c r="I329" i="1"/>
  <c r="Y758" i="1"/>
  <c r="V758" i="1"/>
  <c r="S758" i="1"/>
  <c r="T410" i="1"/>
  <c r="W410" i="1"/>
  <c r="Z410" i="1"/>
  <c r="Q356" i="1"/>
  <c r="P356" i="1"/>
  <c r="P773" i="1"/>
  <c r="Q773" i="1"/>
  <c r="M805" i="1"/>
  <c r="I805" i="1"/>
  <c r="I342" i="1"/>
  <c r="Z851" i="1"/>
  <c r="T851" i="1"/>
  <c r="W851" i="1"/>
  <c r="Q570" i="1"/>
  <c r="P570" i="1"/>
  <c r="T817" i="1"/>
  <c r="W817" i="1"/>
  <c r="Z817" i="1"/>
  <c r="Q311" i="1"/>
  <c r="P311" i="1"/>
  <c r="I577" i="1"/>
  <c r="H359" i="1"/>
  <c r="M358" i="1"/>
  <c r="I358" i="1"/>
  <c r="S489" i="1"/>
  <c r="V489" i="1"/>
  <c r="Y489" i="1"/>
  <c r="I617" i="1"/>
  <c r="O743" i="1"/>
  <c r="N743" i="1"/>
  <c r="Q258" i="1"/>
  <c r="P258" i="1"/>
  <c r="T355" i="1"/>
  <c r="W355" i="1"/>
  <c r="Z355" i="1"/>
  <c r="M14" i="1"/>
  <c r="I14" i="1"/>
  <c r="H15" i="1"/>
  <c r="T885" i="1"/>
  <c r="W885" i="1"/>
  <c r="Z885" i="1"/>
  <c r="O523" i="1"/>
  <c r="N523" i="1"/>
  <c r="Y908" i="1"/>
  <c r="S908" i="1"/>
  <c r="V908" i="1"/>
  <c r="W11" i="1"/>
  <c r="Z11" i="1"/>
  <c r="T11" i="1"/>
  <c r="S669" i="1"/>
  <c r="V669" i="1"/>
  <c r="Y669" i="1"/>
  <c r="Q886" i="1"/>
  <c r="P886" i="1"/>
  <c r="Y546" i="1"/>
  <c r="V546" i="1"/>
  <c r="S546" i="1"/>
  <c r="W276" i="1"/>
  <c r="Z276" i="1"/>
  <c r="T276" i="1"/>
  <c r="H586" i="1"/>
  <c r="M585" i="1"/>
  <c r="I585" i="1"/>
  <c r="P490" i="1"/>
  <c r="Q490" i="1"/>
  <c r="W772" i="1"/>
  <c r="Z772" i="1"/>
  <c r="T772" i="1"/>
  <c r="T802" i="1"/>
  <c r="Z802" i="1"/>
  <c r="W802" i="1"/>
  <c r="M396" i="1"/>
  <c r="I396" i="1"/>
  <c r="H397" i="1"/>
  <c r="S276" i="1"/>
  <c r="V276" i="1"/>
  <c r="Y276" i="1"/>
  <c r="Q803" i="1"/>
  <c r="P803" i="1"/>
  <c r="I653" i="1"/>
  <c r="T334" i="1"/>
  <c r="W334" i="1"/>
  <c r="Z334" i="1"/>
  <c r="O312" i="1"/>
  <c r="N312" i="1"/>
  <c r="T758" i="1"/>
  <c r="W758" i="1"/>
  <c r="Z758" i="1"/>
  <c r="I366" i="1"/>
  <c r="S410" i="1"/>
  <c r="V410" i="1"/>
  <c r="Y410" i="1"/>
  <c r="S393" i="1"/>
  <c r="V393" i="1"/>
  <c r="Y393" i="1"/>
  <c r="Q818" i="1"/>
  <c r="P818" i="1"/>
  <c r="H261" i="1"/>
  <c r="M260" i="1"/>
  <c r="I260" i="1"/>
  <c r="M164" i="1"/>
  <c r="I164" i="1"/>
  <c r="H165" i="1"/>
  <c r="O804" i="1"/>
  <c r="N804" i="1"/>
  <c r="H507" i="1"/>
  <c r="M506" i="1"/>
  <c r="I506" i="1"/>
  <c r="Y602" i="1"/>
  <c r="S602" i="1"/>
  <c r="V602" i="1"/>
  <c r="S521" i="1"/>
  <c r="V521" i="1"/>
  <c r="Y521" i="1"/>
  <c r="Q335" i="1"/>
  <c r="P335" i="1"/>
  <c r="I752" i="1"/>
  <c r="M492" i="1"/>
  <c r="I492" i="1"/>
  <c r="N671" i="1"/>
  <c r="O671" i="1"/>
  <c r="H447" i="1"/>
  <c r="M446" i="1"/>
  <c r="I446" i="1"/>
  <c r="S817" i="1"/>
  <c r="V817" i="1"/>
  <c r="Y817" i="1"/>
  <c r="W489" i="1"/>
  <c r="Z489" i="1"/>
  <c r="T489" i="1"/>
  <c r="T657" i="1"/>
  <c r="W657" i="1"/>
  <c r="Z657" i="1"/>
  <c r="O714" i="1"/>
  <c r="N714" i="1"/>
  <c r="S885" i="1"/>
  <c r="Y885" i="1"/>
  <c r="V885" i="1"/>
  <c r="Z908" i="1"/>
  <c r="T908" i="1"/>
  <c r="W908" i="1"/>
  <c r="H217" i="1"/>
  <c r="I216" i="1"/>
  <c r="M775" i="1"/>
  <c r="I775" i="1"/>
  <c r="H776" i="1"/>
  <c r="T546" i="1"/>
  <c r="Z546" i="1"/>
  <c r="W546" i="1"/>
  <c r="N697" i="1"/>
  <c r="O697" i="1"/>
  <c r="U2" i="1"/>
  <c r="A3" i="1"/>
  <c r="T2" i="1"/>
  <c r="Z2" i="1"/>
  <c r="W2" i="1"/>
  <c r="Y2" i="1"/>
  <c r="V2" i="1"/>
  <c r="S2" i="1"/>
  <c r="A4" i="7"/>
  <c r="B4" i="7"/>
  <c r="G3" i="7"/>
  <c r="FA51" i="6"/>
  <c r="NP50" i="6"/>
  <c r="NP51" i="6"/>
  <c r="T633" i="1"/>
  <c r="Z633" i="1"/>
  <c r="W633" i="1"/>
  <c r="P922" i="1"/>
  <c r="Q922" i="1"/>
  <c r="H925" i="1"/>
  <c r="M924" i="1"/>
  <c r="I924" i="1"/>
  <c r="Y633" i="1"/>
  <c r="V633" i="1"/>
  <c r="S633" i="1"/>
  <c r="T921" i="1"/>
  <c r="W921" i="1"/>
  <c r="Z921" i="1"/>
  <c r="H637" i="1"/>
  <c r="M636" i="1"/>
  <c r="I636" i="1"/>
  <c r="Q634" i="1"/>
  <c r="P634" i="1"/>
  <c r="V921" i="1"/>
  <c r="S921" i="1"/>
  <c r="Y921" i="1"/>
  <c r="N923" i="1"/>
  <c r="O923" i="1"/>
  <c r="N635" i="1"/>
  <c r="O635" i="1"/>
  <c r="M586" i="1"/>
  <c r="I586" i="1"/>
  <c r="H587" i="1"/>
  <c r="Y886" i="1"/>
  <c r="V886" i="1"/>
  <c r="S886" i="1"/>
  <c r="T258" i="1"/>
  <c r="W258" i="1"/>
  <c r="Z258" i="1"/>
  <c r="S773" i="1"/>
  <c r="Y773" i="1"/>
  <c r="V773" i="1"/>
  <c r="T670" i="1"/>
  <c r="W670" i="1"/>
  <c r="Z670" i="1"/>
  <c r="Z713" i="1"/>
  <c r="T713" i="1"/>
  <c r="W713" i="1"/>
  <c r="H717" i="1"/>
  <c r="M716" i="1"/>
  <c r="I716" i="1"/>
  <c r="V583" i="1"/>
  <c r="Y583" i="1"/>
  <c r="S583" i="1"/>
  <c r="V603" i="1"/>
  <c r="Y603" i="1"/>
  <c r="S603" i="1"/>
  <c r="Q505" i="1"/>
  <c r="P505" i="1"/>
  <c r="Q163" i="1"/>
  <c r="P163" i="1"/>
  <c r="Y411" i="1"/>
  <c r="S411" i="1"/>
  <c r="V411" i="1"/>
  <c r="N524" i="1"/>
  <c r="O524" i="1"/>
  <c r="Q357" i="1"/>
  <c r="P357" i="1"/>
  <c r="Y696" i="1"/>
  <c r="S696" i="1"/>
  <c r="V696" i="1"/>
  <c r="V444" i="1"/>
  <c r="Y444" i="1"/>
  <c r="S444" i="1"/>
  <c r="O605" i="1"/>
  <c r="N605" i="1"/>
  <c r="Q671" i="1"/>
  <c r="P671" i="1"/>
  <c r="N164" i="1"/>
  <c r="O164" i="1"/>
  <c r="M447" i="1"/>
  <c r="I447" i="1"/>
  <c r="H448" i="1"/>
  <c r="O506" i="1"/>
  <c r="N506" i="1"/>
  <c r="P804" i="1"/>
  <c r="Q804" i="1"/>
  <c r="T886" i="1"/>
  <c r="Z886" i="1"/>
  <c r="W886" i="1"/>
  <c r="N14" i="1"/>
  <c r="O14" i="1"/>
  <c r="Q743" i="1"/>
  <c r="P743" i="1"/>
  <c r="M359" i="1"/>
  <c r="I359" i="1"/>
  <c r="Y570" i="1"/>
  <c r="S570" i="1"/>
  <c r="V570" i="1"/>
  <c r="O805" i="1"/>
  <c r="N805" i="1"/>
  <c r="V356" i="1"/>
  <c r="Y356" i="1"/>
  <c r="S356" i="1"/>
  <c r="Q604" i="1"/>
  <c r="P604" i="1"/>
  <c r="O313" i="1"/>
  <c r="N313" i="1"/>
  <c r="O698" i="1"/>
  <c r="N698" i="1"/>
  <c r="Q774" i="1"/>
  <c r="P774" i="1"/>
  <c r="N715" i="1"/>
  <c r="O715" i="1"/>
  <c r="T162" i="1"/>
  <c r="W162" i="1"/>
  <c r="Z162" i="1"/>
  <c r="Z583" i="1"/>
  <c r="T583" i="1"/>
  <c r="W583" i="1"/>
  <c r="Z603" i="1"/>
  <c r="T603" i="1"/>
  <c r="W603" i="1"/>
  <c r="Q259" i="1"/>
  <c r="P259" i="1"/>
  <c r="T411" i="1"/>
  <c r="W411" i="1"/>
  <c r="Z411" i="1"/>
  <c r="Q13" i="1"/>
  <c r="P13" i="1"/>
  <c r="M745" i="1"/>
  <c r="I745" i="1"/>
  <c r="P445" i="1"/>
  <c r="Q445" i="1"/>
  <c r="T696" i="1"/>
  <c r="W696" i="1"/>
  <c r="Z696" i="1"/>
  <c r="Z444" i="1"/>
  <c r="W444" i="1"/>
  <c r="T444" i="1"/>
  <c r="V759" i="1"/>
  <c r="Y759" i="1"/>
  <c r="S759" i="1"/>
  <c r="V818" i="1"/>
  <c r="Y818" i="1"/>
  <c r="S818" i="1"/>
  <c r="Q714" i="1"/>
  <c r="P714" i="1"/>
  <c r="Z818" i="1"/>
  <c r="T818" i="1"/>
  <c r="W818" i="1"/>
  <c r="Q697" i="1"/>
  <c r="P697" i="1"/>
  <c r="H777" i="1"/>
  <c r="M776" i="1"/>
  <c r="I776" i="1"/>
  <c r="N492" i="1"/>
  <c r="O492" i="1"/>
  <c r="Y335" i="1"/>
  <c r="S335" i="1"/>
  <c r="V335" i="1"/>
  <c r="H166" i="1"/>
  <c r="M165" i="1"/>
  <c r="I165" i="1"/>
  <c r="V803" i="1"/>
  <c r="Y803" i="1"/>
  <c r="S803" i="1"/>
  <c r="T490" i="1"/>
  <c r="W490" i="1"/>
  <c r="Z490" i="1"/>
  <c r="O585" i="1"/>
  <c r="N585" i="1"/>
  <c r="Q523" i="1"/>
  <c r="P523" i="1"/>
  <c r="V311" i="1"/>
  <c r="Y311" i="1"/>
  <c r="S311" i="1"/>
  <c r="T570" i="1"/>
  <c r="W570" i="1"/>
  <c r="Z570" i="1"/>
  <c r="Z356" i="1"/>
  <c r="T356" i="1"/>
  <c r="W356" i="1"/>
  <c r="Q584" i="1"/>
  <c r="P584" i="1"/>
  <c r="V504" i="1"/>
  <c r="Y504" i="1"/>
  <c r="S504" i="1"/>
  <c r="S162" i="1"/>
  <c r="V162" i="1"/>
  <c r="Y162" i="1"/>
  <c r="O672" i="1"/>
  <c r="N672" i="1"/>
  <c r="Q491" i="1"/>
  <c r="P491" i="1"/>
  <c r="T277" i="1"/>
  <c r="W277" i="1"/>
  <c r="Z277" i="1"/>
  <c r="T12" i="1"/>
  <c r="W12" i="1"/>
  <c r="Z12" i="1"/>
  <c r="V742" i="1"/>
  <c r="Y742" i="1"/>
  <c r="S742" i="1"/>
  <c r="H526" i="1"/>
  <c r="M525" i="1"/>
  <c r="I525" i="1"/>
  <c r="T394" i="1"/>
  <c r="W394" i="1"/>
  <c r="Z394" i="1"/>
  <c r="T522" i="1"/>
  <c r="W522" i="1"/>
  <c r="Z522" i="1"/>
  <c r="Z759" i="1"/>
  <c r="T759" i="1"/>
  <c r="W759" i="1"/>
  <c r="M606" i="1"/>
  <c r="I606" i="1"/>
  <c r="H607" i="1"/>
  <c r="H218" i="1"/>
  <c r="I217" i="1"/>
  <c r="O260" i="1"/>
  <c r="N260" i="1"/>
  <c r="N396" i="1"/>
  <c r="O396" i="1"/>
  <c r="N775" i="1"/>
  <c r="O775" i="1"/>
  <c r="O446" i="1"/>
  <c r="N446" i="1"/>
  <c r="T335" i="1"/>
  <c r="Z335" i="1"/>
  <c r="W335" i="1"/>
  <c r="M507" i="1"/>
  <c r="I507" i="1"/>
  <c r="H508" i="1"/>
  <c r="H262" i="1"/>
  <c r="M261" i="1"/>
  <c r="I261" i="1"/>
  <c r="Q312" i="1"/>
  <c r="P312" i="1"/>
  <c r="Z803" i="1"/>
  <c r="W803" i="1"/>
  <c r="T803" i="1"/>
  <c r="H398" i="1"/>
  <c r="M397" i="1"/>
  <c r="I397" i="1"/>
  <c r="S490" i="1"/>
  <c r="V490" i="1"/>
  <c r="Y490" i="1"/>
  <c r="H16" i="1"/>
  <c r="M15" i="1"/>
  <c r="I15" i="1"/>
  <c r="Y258" i="1"/>
  <c r="S258" i="1"/>
  <c r="V258" i="1"/>
  <c r="O358" i="1"/>
  <c r="N358" i="1"/>
  <c r="Z311" i="1"/>
  <c r="T311" i="1"/>
  <c r="W311" i="1"/>
  <c r="T773" i="1"/>
  <c r="W773" i="1"/>
  <c r="Z773" i="1"/>
  <c r="Y670" i="1"/>
  <c r="S670" i="1"/>
  <c r="V670" i="1"/>
  <c r="M314" i="1"/>
  <c r="I314" i="1"/>
  <c r="H315" i="1"/>
  <c r="H700" i="1"/>
  <c r="M699" i="1"/>
  <c r="I699" i="1"/>
  <c r="Z504" i="1"/>
  <c r="T504" i="1"/>
  <c r="W504" i="1"/>
  <c r="V713" i="1"/>
  <c r="Y713" i="1"/>
  <c r="S713" i="1"/>
  <c r="Q760" i="1"/>
  <c r="P760" i="1"/>
  <c r="S277" i="1"/>
  <c r="V277" i="1"/>
  <c r="Y277" i="1"/>
  <c r="S12" i="1"/>
  <c r="V12" i="1"/>
  <c r="Y12" i="1"/>
  <c r="Z742" i="1"/>
  <c r="T742" i="1"/>
  <c r="W742" i="1"/>
  <c r="H78" i="1"/>
  <c r="I77" i="1"/>
  <c r="Q395" i="1"/>
  <c r="P395" i="1"/>
  <c r="O744" i="1"/>
  <c r="N744" i="1"/>
  <c r="S394" i="1"/>
  <c r="V394" i="1"/>
  <c r="Y394" i="1"/>
  <c r="S522" i="1"/>
  <c r="V522" i="1"/>
  <c r="Y522" i="1"/>
  <c r="J3" i="1"/>
  <c r="K3" i="1"/>
  <c r="C4" i="7"/>
  <c r="D4" i="7"/>
  <c r="AD51" i="6"/>
  <c r="AC51" i="6"/>
  <c r="B19" i="5"/>
  <c r="N924" i="1"/>
  <c r="O924" i="1"/>
  <c r="Y922" i="1"/>
  <c r="V922" i="1"/>
  <c r="S922" i="1"/>
  <c r="Q923" i="1"/>
  <c r="P923" i="1"/>
  <c r="Y634" i="1"/>
  <c r="V634" i="1"/>
  <c r="S634" i="1"/>
  <c r="H638" i="1"/>
  <c r="I637" i="1"/>
  <c r="M637" i="1"/>
  <c r="T634" i="1"/>
  <c r="Z634" i="1"/>
  <c r="W634" i="1"/>
  <c r="M925" i="1"/>
  <c r="I925" i="1"/>
  <c r="H926" i="1"/>
  <c r="P635" i="1"/>
  <c r="Q635" i="1"/>
  <c r="O636" i="1"/>
  <c r="N636" i="1"/>
  <c r="W922" i="1"/>
  <c r="T922" i="1"/>
  <c r="Z922" i="1"/>
  <c r="T395" i="1"/>
  <c r="W395" i="1"/>
  <c r="Z395" i="1"/>
  <c r="Y395" i="1"/>
  <c r="S395" i="1"/>
  <c r="V395" i="1"/>
  <c r="W760" i="1"/>
  <c r="Z760" i="1"/>
  <c r="T760" i="1"/>
  <c r="M315" i="1"/>
  <c r="I315" i="1"/>
  <c r="H316" i="1"/>
  <c r="O15" i="1"/>
  <c r="N15" i="1"/>
  <c r="M398" i="1"/>
  <c r="I398" i="1"/>
  <c r="S312" i="1"/>
  <c r="V312" i="1"/>
  <c r="Y312" i="1"/>
  <c r="M262" i="1"/>
  <c r="I262" i="1"/>
  <c r="H263" i="1"/>
  <c r="O507" i="1"/>
  <c r="N507" i="1"/>
  <c r="Q260" i="1"/>
  <c r="P260" i="1"/>
  <c r="O165" i="1"/>
  <c r="N165" i="1"/>
  <c r="H778" i="1"/>
  <c r="I777" i="1"/>
  <c r="M777" i="1"/>
  <c r="W445" i="1"/>
  <c r="Z445" i="1"/>
  <c r="T445" i="1"/>
  <c r="Y13" i="1"/>
  <c r="S13" i="1"/>
  <c r="V13" i="1"/>
  <c r="Y774" i="1"/>
  <c r="V774" i="1"/>
  <c r="S774" i="1"/>
  <c r="Q698" i="1"/>
  <c r="P698" i="1"/>
  <c r="S604" i="1"/>
  <c r="V604" i="1"/>
  <c r="Y604" i="1"/>
  <c r="W743" i="1"/>
  <c r="Z743" i="1"/>
  <c r="T743" i="1"/>
  <c r="P506" i="1"/>
  <c r="Q506" i="1"/>
  <c r="O447" i="1"/>
  <c r="N447" i="1"/>
  <c r="V671" i="1"/>
  <c r="Y671" i="1"/>
  <c r="S671" i="1"/>
  <c r="T163" i="1"/>
  <c r="W163" i="1"/>
  <c r="Z163" i="1"/>
  <c r="O716" i="1"/>
  <c r="N716" i="1"/>
  <c r="M587" i="1"/>
  <c r="I587" i="1"/>
  <c r="H588" i="1"/>
  <c r="H79" i="1"/>
  <c r="I78" i="1"/>
  <c r="O699" i="1"/>
  <c r="N699" i="1"/>
  <c r="W312" i="1"/>
  <c r="Z312" i="1"/>
  <c r="T312" i="1"/>
  <c r="Q396" i="1"/>
  <c r="P396" i="1"/>
  <c r="M607" i="1"/>
  <c r="I607" i="1"/>
  <c r="H608" i="1"/>
  <c r="O525" i="1"/>
  <c r="N525" i="1"/>
  <c r="Y491" i="1"/>
  <c r="S491" i="1"/>
  <c r="V491" i="1"/>
  <c r="S584" i="1"/>
  <c r="V584" i="1"/>
  <c r="Y584" i="1"/>
  <c r="Y523" i="1"/>
  <c r="S523" i="1"/>
  <c r="V523" i="1"/>
  <c r="Q492" i="1"/>
  <c r="P492" i="1"/>
  <c r="V697" i="1"/>
  <c r="Y697" i="1"/>
  <c r="S697" i="1"/>
  <c r="S714" i="1"/>
  <c r="V714" i="1"/>
  <c r="Y714" i="1"/>
  <c r="S445" i="1"/>
  <c r="V445" i="1"/>
  <c r="Y445" i="1"/>
  <c r="T13" i="1"/>
  <c r="W13" i="1"/>
  <c r="Z13" i="1"/>
  <c r="V259" i="1"/>
  <c r="Y259" i="1"/>
  <c r="S259" i="1"/>
  <c r="T774" i="1"/>
  <c r="Z774" i="1"/>
  <c r="W774" i="1"/>
  <c r="W604" i="1"/>
  <c r="Z604" i="1"/>
  <c r="T604" i="1"/>
  <c r="P805" i="1"/>
  <c r="Q805" i="1"/>
  <c r="Z671" i="1"/>
  <c r="T671" i="1"/>
  <c r="W671" i="1"/>
  <c r="Q524" i="1"/>
  <c r="P524" i="1"/>
  <c r="S505" i="1"/>
  <c r="V505" i="1"/>
  <c r="Y505" i="1"/>
  <c r="P744" i="1"/>
  <c r="Q744" i="1"/>
  <c r="O314" i="1"/>
  <c r="N314" i="1"/>
  <c r="P358" i="1"/>
  <c r="Q358" i="1"/>
  <c r="H17" i="1"/>
  <c r="M16" i="1"/>
  <c r="I16" i="1"/>
  <c r="O397" i="1"/>
  <c r="N397" i="1"/>
  <c r="O261" i="1"/>
  <c r="N261" i="1"/>
  <c r="M508" i="1"/>
  <c r="I508" i="1"/>
  <c r="H509" i="1"/>
  <c r="P446" i="1"/>
  <c r="Q446" i="1"/>
  <c r="T491" i="1"/>
  <c r="W491" i="1"/>
  <c r="Z491" i="1"/>
  <c r="W584" i="1"/>
  <c r="Z584" i="1"/>
  <c r="T584" i="1"/>
  <c r="T523" i="1"/>
  <c r="W523" i="1"/>
  <c r="Z523" i="1"/>
  <c r="H167" i="1"/>
  <c r="M166" i="1"/>
  <c r="I166" i="1"/>
  <c r="O776" i="1"/>
  <c r="N776" i="1"/>
  <c r="Z697" i="1"/>
  <c r="T697" i="1"/>
  <c r="W697" i="1"/>
  <c r="W714" i="1"/>
  <c r="Z714" i="1"/>
  <c r="T714" i="1"/>
  <c r="O745" i="1"/>
  <c r="N745" i="1"/>
  <c r="Z259" i="1"/>
  <c r="T259" i="1"/>
  <c r="W259" i="1"/>
  <c r="P313" i="1"/>
  <c r="Q313" i="1"/>
  <c r="Q14" i="1"/>
  <c r="P14" i="1"/>
  <c r="W804" i="1"/>
  <c r="Z804" i="1"/>
  <c r="T804" i="1"/>
  <c r="M448" i="1"/>
  <c r="I448" i="1"/>
  <c r="P605" i="1"/>
  <c r="Q605" i="1"/>
  <c r="S357" i="1"/>
  <c r="V357" i="1"/>
  <c r="Y357" i="1"/>
  <c r="W505" i="1"/>
  <c r="Z505" i="1"/>
  <c r="T505" i="1"/>
  <c r="O586" i="1"/>
  <c r="N586" i="1"/>
  <c r="S760" i="1"/>
  <c r="V760" i="1"/>
  <c r="Y760" i="1"/>
  <c r="M700" i="1"/>
  <c r="I700" i="1"/>
  <c r="Q775" i="1"/>
  <c r="P775" i="1"/>
  <c r="I218" i="1"/>
  <c r="H219" i="1"/>
  <c r="O606" i="1"/>
  <c r="N606" i="1"/>
  <c r="M526" i="1"/>
  <c r="I526" i="1"/>
  <c r="Q672" i="1"/>
  <c r="P672" i="1"/>
  <c r="P585" i="1"/>
  <c r="Q585" i="1"/>
  <c r="Q715" i="1"/>
  <c r="P715" i="1"/>
  <c r="O359" i="1"/>
  <c r="N359" i="1"/>
  <c r="S743" i="1"/>
  <c r="V743" i="1"/>
  <c r="Y743" i="1"/>
  <c r="S804" i="1"/>
  <c r="V804" i="1"/>
  <c r="Y804" i="1"/>
  <c r="Q164" i="1"/>
  <c r="P164" i="1"/>
  <c r="W357" i="1"/>
  <c r="Z357" i="1"/>
  <c r="T357" i="1"/>
  <c r="Y163" i="1"/>
  <c r="S163" i="1"/>
  <c r="V163" i="1"/>
  <c r="M717" i="1"/>
  <c r="I717" i="1"/>
  <c r="H718" i="1"/>
  <c r="AA3" i="1"/>
  <c r="L3" i="1"/>
  <c r="N3" i="1"/>
  <c r="E4" i="7"/>
  <c r="F4" i="7"/>
  <c r="G4" i="7"/>
  <c r="A5" i="7"/>
  <c r="B5" i="7"/>
  <c r="S635" i="1"/>
  <c r="Y635" i="1"/>
  <c r="V635" i="1"/>
  <c r="O637" i="1"/>
  <c r="N637" i="1"/>
  <c r="P636" i="1"/>
  <c r="Q636" i="1"/>
  <c r="I926" i="1"/>
  <c r="H927" i="1"/>
  <c r="M926" i="1"/>
  <c r="I638" i="1"/>
  <c r="H639" i="1"/>
  <c r="M638" i="1"/>
  <c r="Y923" i="1"/>
  <c r="S923" i="1"/>
  <c r="V923" i="1"/>
  <c r="O925" i="1"/>
  <c r="N925" i="1"/>
  <c r="Z923" i="1"/>
  <c r="T923" i="1"/>
  <c r="W923" i="1"/>
  <c r="Z635" i="1"/>
  <c r="W635" i="1"/>
  <c r="T635" i="1"/>
  <c r="P924" i="1"/>
  <c r="Q924" i="1"/>
  <c r="T585" i="1"/>
  <c r="W585" i="1"/>
  <c r="Z585" i="1"/>
  <c r="O526" i="1"/>
  <c r="N526" i="1"/>
  <c r="Q586" i="1"/>
  <c r="P586" i="1"/>
  <c r="S605" i="1"/>
  <c r="V605" i="1"/>
  <c r="Y605" i="1"/>
  <c r="S313" i="1"/>
  <c r="V313" i="1"/>
  <c r="Y313" i="1"/>
  <c r="S446" i="1"/>
  <c r="Y446" i="1"/>
  <c r="V446" i="1"/>
  <c r="V524" i="1"/>
  <c r="Y524" i="1"/>
  <c r="S524" i="1"/>
  <c r="S805" i="1"/>
  <c r="Y805" i="1"/>
  <c r="V805" i="1"/>
  <c r="V396" i="1"/>
  <c r="Y396" i="1"/>
  <c r="S396" i="1"/>
  <c r="P699" i="1"/>
  <c r="Q699" i="1"/>
  <c r="I79" i="1"/>
  <c r="H80" i="1"/>
  <c r="N587" i="1"/>
  <c r="O587" i="1"/>
  <c r="P716" i="1"/>
  <c r="Q716" i="1"/>
  <c r="V164" i="1"/>
  <c r="Y164" i="1"/>
  <c r="S164" i="1"/>
  <c r="Q359" i="1"/>
  <c r="P359" i="1"/>
  <c r="S585" i="1"/>
  <c r="V585" i="1"/>
  <c r="Y585" i="1"/>
  <c r="I219" i="1"/>
  <c r="H220" i="1"/>
  <c r="N448" i="1"/>
  <c r="O448" i="1"/>
  <c r="O166" i="1"/>
  <c r="N166" i="1"/>
  <c r="M509" i="1"/>
  <c r="I509" i="1"/>
  <c r="P261" i="1"/>
  <c r="Q261" i="1"/>
  <c r="O16" i="1"/>
  <c r="N16" i="1"/>
  <c r="T358" i="1"/>
  <c r="W358" i="1"/>
  <c r="Z358" i="1"/>
  <c r="T744" i="1"/>
  <c r="W744" i="1"/>
  <c r="Z744" i="1"/>
  <c r="Z524" i="1"/>
  <c r="T524" i="1"/>
  <c r="W524" i="1"/>
  <c r="V492" i="1"/>
  <c r="Y492" i="1"/>
  <c r="S492" i="1"/>
  <c r="H609" i="1"/>
  <c r="M608" i="1"/>
  <c r="I608" i="1"/>
  <c r="Z396" i="1"/>
  <c r="T396" i="1"/>
  <c r="W396" i="1"/>
  <c r="T506" i="1"/>
  <c r="W506" i="1"/>
  <c r="Z506" i="1"/>
  <c r="S698" i="1"/>
  <c r="V698" i="1"/>
  <c r="Y698" i="1"/>
  <c r="O777" i="1"/>
  <c r="N777" i="1"/>
  <c r="S260" i="1"/>
  <c r="V260" i="1"/>
  <c r="Y260" i="1"/>
  <c r="Q507" i="1"/>
  <c r="P507" i="1"/>
  <c r="O262" i="1"/>
  <c r="N262" i="1"/>
  <c r="Q15" i="1"/>
  <c r="P15" i="1"/>
  <c r="N315" i="1"/>
  <c r="O315" i="1"/>
  <c r="V775" i="1"/>
  <c r="Y775" i="1"/>
  <c r="S775" i="1"/>
  <c r="O717" i="1"/>
  <c r="N717" i="1"/>
  <c r="Z164" i="1"/>
  <c r="T164" i="1"/>
  <c r="W164" i="1"/>
  <c r="V715" i="1"/>
  <c r="Y715" i="1"/>
  <c r="S715" i="1"/>
  <c r="S672" i="1"/>
  <c r="V672" i="1"/>
  <c r="Y672" i="1"/>
  <c r="Z775" i="1"/>
  <c r="T775" i="1"/>
  <c r="W775" i="1"/>
  <c r="O700" i="1"/>
  <c r="N700" i="1"/>
  <c r="V14" i="1"/>
  <c r="Y14" i="1"/>
  <c r="S14" i="1"/>
  <c r="S358" i="1"/>
  <c r="V358" i="1"/>
  <c r="Y358" i="1"/>
  <c r="S744" i="1"/>
  <c r="V744" i="1"/>
  <c r="Y744" i="1"/>
  <c r="Z492" i="1"/>
  <c r="T492" i="1"/>
  <c r="W492" i="1"/>
  <c r="H589" i="1"/>
  <c r="M588" i="1"/>
  <c r="I588" i="1"/>
  <c r="S506" i="1"/>
  <c r="V506" i="1"/>
  <c r="Y506" i="1"/>
  <c r="W698" i="1"/>
  <c r="Z698" i="1"/>
  <c r="T698" i="1"/>
  <c r="M778" i="1"/>
  <c r="I778" i="1"/>
  <c r="H779" i="1"/>
  <c r="W260" i="1"/>
  <c r="Z260" i="1"/>
  <c r="T260" i="1"/>
  <c r="O398" i="1"/>
  <c r="N398" i="1"/>
  <c r="M718" i="1"/>
  <c r="I718" i="1"/>
  <c r="H719" i="1"/>
  <c r="Z715" i="1"/>
  <c r="W715" i="1"/>
  <c r="T715" i="1"/>
  <c r="W672" i="1"/>
  <c r="Z672" i="1"/>
  <c r="T672" i="1"/>
  <c r="Q606" i="1"/>
  <c r="P606" i="1"/>
  <c r="T605" i="1"/>
  <c r="W605" i="1"/>
  <c r="Z605" i="1"/>
  <c r="Z14" i="1"/>
  <c r="T14" i="1"/>
  <c r="W14" i="1"/>
  <c r="T313" i="1"/>
  <c r="W313" i="1"/>
  <c r="Z313" i="1"/>
  <c r="Q745" i="1"/>
  <c r="P745" i="1"/>
  <c r="Q776" i="1"/>
  <c r="P776" i="1"/>
  <c r="M167" i="1"/>
  <c r="I167" i="1"/>
  <c r="H168" i="1"/>
  <c r="T446" i="1"/>
  <c r="W446" i="1"/>
  <c r="Z446" i="1"/>
  <c r="N508" i="1"/>
  <c r="O508" i="1"/>
  <c r="Q397" i="1"/>
  <c r="P397" i="1"/>
  <c r="M17" i="1"/>
  <c r="I17" i="1"/>
  <c r="H18" i="1"/>
  <c r="Q314" i="1"/>
  <c r="P314" i="1"/>
  <c r="T805" i="1"/>
  <c r="W805" i="1"/>
  <c r="Z805" i="1"/>
  <c r="Q525" i="1"/>
  <c r="P525" i="1"/>
  <c r="N607" i="1"/>
  <c r="O607" i="1"/>
  <c r="Q447" i="1"/>
  <c r="P447" i="1"/>
  <c r="Q165" i="1"/>
  <c r="P165" i="1"/>
  <c r="M263" i="1"/>
  <c r="I263" i="1"/>
  <c r="H264" i="1"/>
  <c r="H317" i="1"/>
  <c r="M316" i="1"/>
  <c r="I316" i="1"/>
  <c r="G3" i="1"/>
  <c r="E3" i="1"/>
  <c r="F3" i="1"/>
  <c r="Q3" i="1"/>
  <c r="P3" i="1"/>
  <c r="M3" i="1"/>
  <c r="A4" i="1"/>
  <c r="O3" i="1"/>
  <c r="D5" i="7"/>
  <c r="C5" i="7"/>
  <c r="O638" i="1"/>
  <c r="N638" i="1"/>
  <c r="Z636" i="1"/>
  <c r="T636" i="1"/>
  <c r="W636" i="1"/>
  <c r="O926" i="1"/>
  <c r="N926" i="1"/>
  <c r="T924" i="1"/>
  <c r="W924" i="1"/>
  <c r="Z924" i="1"/>
  <c r="Q925" i="1"/>
  <c r="P925" i="1"/>
  <c r="S636" i="1"/>
  <c r="V636" i="1"/>
  <c r="Y636" i="1"/>
  <c r="H640" i="1"/>
  <c r="M639" i="1"/>
  <c r="I639" i="1"/>
  <c r="S924" i="1"/>
  <c r="V924" i="1"/>
  <c r="Y924" i="1"/>
  <c r="M927" i="1"/>
  <c r="I927" i="1"/>
  <c r="H928" i="1"/>
  <c r="Q637" i="1"/>
  <c r="P637" i="1"/>
  <c r="O316" i="1"/>
  <c r="N316" i="1"/>
  <c r="S525" i="1"/>
  <c r="V525" i="1"/>
  <c r="Y525" i="1"/>
  <c r="O167" i="1"/>
  <c r="N167" i="1"/>
  <c r="Y606" i="1"/>
  <c r="S606" i="1"/>
  <c r="V606" i="1"/>
  <c r="H590" i="1"/>
  <c r="M589" i="1"/>
  <c r="I589" i="1"/>
  <c r="Q700" i="1"/>
  <c r="P700" i="1"/>
  <c r="W15" i="1"/>
  <c r="Z15" i="1"/>
  <c r="T15" i="1"/>
  <c r="T507" i="1"/>
  <c r="W507" i="1"/>
  <c r="Z507" i="1"/>
  <c r="P777" i="1"/>
  <c r="Q777" i="1"/>
  <c r="H610" i="1"/>
  <c r="M609" i="1"/>
  <c r="I609" i="1"/>
  <c r="S261" i="1"/>
  <c r="V261" i="1"/>
  <c r="Y261" i="1"/>
  <c r="P166" i="1"/>
  <c r="Q166" i="1"/>
  <c r="T716" i="1"/>
  <c r="W716" i="1"/>
  <c r="Z716" i="1"/>
  <c r="I80" i="1"/>
  <c r="H81" i="1"/>
  <c r="T699" i="1"/>
  <c r="W699" i="1"/>
  <c r="Z699" i="1"/>
  <c r="N718" i="1"/>
  <c r="O718" i="1"/>
  <c r="W525" i="1"/>
  <c r="Z525" i="1"/>
  <c r="T525" i="1"/>
  <c r="T606" i="1"/>
  <c r="W606" i="1"/>
  <c r="Z606" i="1"/>
  <c r="P398" i="1"/>
  <c r="Q398" i="1"/>
  <c r="M779" i="1"/>
  <c r="I779" i="1"/>
  <c r="Q717" i="1"/>
  <c r="P717" i="1"/>
  <c r="Q262" i="1"/>
  <c r="P262" i="1"/>
  <c r="P16" i="1"/>
  <c r="Q16" i="1"/>
  <c r="Y359" i="1"/>
  <c r="S359" i="1"/>
  <c r="V359" i="1"/>
  <c r="S716" i="1"/>
  <c r="V716" i="1"/>
  <c r="Y716" i="1"/>
  <c r="S699" i="1"/>
  <c r="V699" i="1"/>
  <c r="Y699" i="1"/>
  <c r="W165" i="1"/>
  <c r="Z165" i="1"/>
  <c r="T165" i="1"/>
  <c r="W397" i="1"/>
  <c r="Z397" i="1"/>
  <c r="T397" i="1"/>
  <c r="Y745" i="1"/>
  <c r="S745" i="1"/>
  <c r="V745" i="1"/>
  <c r="N263" i="1"/>
  <c r="O263" i="1"/>
  <c r="Y447" i="1"/>
  <c r="V447" i="1"/>
  <c r="S447" i="1"/>
  <c r="Y314" i="1"/>
  <c r="S314" i="1"/>
  <c r="V314" i="1"/>
  <c r="T745" i="1"/>
  <c r="W745" i="1"/>
  <c r="Z745" i="1"/>
  <c r="H318" i="1"/>
  <c r="M317" i="1"/>
  <c r="I317" i="1"/>
  <c r="T447" i="1"/>
  <c r="Z447" i="1"/>
  <c r="W447" i="1"/>
  <c r="T314" i="1"/>
  <c r="W314" i="1"/>
  <c r="Z314" i="1"/>
  <c r="Q508" i="1"/>
  <c r="P508" i="1"/>
  <c r="M168" i="1"/>
  <c r="I168" i="1"/>
  <c r="H169" i="1"/>
  <c r="S776" i="1"/>
  <c r="V776" i="1"/>
  <c r="Y776" i="1"/>
  <c r="H720" i="1"/>
  <c r="M719" i="1"/>
  <c r="I719" i="1"/>
  <c r="O588" i="1"/>
  <c r="N588" i="1"/>
  <c r="Q315" i="1"/>
  <c r="P315" i="1"/>
  <c r="O608" i="1"/>
  <c r="N608" i="1"/>
  <c r="O509" i="1"/>
  <c r="N509" i="1"/>
  <c r="H221" i="1"/>
  <c r="I220" i="1"/>
  <c r="T359" i="1"/>
  <c r="W359" i="1"/>
  <c r="Z359" i="1"/>
  <c r="Y586" i="1"/>
  <c r="S586" i="1"/>
  <c r="V586" i="1"/>
  <c r="O17" i="1"/>
  <c r="N17" i="1"/>
  <c r="J4" i="1"/>
  <c r="K4" i="1"/>
  <c r="M264" i="1"/>
  <c r="I264" i="1"/>
  <c r="S165" i="1"/>
  <c r="V165" i="1"/>
  <c r="Y165" i="1"/>
  <c r="Q607" i="1"/>
  <c r="P607" i="1"/>
  <c r="M18" i="1"/>
  <c r="I18" i="1"/>
  <c r="H19" i="1"/>
  <c r="S397" i="1"/>
  <c r="V397" i="1"/>
  <c r="Y397" i="1"/>
  <c r="W776" i="1"/>
  <c r="Z776" i="1"/>
  <c r="T776" i="1"/>
  <c r="O778" i="1"/>
  <c r="N778" i="1"/>
  <c r="S15" i="1"/>
  <c r="V15" i="1"/>
  <c r="Y15" i="1"/>
  <c r="Y507" i="1"/>
  <c r="S507" i="1"/>
  <c r="V507" i="1"/>
  <c r="T261" i="1"/>
  <c r="W261" i="1"/>
  <c r="Z261" i="1"/>
  <c r="Q448" i="1"/>
  <c r="P448" i="1"/>
  <c r="Q587" i="1"/>
  <c r="P587" i="1"/>
  <c r="T586" i="1"/>
  <c r="W586" i="1"/>
  <c r="Z586" i="1"/>
  <c r="P526" i="1"/>
  <c r="Q526" i="1"/>
  <c r="B3" i="1"/>
  <c r="R3" i="1"/>
  <c r="U3" i="1"/>
  <c r="C3" i="1"/>
  <c r="S3" i="1"/>
  <c r="V3" i="1"/>
  <c r="W3" i="1"/>
  <c r="T3" i="1"/>
  <c r="E5" i="7"/>
  <c r="F5" i="7"/>
  <c r="G5" i="7"/>
  <c r="A6" i="7"/>
  <c r="C6" i="7"/>
  <c r="H929" i="1"/>
  <c r="M928" i="1"/>
  <c r="I928" i="1"/>
  <c r="H641" i="1"/>
  <c r="M640" i="1"/>
  <c r="I640" i="1"/>
  <c r="V925" i="1"/>
  <c r="Y925" i="1"/>
  <c r="S925" i="1"/>
  <c r="Q926" i="1"/>
  <c r="P926" i="1"/>
  <c r="V637" i="1"/>
  <c r="Y637" i="1"/>
  <c r="S637" i="1"/>
  <c r="N639" i="1"/>
  <c r="O639" i="1"/>
  <c r="P638" i="1"/>
  <c r="Q638" i="1"/>
  <c r="O927" i="1"/>
  <c r="N927" i="1"/>
  <c r="T925" i="1"/>
  <c r="W925" i="1"/>
  <c r="Z925" i="1"/>
  <c r="W637" i="1"/>
  <c r="Z637" i="1"/>
  <c r="T637" i="1"/>
  <c r="H222" i="1"/>
  <c r="I221" i="1"/>
  <c r="Q509" i="1"/>
  <c r="P509" i="1"/>
  <c r="O719" i="1"/>
  <c r="N719" i="1"/>
  <c r="N168" i="1"/>
  <c r="O168" i="1"/>
  <c r="O317" i="1"/>
  <c r="N317" i="1"/>
  <c r="Q263" i="1"/>
  <c r="P263" i="1"/>
  <c r="Q718" i="1"/>
  <c r="P718" i="1"/>
  <c r="T166" i="1"/>
  <c r="W166" i="1"/>
  <c r="Z166" i="1"/>
  <c r="T526" i="1"/>
  <c r="W526" i="1"/>
  <c r="Z526" i="1"/>
  <c r="V587" i="1"/>
  <c r="Y587" i="1"/>
  <c r="S587" i="1"/>
  <c r="Q778" i="1"/>
  <c r="P778" i="1"/>
  <c r="V607" i="1"/>
  <c r="Y607" i="1"/>
  <c r="S607" i="1"/>
  <c r="T16" i="1"/>
  <c r="W16" i="1"/>
  <c r="Z16" i="1"/>
  <c r="Y717" i="1"/>
  <c r="S717" i="1"/>
  <c r="V717" i="1"/>
  <c r="T398" i="1"/>
  <c r="W398" i="1"/>
  <c r="Z398" i="1"/>
  <c r="H82" i="1"/>
  <c r="I81" i="1"/>
  <c r="S166" i="1"/>
  <c r="V166" i="1"/>
  <c r="Y166" i="1"/>
  <c r="O609" i="1"/>
  <c r="N609" i="1"/>
  <c r="T777" i="1"/>
  <c r="W777" i="1"/>
  <c r="Z777" i="1"/>
  <c r="Y700" i="1"/>
  <c r="S700" i="1"/>
  <c r="V700" i="1"/>
  <c r="M590" i="1"/>
  <c r="I590" i="1"/>
  <c r="H591" i="1"/>
  <c r="Q167" i="1"/>
  <c r="P167" i="1"/>
  <c r="S526" i="1"/>
  <c r="V526" i="1"/>
  <c r="Y526" i="1"/>
  <c r="H20" i="1"/>
  <c r="M19" i="1"/>
  <c r="I19" i="1"/>
  <c r="Q608" i="1"/>
  <c r="P608" i="1"/>
  <c r="Z607" i="1"/>
  <c r="T607" i="1"/>
  <c r="W607" i="1"/>
  <c r="V315" i="1"/>
  <c r="Y315" i="1"/>
  <c r="S315" i="1"/>
  <c r="H170" i="1"/>
  <c r="M169" i="1"/>
  <c r="I169" i="1"/>
  <c r="V508" i="1"/>
  <c r="Y508" i="1"/>
  <c r="S508" i="1"/>
  <c r="M318" i="1"/>
  <c r="I318" i="1"/>
  <c r="H319" i="1"/>
  <c r="S16" i="1"/>
  <c r="V16" i="1"/>
  <c r="Y16" i="1"/>
  <c r="Y262" i="1"/>
  <c r="S262" i="1"/>
  <c r="V262" i="1"/>
  <c r="T717" i="1"/>
  <c r="Z717" i="1"/>
  <c r="W717" i="1"/>
  <c r="S398" i="1"/>
  <c r="V398" i="1"/>
  <c r="Y398" i="1"/>
  <c r="S777" i="1"/>
  <c r="V777" i="1"/>
  <c r="Y777" i="1"/>
  <c r="T700" i="1"/>
  <c r="W700" i="1"/>
  <c r="Z700" i="1"/>
  <c r="Q316" i="1"/>
  <c r="P316" i="1"/>
  <c r="Z448" i="1"/>
  <c r="W448" i="1"/>
  <c r="T448" i="1"/>
  <c r="Q17" i="1"/>
  <c r="P17" i="1"/>
  <c r="L4" i="1"/>
  <c r="AA4" i="1"/>
  <c r="N4" i="1"/>
  <c r="Z587" i="1"/>
  <c r="T587" i="1"/>
  <c r="W587" i="1"/>
  <c r="V448" i="1"/>
  <c r="Y448" i="1"/>
  <c r="S448" i="1"/>
  <c r="N18" i="1"/>
  <c r="O18" i="1"/>
  <c r="O264" i="1"/>
  <c r="N264" i="1"/>
  <c r="Z315" i="1"/>
  <c r="T315" i="1"/>
  <c r="W315" i="1"/>
  <c r="Q588" i="1"/>
  <c r="P588" i="1"/>
  <c r="H721" i="1"/>
  <c r="I720" i="1"/>
  <c r="M720" i="1"/>
  <c r="Z508" i="1"/>
  <c r="T508" i="1"/>
  <c r="W508" i="1"/>
  <c r="T262" i="1"/>
  <c r="W262" i="1"/>
  <c r="Z262" i="1"/>
  <c r="O779" i="1"/>
  <c r="N779" i="1"/>
  <c r="M610" i="1"/>
  <c r="I610" i="1"/>
  <c r="O589" i="1"/>
  <c r="N589" i="1"/>
  <c r="B6" i="7"/>
  <c r="D6" i="7"/>
  <c r="Q639" i="1"/>
  <c r="P639" i="1"/>
  <c r="Y926" i="1"/>
  <c r="S926" i="1"/>
  <c r="V926" i="1"/>
  <c r="O928" i="1"/>
  <c r="N928" i="1"/>
  <c r="H642" i="1"/>
  <c r="M641" i="1"/>
  <c r="I641" i="1"/>
  <c r="Z638" i="1"/>
  <c r="W638" i="1"/>
  <c r="T638" i="1"/>
  <c r="Z926" i="1"/>
  <c r="T926" i="1"/>
  <c r="W926" i="1"/>
  <c r="N640" i="1"/>
  <c r="O640" i="1"/>
  <c r="Q927" i="1"/>
  <c r="P927" i="1"/>
  <c r="Y638" i="1"/>
  <c r="S638" i="1"/>
  <c r="V638" i="1"/>
  <c r="M929" i="1"/>
  <c r="I929" i="1"/>
  <c r="G4" i="1"/>
  <c r="E4" i="1"/>
  <c r="F4" i="1"/>
  <c r="H171" i="1"/>
  <c r="M170" i="1"/>
  <c r="I170" i="1"/>
  <c r="O19" i="1"/>
  <c r="N19" i="1"/>
  <c r="M591" i="1"/>
  <c r="I591" i="1"/>
  <c r="Y778" i="1"/>
  <c r="S778" i="1"/>
  <c r="V778" i="1"/>
  <c r="Z718" i="1"/>
  <c r="W718" i="1"/>
  <c r="T718" i="1"/>
  <c r="Z263" i="1"/>
  <c r="T263" i="1"/>
  <c r="W263" i="1"/>
  <c r="Q168" i="1"/>
  <c r="P168" i="1"/>
  <c r="O720" i="1"/>
  <c r="N720" i="1"/>
  <c r="O610" i="1"/>
  <c r="N610" i="1"/>
  <c r="S608" i="1"/>
  <c r="V608" i="1"/>
  <c r="Y608" i="1"/>
  <c r="T778" i="1"/>
  <c r="W778" i="1"/>
  <c r="Z778" i="1"/>
  <c r="P317" i="1"/>
  <c r="Q317" i="1"/>
  <c r="Q719" i="1"/>
  <c r="P719" i="1"/>
  <c r="W588" i="1"/>
  <c r="Z588" i="1"/>
  <c r="T588" i="1"/>
  <c r="M721" i="1"/>
  <c r="I721" i="1"/>
  <c r="Q779" i="1"/>
  <c r="P779" i="1"/>
  <c r="Q264" i="1"/>
  <c r="P264" i="1"/>
  <c r="Y17" i="1"/>
  <c r="S17" i="1"/>
  <c r="V17" i="1"/>
  <c r="W316" i="1"/>
  <c r="Z316" i="1"/>
  <c r="T316" i="1"/>
  <c r="M319" i="1"/>
  <c r="I319" i="1"/>
  <c r="H320" i="1"/>
  <c r="O169" i="1"/>
  <c r="N169" i="1"/>
  <c r="W608" i="1"/>
  <c r="Z608" i="1"/>
  <c r="T608" i="1"/>
  <c r="M20" i="1"/>
  <c r="I20" i="1"/>
  <c r="H21" i="1"/>
  <c r="Y167" i="1"/>
  <c r="S167" i="1"/>
  <c r="V167" i="1"/>
  <c r="O590" i="1"/>
  <c r="N590" i="1"/>
  <c r="P609" i="1"/>
  <c r="Q609" i="1"/>
  <c r="H83" i="1"/>
  <c r="I82" i="1"/>
  <c r="S509" i="1"/>
  <c r="V509" i="1"/>
  <c r="Y509" i="1"/>
  <c r="I222" i="1"/>
  <c r="H223" i="1"/>
  <c r="O318" i="1"/>
  <c r="N318" i="1"/>
  <c r="Q18" i="1"/>
  <c r="P18" i="1"/>
  <c r="S316" i="1"/>
  <c r="V316" i="1"/>
  <c r="Y316" i="1"/>
  <c r="P589" i="1"/>
  <c r="Q589" i="1"/>
  <c r="S588" i="1"/>
  <c r="V588" i="1"/>
  <c r="Y588" i="1"/>
  <c r="P4" i="1"/>
  <c r="Q4" i="1"/>
  <c r="M4" i="1"/>
  <c r="O4" i="1"/>
  <c r="T17" i="1"/>
  <c r="W17" i="1"/>
  <c r="Z17" i="1"/>
  <c r="T167" i="1"/>
  <c r="W167" i="1"/>
  <c r="Z167" i="1"/>
  <c r="V718" i="1"/>
  <c r="Y718" i="1"/>
  <c r="S718" i="1"/>
  <c r="V263" i="1"/>
  <c r="Y263" i="1"/>
  <c r="S263" i="1"/>
  <c r="W509" i="1"/>
  <c r="Z509" i="1"/>
  <c r="T509" i="1"/>
  <c r="E6" i="7"/>
  <c r="F6" i="7"/>
  <c r="A7" i="7"/>
  <c r="C7" i="7"/>
  <c r="Y927" i="1"/>
  <c r="S927" i="1"/>
  <c r="V927" i="1"/>
  <c r="M642" i="1"/>
  <c r="H643" i="1"/>
  <c r="I642" i="1"/>
  <c r="W927" i="1"/>
  <c r="T927" i="1"/>
  <c r="Z927" i="1"/>
  <c r="P928" i="1"/>
  <c r="Q928" i="1"/>
  <c r="O641" i="1"/>
  <c r="N641" i="1"/>
  <c r="Y639" i="1"/>
  <c r="V639" i="1"/>
  <c r="S639" i="1"/>
  <c r="O929" i="1"/>
  <c r="N929" i="1"/>
  <c r="Q640" i="1"/>
  <c r="P640" i="1"/>
  <c r="Z639" i="1"/>
  <c r="W639" i="1"/>
  <c r="T639" i="1"/>
  <c r="B4" i="1"/>
  <c r="T609" i="1"/>
  <c r="W609" i="1"/>
  <c r="Z609" i="1"/>
  <c r="M21" i="1"/>
  <c r="I21" i="1"/>
  <c r="H22" i="1"/>
  <c r="H321" i="1"/>
  <c r="M320" i="1"/>
  <c r="I320" i="1"/>
  <c r="S779" i="1"/>
  <c r="V779" i="1"/>
  <c r="Y779" i="1"/>
  <c r="S317" i="1"/>
  <c r="V317" i="1"/>
  <c r="Y317" i="1"/>
  <c r="Q610" i="1"/>
  <c r="P610" i="1"/>
  <c r="Q19" i="1"/>
  <c r="P19" i="1"/>
  <c r="M171" i="1"/>
  <c r="I171" i="1"/>
  <c r="H172" i="1"/>
  <c r="A5" i="1"/>
  <c r="C4" i="1"/>
  <c r="V18" i="1"/>
  <c r="Y18" i="1"/>
  <c r="S18" i="1"/>
  <c r="O20" i="1"/>
  <c r="N20" i="1"/>
  <c r="W779" i="1"/>
  <c r="Z779" i="1"/>
  <c r="T779" i="1"/>
  <c r="S719" i="1"/>
  <c r="V719" i="1"/>
  <c r="Y719" i="1"/>
  <c r="V168" i="1"/>
  <c r="Y168" i="1"/>
  <c r="S168" i="1"/>
  <c r="T589" i="1"/>
  <c r="W589" i="1"/>
  <c r="Z589" i="1"/>
  <c r="S589" i="1"/>
  <c r="V589" i="1"/>
  <c r="Y589" i="1"/>
  <c r="T4" i="1"/>
  <c r="W4" i="1"/>
  <c r="Z4" i="1"/>
  <c r="Z18" i="1"/>
  <c r="T18" i="1"/>
  <c r="W18" i="1"/>
  <c r="Q318" i="1"/>
  <c r="P318" i="1"/>
  <c r="I83" i="1"/>
  <c r="H84" i="1"/>
  <c r="Q590" i="1"/>
  <c r="P590" i="1"/>
  <c r="Q169" i="1"/>
  <c r="P169" i="1"/>
  <c r="N319" i="1"/>
  <c r="O319" i="1"/>
  <c r="S264" i="1"/>
  <c r="V264" i="1"/>
  <c r="Y264" i="1"/>
  <c r="O721" i="1"/>
  <c r="N721" i="1"/>
  <c r="W719" i="1"/>
  <c r="Z719" i="1"/>
  <c r="T719" i="1"/>
  <c r="P720" i="1"/>
  <c r="Q720" i="1"/>
  <c r="Z168" i="1"/>
  <c r="T168" i="1"/>
  <c r="W168" i="1"/>
  <c r="N591" i="1"/>
  <c r="O591" i="1"/>
  <c r="O170" i="1"/>
  <c r="N170" i="1"/>
  <c r="R4" i="1"/>
  <c r="U4" i="1"/>
  <c r="S609" i="1"/>
  <c r="V609" i="1"/>
  <c r="Y609" i="1"/>
  <c r="S4" i="1"/>
  <c r="V4" i="1"/>
  <c r="Y4" i="1"/>
  <c r="I223" i="1"/>
  <c r="H224" i="1"/>
  <c r="W264" i="1"/>
  <c r="Z264" i="1"/>
  <c r="T264" i="1"/>
  <c r="T317" i="1"/>
  <c r="W317" i="1"/>
  <c r="Z317" i="1"/>
  <c r="G6" i="7"/>
  <c r="B7" i="7"/>
  <c r="D7" i="7"/>
  <c r="T640" i="1"/>
  <c r="Z640" i="1"/>
  <c r="W640" i="1"/>
  <c r="P929" i="1"/>
  <c r="Q929" i="1"/>
  <c r="S928" i="1"/>
  <c r="V928" i="1"/>
  <c r="Y928" i="1"/>
  <c r="N642" i="1"/>
  <c r="O642" i="1"/>
  <c r="Y640" i="1"/>
  <c r="S640" i="1"/>
  <c r="V640" i="1"/>
  <c r="T928" i="1"/>
  <c r="W928" i="1"/>
  <c r="Z928" i="1"/>
  <c r="P641" i="1"/>
  <c r="Q641" i="1"/>
  <c r="H644" i="1"/>
  <c r="I643" i="1"/>
  <c r="M643" i="1"/>
  <c r="W169" i="1"/>
  <c r="Z169" i="1"/>
  <c r="T169" i="1"/>
  <c r="M172" i="1"/>
  <c r="I172" i="1"/>
  <c r="H173" i="1"/>
  <c r="S19" i="1"/>
  <c r="V19" i="1"/>
  <c r="Y19" i="1"/>
  <c r="H322" i="1"/>
  <c r="M321" i="1"/>
  <c r="I321" i="1"/>
  <c r="H23" i="1"/>
  <c r="I22" i="1"/>
  <c r="M22" i="1"/>
  <c r="P170" i="1"/>
  <c r="Q170" i="1"/>
  <c r="T318" i="1"/>
  <c r="W318" i="1"/>
  <c r="Z318" i="1"/>
  <c r="Y590" i="1"/>
  <c r="S590" i="1"/>
  <c r="V590" i="1"/>
  <c r="Q319" i="1"/>
  <c r="P319" i="1"/>
  <c r="T590" i="1"/>
  <c r="W590" i="1"/>
  <c r="Z590" i="1"/>
  <c r="O171" i="1"/>
  <c r="N171" i="1"/>
  <c r="Y610" i="1"/>
  <c r="S610" i="1"/>
  <c r="V610" i="1"/>
  <c r="O320" i="1"/>
  <c r="N320" i="1"/>
  <c r="S720" i="1"/>
  <c r="Y720" i="1"/>
  <c r="V720" i="1"/>
  <c r="Q721" i="1"/>
  <c r="P721" i="1"/>
  <c r="W19" i="1"/>
  <c r="Z19" i="1"/>
  <c r="T19" i="1"/>
  <c r="H225" i="1"/>
  <c r="I224" i="1"/>
  <c r="Q591" i="1"/>
  <c r="P591" i="1"/>
  <c r="T720" i="1"/>
  <c r="W720" i="1"/>
  <c r="Z720" i="1"/>
  <c r="S169" i="1"/>
  <c r="V169" i="1"/>
  <c r="Y169" i="1"/>
  <c r="I84" i="1"/>
  <c r="H85" i="1"/>
  <c r="Y318" i="1"/>
  <c r="S318" i="1"/>
  <c r="V318" i="1"/>
  <c r="Q20" i="1"/>
  <c r="P20" i="1"/>
  <c r="J5" i="1"/>
  <c r="K5" i="1"/>
  <c r="T610" i="1"/>
  <c r="W610" i="1"/>
  <c r="Z610" i="1"/>
  <c r="N21" i="1"/>
  <c r="O21" i="1"/>
  <c r="E7" i="7"/>
  <c r="F7" i="7"/>
  <c r="A8" i="7"/>
  <c r="N643" i="1"/>
  <c r="O643" i="1"/>
  <c r="Y929" i="1"/>
  <c r="S929" i="1"/>
  <c r="V929" i="1"/>
  <c r="H645" i="1"/>
  <c r="M644" i="1"/>
  <c r="I644" i="1"/>
  <c r="T641" i="1"/>
  <c r="Z641" i="1"/>
  <c r="W641" i="1"/>
  <c r="S641" i="1"/>
  <c r="V641" i="1"/>
  <c r="Y641" i="1"/>
  <c r="Q642" i="1"/>
  <c r="P642" i="1"/>
  <c r="Z929" i="1"/>
  <c r="T929" i="1"/>
  <c r="W929" i="1"/>
  <c r="L5" i="1"/>
  <c r="AA5" i="1"/>
  <c r="N5" i="1"/>
  <c r="H226" i="1"/>
  <c r="I225" i="1"/>
  <c r="Q171" i="1"/>
  <c r="P171" i="1"/>
  <c r="Z591" i="1"/>
  <c r="T591" i="1"/>
  <c r="W591" i="1"/>
  <c r="Y721" i="1"/>
  <c r="V721" i="1"/>
  <c r="S721" i="1"/>
  <c r="Z319" i="1"/>
  <c r="T319" i="1"/>
  <c r="W319" i="1"/>
  <c r="T170" i="1"/>
  <c r="W170" i="1"/>
  <c r="Z170" i="1"/>
  <c r="O22" i="1"/>
  <c r="N22" i="1"/>
  <c r="M322" i="1"/>
  <c r="I322" i="1"/>
  <c r="T721" i="1"/>
  <c r="W721" i="1"/>
  <c r="Z721" i="1"/>
  <c r="S170" i="1"/>
  <c r="V170" i="1"/>
  <c r="Y170" i="1"/>
  <c r="H24" i="1"/>
  <c r="M23" i="1"/>
  <c r="I23" i="1"/>
  <c r="H174" i="1"/>
  <c r="M173" i="1"/>
  <c r="I173" i="1"/>
  <c r="Y20" i="1"/>
  <c r="V20" i="1"/>
  <c r="S20" i="1"/>
  <c r="Q320" i="1"/>
  <c r="P320" i="1"/>
  <c r="O321" i="1"/>
  <c r="N321" i="1"/>
  <c r="H86" i="1"/>
  <c r="I85" i="1"/>
  <c r="Q21" i="1"/>
  <c r="P21" i="1"/>
  <c r="T20" i="1"/>
  <c r="W20" i="1"/>
  <c r="Z20" i="1"/>
  <c r="V591" i="1"/>
  <c r="Y591" i="1"/>
  <c r="S591" i="1"/>
  <c r="V319" i="1"/>
  <c r="Y319" i="1"/>
  <c r="S319" i="1"/>
  <c r="N172" i="1"/>
  <c r="O172" i="1"/>
  <c r="G7" i="7"/>
  <c r="C8" i="7"/>
  <c r="D8" i="7"/>
  <c r="B8" i="7"/>
  <c r="Y642" i="1"/>
  <c r="S642" i="1"/>
  <c r="V642" i="1"/>
  <c r="O644" i="1"/>
  <c r="N644" i="1"/>
  <c r="W642" i="1"/>
  <c r="Z642" i="1"/>
  <c r="T642" i="1"/>
  <c r="M645" i="1"/>
  <c r="I645" i="1"/>
  <c r="H646" i="1"/>
  <c r="Q643" i="1"/>
  <c r="P643" i="1"/>
  <c r="V21" i="1"/>
  <c r="Y21" i="1"/>
  <c r="S21" i="1"/>
  <c r="O173" i="1"/>
  <c r="N173" i="1"/>
  <c r="T171" i="1"/>
  <c r="W171" i="1"/>
  <c r="Z171" i="1"/>
  <c r="O322" i="1"/>
  <c r="N322" i="1"/>
  <c r="Q5" i="1"/>
  <c r="P5" i="1"/>
  <c r="M5" i="1"/>
  <c r="O5" i="1"/>
  <c r="Z21" i="1"/>
  <c r="T21" i="1"/>
  <c r="W21" i="1"/>
  <c r="M24" i="1"/>
  <c r="I24" i="1"/>
  <c r="H25" i="1"/>
  <c r="S320" i="1"/>
  <c r="V320" i="1"/>
  <c r="Y320" i="1"/>
  <c r="H175" i="1"/>
  <c r="M174" i="1"/>
  <c r="I174" i="1"/>
  <c r="G5" i="1"/>
  <c r="E5" i="1"/>
  <c r="F5" i="1"/>
  <c r="H87" i="1"/>
  <c r="I86" i="1"/>
  <c r="P321" i="1"/>
  <c r="Q321" i="1"/>
  <c r="Q172" i="1"/>
  <c r="P172" i="1"/>
  <c r="W320" i="1"/>
  <c r="Z320" i="1"/>
  <c r="T320" i="1"/>
  <c r="O23" i="1"/>
  <c r="N23" i="1"/>
  <c r="Q22" i="1"/>
  <c r="P22" i="1"/>
  <c r="Y171" i="1"/>
  <c r="S171" i="1"/>
  <c r="V171" i="1"/>
  <c r="I226" i="1"/>
  <c r="H227" i="1"/>
  <c r="E8" i="7"/>
  <c r="F8" i="7"/>
  <c r="G8" i="7"/>
  <c r="T643" i="1"/>
  <c r="W643" i="1"/>
  <c r="Z643" i="1"/>
  <c r="M646" i="1"/>
  <c r="I646" i="1"/>
  <c r="N645" i="1"/>
  <c r="O645" i="1"/>
  <c r="V643" i="1"/>
  <c r="Y643" i="1"/>
  <c r="S643" i="1"/>
  <c r="Q644" i="1"/>
  <c r="P644" i="1"/>
  <c r="I227" i="1"/>
  <c r="H228" i="1"/>
  <c r="W22" i="1"/>
  <c r="Z22" i="1"/>
  <c r="T22" i="1"/>
  <c r="V172" i="1"/>
  <c r="Y172" i="1"/>
  <c r="S172" i="1"/>
  <c r="U5" i="1"/>
  <c r="R5" i="1"/>
  <c r="Q322" i="1"/>
  <c r="P322" i="1"/>
  <c r="P23" i="1"/>
  <c r="Q23" i="1"/>
  <c r="Z172" i="1"/>
  <c r="T172" i="1"/>
  <c r="W172" i="1"/>
  <c r="I87" i="1"/>
  <c r="H88" i="1"/>
  <c r="M175" i="1"/>
  <c r="I175" i="1"/>
  <c r="H176" i="1"/>
  <c r="M25" i="1"/>
  <c r="I25" i="1"/>
  <c r="H26" i="1"/>
  <c r="C5" i="1"/>
  <c r="A6" i="1"/>
  <c r="T321" i="1"/>
  <c r="W321" i="1"/>
  <c r="Z321" i="1"/>
  <c r="S5" i="1"/>
  <c r="V5" i="1"/>
  <c r="S22" i="1"/>
  <c r="V22" i="1"/>
  <c r="Y22" i="1"/>
  <c r="S321" i="1"/>
  <c r="V321" i="1"/>
  <c r="Y321" i="1"/>
  <c r="B5" i="1"/>
  <c r="O174" i="1"/>
  <c r="N174" i="1"/>
  <c r="O24" i="1"/>
  <c r="N24" i="1"/>
  <c r="T5" i="1"/>
  <c r="W5" i="1"/>
  <c r="Z5" i="1"/>
  <c r="Q173" i="1"/>
  <c r="P173" i="1"/>
  <c r="A9" i="7"/>
  <c r="C9" i="7"/>
  <c r="D9" i="7"/>
  <c r="B9" i="7"/>
  <c r="Q645" i="1"/>
  <c r="P645" i="1"/>
  <c r="V644" i="1"/>
  <c r="S644" i="1"/>
  <c r="Y644" i="1"/>
  <c r="T644" i="1"/>
  <c r="Z644" i="1"/>
  <c r="W644" i="1"/>
  <c r="N646" i="1"/>
  <c r="O646" i="1"/>
  <c r="X5" i="1"/>
  <c r="H229" i="1"/>
  <c r="I228" i="1"/>
  <c r="O175" i="1"/>
  <c r="N175" i="1"/>
  <c r="S173" i="1"/>
  <c r="V173" i="1"/>
  <c r="Y173" i="1"/>
  <c r="P174" i="1"/>
  <c r="Q174" i="1"/>
  <c r="J6" i="1"/>
  <c r="K6" i="1"/>
  <c r="A7" i="1"/>
  <c r="C6" i="1"/>
  <c r="U6" i="1"/>
  <c r="M176" i="1"/>
  <c r="I176" i="1"/>
  <c r="H177" i="1"/>
  <c r="I88" i="1"/>
  <c r="H89" i="1"/>
  <c r="S23" i="1"/>
  <c r="V23" i="1"/>
  <c r="Y23" i="1"/>
  <c r="Y322" i="1"/>
  <c r="S322" i="1"/>
  <c r="V322" i="1"/>
  <c r="N25" i="1"/>
  <c r="O25" i="1"/>
  <c r="T23" i="1"/>
  <c r="W23" i="1"/>
  <c r="Z23" i="1"/>
  <c r="W173" i="1"/>
  <c r="Z173" i="1"/>
  <c r="T173" i="1"/>
  <c r="Q24" i="1"/>
  <c r="P24" i="1"/>
  <c r="H27" i="1"/>
  <c r="M26" i="1"/>
  <c r="I26" i="1"/>
  <c r="T322" i="1"/>
  <c r="W322" i="1"/>
  <c r="Z322" i="1"/>
  <c r="E9" i="7"/>
  <c r="F9" i="7"/>
  <c r="Y645" i="1"/>
  <c r="S645" i="1"/>
  <c r="V645" i="1"/>
  <c r="P646" i="1"/>
  <c r="Q646" i="1"/>
  <c r="W645" i="1"/>
  <c r="Z645" i="1"/>
  <c r="T645" i="1"/>
  <c r="H28" i="1"/>
  <c r="I27" i="1"/>
  <c r="M27" i="1"/>
  <c r="H90" i="1"/>
  <c r="I89" i="1"/>
  <c r="H178" i="1"/>
  <c r="M177" i="1"/>
  <c r="I177" i="1"/>
  <c r="T174" i="1"/>
  <c r="W174" i="1"/>
  <c r="Z174" i="1"/>
  <c r="O26" i="1"/>
  <c r="N26" i="1"/>
  <c r="Y24" i="1"/>
  <c r="S24" i="1"/>
  <c r="V24" i="1"/>
  <c r="S174" i="1"/>
  <c r="V174" i="1"/>
  <c r="Y174" i="1"/>
  <c r="Q175" i="1"/>
  <c r="P175" i="1"/>
  <c r="T24" i="1"/>
  <c r="Z24" i="1"/>
  <c r="W24" i="1"/>
  <c r="N176" i="1"/>
  <c r="O176" i="1"/>
  <c r="C7" i="1"/>
  <c r="J7" i="1"/>
  <c r="K7" i="1"/>
  <c r="A8" i="1"/>
  <c r="U7" i="1"/>
  <c r="H230" i="1"/>
  <c r="I229" i="1"/>
  <c r="Q25" i="1"/>
  <c r="P25" i="1"/>
  <c r="L6" i="1"/>
  <c r="AA6" i="1"/>
  <c r="A10" i="7"/>
  <c r="G9" i="7"/>
  <c r="V646" i="1"/>
  <c r="Y646" i="1"/>
  <c r="S646" i="1"/>
  <c r="W646" i="1"/>
  <c r="Z646" i="1"/>
  <c r="T646" i="1"/>
  <c r="G6" i="1"/>
  <c r="E6" i="1"/>
  <c r="R6" i="1"/>
  <c r="A9" i="1"/>
  <c r="C8" i="1"/>
  <c r="J8" i="1"/>
  <c r="K8" i="1"/>
  <c r="U8" i="1"/>
  <c r="Q176" i="1"/>
  <c r="P176" i="1"/>
  <c r="T175" i="1"/>
  <c r="W175" i="1"/>
  <c r="Z175" i="1"/>
  <c r="Z25" i="1"/>
  <c r="W25" i="1"/>
  <c r="T25" i="1"/>
  <c r="AA7" i="1"/>
  <c r="L7" i="1"/>
  <c r="O177" i="1"/>
  <c r="N177" i="1"/>
  <c r="O27" i="1"/>
  <c r="N27" i="1"/>
  <c r="V25" i="1"/>
  <c r="Y25" i="1"/>
  <c r="S25" i="1"/>
  <c r="I230" i="1"/>
  <c r="H231" i="1"/>
  <c r="M28" i="1"/>
  <c r="I28" i="1"/>
  <c r="H29" i="1"/>
  <c r="Y175" i="1"/>
  <c r="S175" i="1"/>
  <c r="V175" i="1"/>
  <c r="Q26" i="1"/>
  <c r="P26" i="1"/>
  <c r="H179" i="1"/>
  <c r="M178" i="1"/>
  <c r="I178" i="1"/>
  <c r="H91" i="1"/>
  <c r="I90" i="1"/>
  <c r="D10" i="7"/>
  <c r="C10" i="7"/>
  <c r="B10" i="7"/>
  <c r="Q177" i="1"/>
  <c r="P177" i="1"/>
  <c r="O178" i="1"/>
  <c r="N178" i="1"/>
  <c r="H30" i="1"/>
  <c r="M29" i="1"/>
  <c r="I29" i="1"/>
  <c r="I91" i="1"/>
  <c r="H92" i="1"/>
  <c r="M179" i="1"/>
  <c r="I179" i="1"/>
  <c r="H180" i="1"/>
  <c r="O28" i="1"/>
  <c r="N28" i="1"/>
  <c r="G7" i="1"/>
  <c r="E7" i="1"/>
  <c r="F7" i="1"/>
  <c r="B7" i="1"/>
  <c r="R7" i="1"/>
  <c r="L8" i="1"/>
  <c r="AA8" i="1"/>
  <c r="V176" i="1"/>
  <c r="Y176" i="1"/>
  <c r="S176" i="1"/>
  <c r="P27" i="1"/>
  <c r="Q27" i="1"/>
  <c r="S26" i="1"/>
  <c r="V26" i="1"/>
  <c r="Y26" i="1"/>
  <c r="I231" i="1"/>
  <c r="H232" i="1"/>
  <c r="W26" i="1"/>
  <c r="Z26" i="1"/>
  <c r="T26" i="1"/>
  <c r="Z176" i="1"/>
  <c r="T176" i="1"/>
  <c r="W176" i="1"/>
  <c r="A10" i="1"/>
  <c r="C9" i="1"/>
  <c r="J9" i="1"/>
  <c r="K9" i="1"/>
  <c r="U9" i="1"/>
  <c r="E10" i="7"/>
  <c r="F10" i="7"/>
  <c r="M180" i="1"/>
  <c r="I180" i="1"/>
  <c r="H181" i="1"/>
  <c r="I92" i="1"/>
  <c r="H93" i="1"/>
  <c r="P178" i="1"/>
  <c r="Q178" i="1"/>
  <c r="N29" i="1"/>
  <c r="O29" i="1"/>
  <c r="L9" i="1"/>
  <c r="AA9" i="1"/>
  <c r="H233" i="1"/>
  <c r="I232" i="1"/>
  <c r="T27" i="1"/>
  <c r="W27" i="1"/>
  <c r="Z27" i="1"/>
  <c r="Q28" i="1"/>
  <c r="P28" i="1"/>
  <c r="O179" i="1"/>
  <c r="N179" i="1"/>
  <c r="S177" i="1"/>
  <c r="V177" i="1"/>
  <c r="Y177" i="1"/>
  <c r="J10" i="1"/>
  <c r="K10" i="1"/>
  <c r="A11" i="1"/>
  <c r="C10" i="1"/>
  <c r="U10" i="1"/>
  <c r="S27" i="1"/>
  <c r="Y27" i="1"/>
  <c r="V27" i="1"/>
  <c r="G8" i="1"/>
  <c r="E8" i="1"/>
  <c r="F8" i="1"/>
  <c r="B8" i="1"/>
  <c r="R8" i="1"/>
  <c r="H31" i="1"/>
  <c r="M30" i="1"/>
  <c r="I30" i="1"/>
  <c r="W177" i="1"/>
  <c r="Z177" i="1"/>
  <c r="T177" i="1"/>
  <c r="A11" i="7"/>
  <c r="G10" i="7"/>
  <c r="Q29" i="1"/>
  <c r="P29" i="1"/>
  <c r="H182" i="1"/>
  <c r="M181" i="1"/>
  <c r="I181" i="1"/>
  <c r="C11" i="1"/>
  <c r="J11" i="1"/>
  <c r="K11" i="1"/>
  <c r="A12" i="1"/>
  <c r="U11" i="1"/>
  <c r="H94" i="1"/>
  <c r="I93" i="1"/>
  <c r="H234" i="1"/>
  <c r="I233" i="1"/>
  <c r="T28" i="1"/>
  <c r="W28" i="1"/>
  <c r="Z28" i="1"/>
  <c r="G9" i="1"/>
  <c r="E9" i="1"/>
  <c r="F9" i="1"/>
  <c r="B9" i="1"/>
  <c r="R9" i="1"/>
  <c r="T178" i="1"/>
  <c r="W178" i="1"/>
  <c r="Z178" i="1"/>
  <c r="N180" i="1"/>
  <c r="O180" i="1"/>
  <c r="M31" i="1"/>
  <c r="I31" i="1"/>
  <c r="H32" i="1"/>
  <c r="L10" i="1"/>
  <c r="AA10" i="1"/>
  <c r="Y28" i="1"/>
  <c r="V28" i="1"/>
  <c r="S28" i="1"/>
  <c r="O30" i="1"/>
  <c r="N30" i="1"/>
  <c r="Q179" i="1"/>
  <c r="P179" i="1"/>
  <c r="S178" i="1"/>
  <c r="V178" i="1"/>
  <c r="Y178" i="1"/>
  <c r="D11" i="7"/>
  <c r="B11" i="7"/>
  <c r="C11" i="7"/>
  <c r="P30" i="1"/>
  <c r="Q30" i="1"/>
  <c r="F10" i="1"/>
  <c r="B10" i="1"/>
  <c r="G10" i="1"/>
  <c r="E10" i="1"/>
  <c r="R10" i="1"/>
  <c r="H95" i="1"/>
  <c r="I94" i="1"/>
  <c r="H183" i="1"/>
  <c r="M182" i="1"/>
  <c r="I182" i="1"/>
  <c r="Y179" i="1"/>
  <c r="S179" i="1"/>
  <c r="V179" i="1"/>
  <c r="V29" i="1"/>
  <c r="Y29" i="1"/>
  <c r="S29" i="1"/>
  <c r="I234" i="1"/>
  <c r="H235" i="1"/>
  <c r="AA11" i="1"/>
  <c r="L11" i="1"/>
  <c r="O31" i="1"/>
  <c r="N31" i="1"/>
  <c r="T179" i="1"/>
  <c r="W179" i="1"/>
  <c r="Z179" i="1"/>
  <c r="M32" i="1"/>
  <c r="I32" i="1"/>
  <c r="H33" i="1"/>
  <c r="Q180" i="1"/>
  <c r="P180" i="1"/>
  <c r="A13" i="1"/>
  <c r="C12" i="1"/>
  <c r="J12" i="1"/>
  <c r="K12" i="1"/>
  <c r="U12" i="1"/>
  <c r="O181" i="1"/>
  <c r="N181" i="1"/>
  <c r="W29" i="1"/>
  <c r="Z29" i="1"/>
  <c r="T29" i="1"/>
  <c r="E11" i="7"/>
  <c r="F11" i="7"/>
  <c r="A14" i="1"/>
  <c r="C13" i="1"/>
  <c r="J13" i="1"/>
  <c r="K13" i="1"/>
  <c r="U13" i="1"/>
  <c r="V180" i="1"/>
  <c r="Y180" i="1"/>
  <c r="S180" i="1"/>
  <c r="N32" i="1"/>
  <c r="O32" i="1"/>
  <c r="I95" i="1"/>
  <c r="H96" i="1"/>
  <c r="L12" i="1"/>
  <c r="AA12" i="1"/>
  <c r="Z180" i="1"/>
  <c r="T180" i="1"/>
  <c r="W180" i="1"/>
  <c r="I235" i="1"/>
  <c r="H236" i="1"/>
  <c r="T30" i="1"/>
  <c r="W30" i="1"/>
  <c r="Z30" i="1"/>
  <c r="G11" i="1"/>
  <c r="E11" i="1"/>
  <c r="F11" i="1"/>
  <c r="B11" i="1"/>
  <c r="R11" i="1"/>
  <c r="M183" i="1"/>
  <c r="I183" i="1"/>
  <c r="H184" i="1"/>
  <c r="Q181" i="1"/>
  <c r="P181" i="1"/>
  <c r="H34" i="1"/>
  <c r="M33" i="1"/>
  <c r="I33" i="1"/>
  <c r="Q31" i="1"/>
  <c r="P31" i="1"/>
  <c r="O182" i="1"/>
  <c r="N182" i="1"/>
  <c r="S30" i="1"/>
  <c r="V30" i="1"/>
  <c r="Y30" i="1"/>
  <c r="A12" i="7"/>
  <c r="G11" i="7"/>
  <c r="M184" i="1"/>
  <c r="I184" i="1"/>
  <c r="H185" i="1"/>
  <c r="G12" i="1"/>
  <c r="E12" i="1"/>
  <c r="F12" i="1"/>
  <c r="B12" i="1"/>
  <c r="R12" i="1"/>
  <c r="H35" i="1"/>
  <c r="M34" i="1"/>
  <c r="I34" i="1"/>
  <c r="H237" i="1"/>
  <c r="I236" i="1"/>
  <c r="P182" i="1"/>
  <c r="Q182" i="1"/>
  <c r="S181" i="1"/>
  <c r="V181" i="1"/>
  <c r="Y181" i="1"/>
  <c r="I96" i="1"/>
  <c r="H97" i="1"/>
  <c r="Y31" i="1"/>
  <c r="S31" i="1"/>
  <c r="V31" i="1"/>
  <c r="T31" i="1"/>
  <c r="W31" i="1"/>
  <c r="Z31" i="1"/>
  <c r="L13" i="1"/>
  <c r="AA13" i="1"/>
  <c r="O183" i="1"/>
  <c r="N183" i="1"/>
  <c r="O33" i="1"/>
  <c r="N33" i="1"/>
  <c r="W181" i="1"/>
  <c r="Z181" i="1"/>
  <c r="T181" i="1"/>
  <c r="Q32" i="1"/>
  <c r="P32" i="1"/>
  <c r="J14" i="1"/>
  <c r="K14" i="1"/>
  <c r="A15" i="1"/>
  <c r="C14" i="1"/>
  <c r="U14" i="1"/>
  <c r="C12" i="7"/>
  <c r="D12" i="7"/>
  <c r="B12" i="7"/>
  <c r="L14" i="1"/>
  <c r="AA14" i="1"/>
  <c r="V32" i="1"/>
  <c r="Y32" i="1"/>
  <c r="S32" i="1"/>
  <c r="Q183" i="1"/>
  <c r="P183" i="1"/>
  <c r="H98" i="1"/>
  <c r="I97" i="1"/>
  <c r="S182" i="1"/>
  <c r="V182" i="1"/>
  <c r="Y182" i="1"/>
  <c r="H238" i="1"/>
  <c r="I237" i="1"/>
  <c r="H186" i="1"/>
  <c r="M185" i="1"/>
  <c r="I185" i="1"/>
  <c r="O34" i="1"/>
  <c r="N34" i="1"/>
  <c r="Z32" i="1"/>
  <c r="T32" i="1"/>
  <c r="W32" i="1"/>
  <c r="C15" i="1"/>
  <c r="J15" i="1"/>
  <c r="K15" i="1"/>
  <c r="A16" i="1"/>
  <c r="U15" i="1"/>
  <c r="G13" i="1"/>
  <c r="E13" i="1"/>
  <c r="F13" i="1"/>
  <c r="B13" i="1"/>
  <c r="R13" i="1"/>
  <c r="N184" i="1"/>
  <c r="O184" i="1"/>
  <c r="Q33" i="1"/>
  <c r="P33" i="1"/>
  <c r="T182" i="1"/>
  <c r="W182" i="1"/>
  <c r="Z182" i="1"/>
  <c r="M35" i="1"/>
  <c r="I35" i="1"/>
  <c r="H36" i="1"/>
  <c r="E12" i="7"/>
  <c r="F12" i="7"/>
  <c r="I238" i="1"/>
  <c r="H239" i="1"/>
  <c r="H99" i="1"/>
  <c r="I98" i="1"/>
  <c r="W33" i="1"/>
  <c r="Z33" i="1"/>
  <c r="T33" i="1"/>
  <c r="P34" i="1"/>
  <c r="Q34" i="1"/>
  <c r="H187" i="1"/>
  <c r="M186" i="1"/>
  <c r="I186" i="1"/>
  <c r="Y183" i="1"/>
  <c r="S183" i="1"/>
  <c r="V183" i="1"/>
  <c r="T183" i="1"/>
  <c r="W183" i="1"/>
  <c r="Z183" i="1"/>
  <c r="F14" i="1"/>
  <c r="B14" i="1"/>
  <c r="G14" i="1"/>
  <c r="E14" i="1"/>
  <c r="R14" i="1"/>
  <c r="M36" i="1"/>
  <c r="I36" i="1"/>
  <c r="H37" i="1"/>
  <c r="AA15" i="1"/>
  <c r="L15" i="1"/>
  <c r="O35" i="1"/>
  <c r="N35" i="1"/>
  <c r="Q184" i="1"/>
  <c r="P184" i="1"/>
  <c r="S33" i="1"/>
  <c r="V33" i="1"/>
  <c r="Y33" i="1"/>
  <c r="A17" i="1"/>
  <c r="C16" i="1"/>
  <c r="J16" i="1"/>
  <c r="K16" i="1"/>
  <c r="U16" i="1"/>
  <c r="O185" i="1"/>
  <c r="N185" i="1"/>
  <c r="A13" i="7"/>
  <c r="G12" i="7"/>
  <c r="Q35" i="1"/>
  <c r="P35" i="1"/>
  <c r="S34" i="1"/>
  <c r="V34" i="1"/>
  <c r="Y34" i="1"/>
  <c r="I239" i="1"/>
  <c r="H240" i="1"/>
  <c r="Q185" i="1"/>
  <c r="P185" i="1"/>
  <c r="H38" i="1"/>
  <c r="M37" i="1"/>
  <c r="I37" i="1"/>
  <c r="M187" i="1"/>
  <c r="I187" i="1"/>
  <c r="H188" i="1"/>
  <c r="V184" i="1"/>
  <c r="Y184" i="1"/>
  <c r="S184" i="1"/>
  <c r="I99" i="1"/>
  <c r="H100" i="1"/>
  <c r="A18" i="1"/>
  <c r="C17" i="1"/>
  <c r="J17" i="1"/>
  <c r="K17" i="1"/>
  <c r="U17" i="1"/>
  <c r="N36" i="1"/>
  <c r="O36" i="1"/>
  <c r="L16" i="1"/>
  <c r="AA16" i="1"/>
  <c r="Z184" i="1"/>
  <c r="T184" i="1"/>
  <c r="W184" i="1"/>
  <c r="G15" i="1"/>
  <c r="E15" i="1"/>
  <c r="F15" i="1"/>
  <c r="B15" i="1"/>
  <c r="R15" i="1"/>
  <c r="O186" i="1"/>
  <c r="N186" i="1"/>
  <c r="T34" i="1"/>
  <c r="W34" i="1"/>
  <c r="Z34" i="1"/>
  <c r="D13" i="7"/>
  <c r="C13" i="7"/>
  <c r="B13" i="7"/>
  <c r="M188" i="1"/>
  <c r="I188" i="1"/>
  <c r="H189" i="1"/>
  <c r="O37" i="1"/>
  <c r="N37" i="1"/>
  <c r="W185" i="1"/>
  <c r="Z185" i="1"/>
  <c r="T185" i="1"/>
  <c r="L17" i="1"/>
  <c r="AA17" i="1"/>
  <c r="H241" i="1"/>
  <c r="I240" i="1"/>
  <c r="I100" i="1"/>
  <c r="H101" i="1"/>
  <c r="Q36" i="1"/>
  <c r="P36" i="1"/>
  <c r="J18" i="1"/>
  <c r="K18" i="1"/>
  <c r="A19" i="1"/>
  <c r="C18" i="1"/>
  <c r="U18" i="1"/>
  <c r="O187" i="1"/>
  <c r="N187" i="1"/>
  <c r="H39" i="1"/>
  <c r="M38" i="1"/>
  <c r="I38" i="1"/>
  <c r="Y35" i="1"/>
  <c r="S35" i="1"/>
  <c r="V35" i="1"/>
  <c r="P186" i="1"/>
  <c r="Q186" i="1"/>
  <c r="G16" i="1"/>
  <c r="E16" i="1"/>
  <c r="F16" i="1"/>
  <c r="B16" i="1"/>
  <c r="R16" i="1"/>
  <c r="S185" i="1"/>
  <c r="V185" i="1"/>
  <c r="Y185" i="1"/>
  <c r="T35" i="1"/>
  <c r="W35" i="1"/>
  <c r="Z35" i="1"/>
  <c r="E13" i="7"/>
  <c r="F13" i="7"/>
  <c r="Z36" i="1"/>
  <c r="T36" i="1"/>
  <c r="W36" i="1"/>
  <c r="H190" i="1"/>
  <c r="M189" i="1"/>
  <c r="I189" i="1"/>
  <c r="G17" i="1"/>
  <c r="E17" i="1"/>
  <c r="F17" i="1"/>
  <c r="B17" i="1"/>
  <c r="R17" i="1"/>
  <c r="H102" i="1"/>
  <c r="I101" i="1"/>
  <c r="S186" i="1"/>
  <c r="V186" i="1"/>
  <c r="Y186" i="1"/>
  <c r="L18" i="1"/>
  <c r="AA18" i="1"/>
  <c r="Q37" i="1"/>
  <c r="P37" i="1"/>
  <c r="N188" i="1"/>
  <c r="O188" i="1"/>
  <c r="T186" i="1"/>
  <c r="W186" i="1"/>
  <c r="Z186" i="1"/>
  <c r="O38" i="1"/>
  <c r="N38" i="1"/>
  <c r="Q187" i="1"/>
  <c r="P187" i="1"/>
  <c r="A20" i="1"/>
  <c r="C19" i="1"/>
  <c r="J19" i="1"/>
  <c r="K19" i="1"/>
  <c r="U19" i="1"/>
  <c r="H242" i="1"/>
  <c r="I241" i="1"/>
  <c r="M39" i="1"/>
  <c r="I39" i="1"/>
  <c r="H40" i="1"/>
  <c r="V36" i="1"/>
  <c r="Y36" i="1"/>
  <c r="S36" i="1"/>
  <c r="A14" i="7"/>
  <c r="G13" i="7"/>
  <c r="O39" i="1"/>
  <c r="N39" i="1"/>
  <c r="I242" i="1"/>
  <c r="H243" i="1"/>
  <c r="P38" i="1"/>
  <c r="Q38" i="1"/>
  <c r="W37" i="1"/>
  <c r="Z37" i="1"/>
  <c r="T37" i="1"/>
  <c r="H191" i="1"/>
  <c r="M190" i="1"/>
  <c r="I190" i="1"/>
  <c r="A21" i="1"/>
  <c r="J20" i="1"/>
  <c r="K20" i="1"/>
  <c r="C20" i="1"/>
  <c r="U20" i="1"/>
  <c r="F18" i="1"/>
  <c r="B18" i="1"/>
  <c r="G18" i="1"/>
  <c r="E18" i="1"/>
  <c r="R18" i="1"/>
  <c r="H103" i="1"/>
  <c r="I102" i="1"/>
  <c r="M40" i="1"/>
  <c r="I40" i="1"/>
  <c r="H41" i="1"/>
  <c r="Y187" i="1"/>
  <c r="S187" i="1"/>
  <c r="V187" i="1"/>
  <c r="O189" i="1"/>
  <c r="N189" i="1"/>
  <c r="Q188" i="1"/>
  <c r="P188" i="1"/>
  <c r="AA19" i="1"/>
  <c r="L19" i="1"/>
  <c r="T187" i="1"/>
  <c r="W187" i="1"/>
  <c r="Z187" i="1"/>
  <c r="S37" i="1"/>
  <c r="V37" i="1"/>
  <c r="Y37" i="1"/>
  <c r="D14" i="7"/>
  <c r="C14" i="7"/>
  <c r="B14" i="7"/>
  <c r="Q189" i="1"/>
  <c r="P189" i="1"/>
  <c r="H42" i="1"/>
  <c r="M41" i="1"/>
  <c r="I41" i="1"/>
  <c r="J21" i="1"/>
  <c r="K21" i="1"/>
  <c r="A22" i="1"/>
  <c r="C21" i="1"/>
  <c r="U21" i="1"/>
  <c r="T38" i="1"/>
  <c r="W38" i="1"/>
  <c r="Z38" i="1"/>
  <c r="G19" i="1"/>
  <c r="E19" i="1"/>
  <c r="F19" i="1"/>
  <c r="B19" i="1"/>
  <c r="R19" i="1"/>
  <c r="O190" i="1"/>
  <c r="N190" i="1"/>
  <c r="S38" i="1"/>
  <c r="V38" i="1"/>
  <c r="Y38" i="1"/>
  <c r="N40" i="1"/>
  <c r="O40" i="1"/>
  <c r="I103" i="1"/>
  <c r="H104" i="1"/>
  <c r="I243" i="1"/>
  <c r="H244" i="1"/>
  <c r="Q39" i="1"/>
  <c r="P39" i="1"/>
  <c r="V188" i="1"/>
  <c r="Y188" i="1"/>
  <c r="S188" i="1"/>
  <c r="Z188" i="1"/>
  <c r="T188" i="1"/>
  <c r="W188" i="1"/>
  <c r="L20" i="1"/>
  <c r="AA20" i="1"/>
  <c r="M191" i="1"/>
  <c r="I191" i="1"/>
  <c r="H192" i="1"/>
  <c r="E14" i="7"/>
  <c r="F14" i="7"/>
  <c r="M192" i="1"/>
  <c r="I192" i="1"/>
  <c r="H193" i="1"/>
  <c r="T39" i="1"/>
  <c r="W39" i="1"/>
  <c r="Z39" i="1"/>
  <c r="H245" i="1"/>
  <c r="I244" i="1"/>
  <c r="I104" i="1"/>
  <c r="H105" i="1"/>
  <c r="C22" i="1"/>
  <c r="J22" i="1"/>
  <c r="K22" i="1"/>
  <c r="A23" i="1"/>
  <c r="U22" i="1"/>
  <c r="H43" i="1"/>
  <c r="M42" i="1"/>
  <c r="I42" i="1"/>
  <c r="O191" i="1"/>
  <c r="N191" i="1"/>
  <c r="Q40" i="1"/>
  <c r="P40" i="1"/>
  <c r="P190" i="1"/>
  <c r="Q190" i="1"/>
  <c r="L21" i="1"/>
  <c r="AA21" i="1"/>
  <c r="S189" i="1"/>
  <c r="V189" i="1"/>
  <c r="Y189" i="1"/>
  <c r="G20" i="1"/>
  <c r="E20" i="1"/>
  <c r="F20" i="1"/>
  <c r="B20" i="1"/>
  <c r="R20" i="1"/>
  <c r="Y39" i="1"/>
  <c r="S39" i="1"/>
  <c r="V39" i="1"/>
  <c r="O41" i="1"/>
  <c r="N41" i="1"/>
  <c r="W189" i="1"/>
  <c r="Z189" i="1"/>
  <c r="T189" i="1"/>
  <c r="A15" i="7"/>
  <c r="G14" i="7"/>
  <c r="H106" i="1"/>
  <c r="I105" i="1"/>
  <c r="T190" i="1"/>
  <c r="W190" i="1"/>
  <c r="Z190" i="1"/>
  <c r="Q191" i="1"/>
  <c r="P191" i="1"/>
  <c r="M43" i="1"/>
  <c r="I43" i="1"/>
  <c r="H44" i="1"/>
  <c r="AA22" i="1"/>
  <c r="L22" i="1"/>
  <c r="I245" i="1"/>
  <c r="H194" i="1"/>
  <c r="M193" i="1"/>
  <c r="I193" i="1"/>
  <c r="S190" i="1"/>
  <c r="V190" i="1"/>
  <c r="Y190" i="1"/>
  <c r="F21" i="1"/>
  <c r="B21" i="1"/>
  <c r="G21" i="1"/>
  <c r="E21" i="1"/>
  <c r="R21" i="1"/>
  <c r="V40" i="1"/>
  <c r="Y40" i="1"/>
  <c r="S40" i="1"/>
  <c r="O42" i="1"/>
  <c r="N42" i="1"/>
  <c r="N192" i="1"/>
  <c r="O192" i="1"/>
  <c r="Q41" i="1"/>
  <c r="P41" i="1"/>
  <c r="Z40" i="1"/>
  <c r="T40" i="1"/>
  <c r="W40" i="1"/>
  <c r="A24" i="1"/>
  <c r="C23" i="1"/>
  <c r="J23" i="1"/>
  <c r="K23" i="1"/>
  <c r="U23" i="1"/>
  <c r="C15" i="7"/>
  <c r="D15" i="7"/>
  <c r="B15" i="7"/>
  <c r="Q192" i="1"/>
  <c r="P192" i="1"/>
  <c r="A25" i="1"/>
  <c r="C24" i="1"/>
  <c r="J24" i="1"/>
  <c r="K24" i="1"/>
  <c r="U24" i="1"/>
  <c r="L23" i="1"/>
  <c r="AA23" i="1"/>
  <c r="P42" i="1"/>
  <c r="Q42" i="1"/>
  <c r="O193" i="1"/>
  <c r="N193" i="1"/>
  <c r="M44" i="1"/>
  <c r="I44" i="1"/>
  <c r="H45" i="1"/>
  <c r="Y191" i="1"/>
  <c r="S191" i="1"/>
  <c r="V191" i="1"/>
  <c r="H107" i="1"/>
  <c r="I106" i="1"/>
  <c r="T191" i="1"/>
  <c r="W191" i="1"/>
  <c r="Z191" i="1"/>
  <c r="H195" i="1"/>
  <c r="M194" i="1"/>
  <c r="I194" i="1"/>
  <c r="O43" i="1"/>
  <c r="N43" i="1"/>
  <c r="S41" i="1"/>
  <c r="V41" i="1"/>
  <c r="Y41" i="1"/>
  <c r="W41" i="1"/>
  <c r="Z41" i="1"/>
  <c r="T41" i="1"/>
  <c r="G22" i="1"/>
  <c r="E22" i="1"/>
  <c r="F22" i="1"/>
  <c r="B22" i="1"/>
  <c r="R22" i="1"/>
  <c r="E15" i="7"/>
  <c r="F15" i="7"/>
  <c r="Q43" i="1"/>
  <c r="P43" i="1"/>
  <c r="M195" i="1"/>
  <c r="I195" i="1"/>
  <c r="H196" i="1"/>
  <c r="I107" i="1"/>
  <c r="H108" i="1"/>
  <c r="S42" i="1"/>
  <c r="V42" i="1"/>
  <c r="Y42" i="1"/>
  <c r="G23" i="1"/>
  <c r="E23" i="1"/>
  <c r="F23" i="1"/>
  <c r="B23" i="1"/>
  <c r="R23" i="1"/>
  <c r="H46" i="1"/>
  <c r="M45" i="1"/>
  <c r="I45" i="1"/>
  <c r="Q193" i="1"/>
  <c r="P193" i="1"/>
  <c r="J25" i="1"/>
  <c r="K25" i="1"/>
  <c r="A26" i="1"/>
  <c r="C25" i="1"/>
  <c r="U25" i="1"/>
  <c r="O194" i="1"/>
  <c r="N194" i="1"/>
  <c r="V192" i="1"/>
  <c r="Y192" i="1"/>
  <c r="S192" i="1"/>
  <c r="N44" i="1"/>
  <c r="O44" i="1"/>
  <c r="T42" i="1"/>
  <c r="W42" i="1"/>
  <c r="Z42" i="1"/>
  <c r="L24" i="1"/>
  <c r="AA24" i="1"/>
  <c r="Z192" i="1"/>
  <c r="T192" i="1"/>
  <c r="W192" i="1"/>
  <c r="A16" i="7"/>
  <c r="G15" i="7"/>
  <c r="O195" i="1"/>
  <c r="N195" i="1"/>
  <c r="O45" i="1"/>
  <c r="N45" i="1"/>
  <c r="P194" i="1"/>
  <c r="Q194" i="1"/>
  <c r="G24" i="1"/>
  <c r="E24" i="1"/>
  <c r="F24" i="1"/>
  <c r="B24" i="1"/>
  <c r="R24" i="1"/>
  <c r="L25" i="1"/>
  <c r="AA25" i="1"/>
  <c r="S193" i="1"/>
  <c r="V193" i="1"/>
  <c r="Y193" i="1"/>
  <c r="I108" i="1"/>
  <c r="H109" i="1"/>
  <c r="M196" i="1"/>
  <c r="I196" i="1"/>
  <c r="H197" i="1"/>
  <c r="Y43" i="1"/>
  <c r="S43" i="1"/>
  <c r="V43" i="1"/>
  <c r="C26" i="1"/>
  <c r="J26" i="1"/>
  <c r="K26" i="1"/>
  <c r="A27" i="1"/>
  <c r="U26" i="1"/>
  <c r="Q44" i="1"/>
  <c r="P44" i="1"/>
  <c r="W193" i="1"/>
  <c r="Z193" i="1"/>
  <c r="T193" i="1"/>
  <c r="H47" i="1"/>
  <c r="M46" i="1"/>
  <c r="I46" i="1"/>
  <c r="T43" i="1"/>
  <c r="W43" i="1"/>
  <c r="Z43" i="1"/>
  <c r="C16" i="7"/>
  <c r="B16" i="7"/>
  <c r="D16" i="7"/>
  <c r="O46" i="1"/>
  <c r="N46" i="1"/>
  <c r="V44" i="1"/>
  <c r="Y44" i="1"/>
  <c r="S44" i="1"/>
  <c r="H198" i="1"/>
  <c r="M197" i="1"/>
  <c r="I197" i="1"/>
  <c r="H110" i="1"/>
  <c r="I109" i="1"/>
  <c r="T194" i="1"/>
  <c r="W194" i="1"/>
  <c r="Z194" i="1"/>
  <c r="S194" i="1"/>
  <c r="V194" i="1"/>
  <c r="Y194" i="1"/>
  <c r="A28" i="1"/>
  <c r="C27" i="1"/>
  <c r="J27" i="1"/>
  <c r="K27" i="1"/>
  <c r="U27" i="1"/>
  <c r="N196" i="1"/>
  <c r="O196" i="1"/>
  <c r="Q45" i="1"/>
  <c r="P45" i="1"/>
  <c r="Z44" i="1"/>
  <c r="T44" i="1"/>
  <c r="W44" i="1"/>
  <c r="M47" i="1"/>
  <c r="I47" i="1"/>
  <c r="H48" i="1"/>
  <c r="AA26" i="1"/>
  <c r="L26" i="1"/>
  <c r="F25" i="1"/>
  <c r="B25" i="1"/>
  <c r="G25" i="1"/>
  <c r="E25" i="1"/>
  <c r="R25" i="1"/>
  <c r="Q195" i="1"/>
  <c r="P195" i="1"/>
  <c r="E16" i="7"/>
  <c r="F16" i="7"/>
  <c r="A17" i="7"/>
  <c r="Y195" i="1"/>
  <c r="S195" i="1"/>
  <c r="V195" i="1"/>
  <c r="T195" i="1"/>
  <c r="W195" i="1"/>
  <c r="Z195" i="1"/>
  <c r="M48" i="1"/>
  <c r="I48" i="1"/>
  <c r="H49" i="1"/>
  <c r="W45" i="1"/>
  <c r="Z45" i="1"/>
  <c r="T45" i="1"/>
  <c r="Q196" i="1"/>
  <c r="P196" i="1"/>
  <c r="A29" i="1"/>
  <c r="C28" i="1"/>
  <c r="J28" i="1"/>
  <c r="K28" i="1"/>
  <c r="U28" i="1"/>
  <c r="O197" i="1"/>
  <c r="N197" i="1"/>
  <c r="L27" i="1"/>
  <c r="AA27" i="1"/>
  <c r="H111" i="1"/>
  <c r="I110" i="1"/>
  <c r="H199" i="1"/>
  <c r="M198" i="1"/>
  <c r="I198" i="1"/>
  <c r="P46" i="1"/>
  <c r="Q46" i="1"/>
  <c r="O47" i="1"/>
  <c r="N47" i="1"/>
  <c r="G26" i="1"/>
  <c r="E26" i="1"/>
  <c r="F26" i="1"/>
  <c r="B26" i="1"/>
  <c r="R26" i="1"/>
  <c r="S45" i="1"/>
  <c r="V45" i="1"/>
  <c r="Y45" i="1"/>
  <c r="G16" i="7"/>
  <c r="B17" i="7"/>
  <c r="C17" i="7"/>
  <c r="D17" i="7"/>
  <c r="Q47" i="1"/>
  <c r="P47" i="1"/>
  <c r="O198" i="1"/>
  <c r="N198" i="1"/>
  <c r="J29" i="1"/>
  <c r="K29" i="1"/>
  <c r="A30" i="1"/>
  <c r="C29" i="1"/>
  <c r="U29" i="1"/>
  <c r="N48" i="1"/>
  <c r="O48" i="1"/>
  <c r="T46" i="1"/>
  <c r="W46" i="1"/>
  <c r="Z46" i="1"/>
  <c r="M199" i="1"/>
  <c r="I199" i="1"/>
  <c r="H200" i="1"/>
  <c r="I111" i="1"/>
  <c r="H112" i="1"/>
  <c r="Q197" i="1"/>
  <c r="P197" i="1"/>
  <c r="V196" i="1"/>
  <c r="Y196" i="1"/>
  <c r="S196" i="1"/>
  <c r="S46" i="1"/>
  <c r="V46" i="1"/>
  <c r="Y46" i="1"/>
  <c r="L28" i="1"/>
  <c r="AA28" i="1"/>
  <c r="Z196" i="1"/>
  <c r="T196" i="1"/>
  <c r="W196" i="1"/>
  <c r="H50" i="1"/>
  <c r="M49" i="1"/>
  <c r="I49" i="1"/>
  <c r="G27" i="1"/>
  <c r="E27" i="1"/>
  <c r="F27" i="1"/>
  <c r="B27" i="1"/>
  <c r="R27" i="1"/>
  <c r="E17" i="7"/>
  <c r="F17" i="7"/>
  <c r="H51" i="1"/>
  <c r="M50" i="1"/>
  <c r="I50" i="1"/>
  <c r="G28" i="1"/>
  <c r="E28" i="1"/>
  <c r="F28" i="1"/>
  <c r="B28" i="1"/>
  <c r="R28" i="1"/>
  <c r="W197" i="1"/>
  <c r="Z197" i="1"/>
  <c r="T197" i="1"/>
  <c r="A31" i="1"/>
  <c r="C30" i="1"/>
  <c r="J30" i="1"/>
  <c r="K30" i="1"/>
  <c r="U30" i="1"/>
  <c r="I112" i="1"/>
  <c r="H113" i="1"/>
  <c r="M200" i="1"/>
  <c r="I200" i="1"/>
  <c r="H201" i="1"/>
  <c r="Q48" i="1"/>
  <c r="P48" i="1"/>
  <c r="AA29" i="1"/>
  <c r="L29" i="1"/>
  <c r="Y47" i="1"/>
  <c r="S47" i="1"/>
  <c r="V47" i="1"/>
  <c r="T47" i="1"/>
  <c r="W47" i="1"/>
  <c r="Z47" i="1"/>
  <c r="O49" i="1"/>
  <c r="N49" i="1"/>
  <c r="S197" i="1"/>
  <c r="V197" i="1"/>
  <c r="Y197" i="1"/>
  <c r="O199" i="1"/>
  <c r="N199" i="1"/>
  <c r="P198" i="1"/>
  <c r="Q198" i="1"/>
  <c r="A18" i="7"/>
  <c r="G17" i="7"/>
  <c r="T198" i="1"/>
  <c r="W198" i="1"/>
  <c r="Z198" i="1"/>
  <c r="N200" i="1"/>
  <c r="O200" i="1"/>
  <c r="A32" i="1"/>
  <c r="C31" i="1"/>
  <c r="J31" i="1"/>
  <c r="K31" i="1"/>
  <c r="U31" i="1"/>
  <c r="Q199" i="1"/>
  <c r="P199" i="1"/>
  <c r="H202" i="1"/>
  <c r="M201" i="1"/>
  <c r="I201" i="1"/>
  <c r="H114" i="1"/>
  <c r="I113" i="1"/>
  <c r="L30" i="1"/>
  <c r="AA30" i="1"/>
  <c r="O50" i="1"/>
  <c r="N50" i="1"/>
  <c r="F29" i="1"/>
  <c r="B29" i="1"/>
  <c r="G29" i="1"/>
  <c r="E29" i="1"/>
  <c r="R29" i="1"/>
  <c r="V48" i="1"/>
  <c r="Y48" i="1"/>
  <c r="S48" i="1"/>
  <c r="M51" i="1"/>
  <c r="I51" i="1"/>
  <c r="H52" i="1"/>
  <c r="S198" i="1"/>
  <c r="V198" i="1"/>
  <c r="Y198" i="1"/>
  <c r="Q49" i="1"/>
  <c r="P49" i="1"/>
  <c r="Z48" i="1"/>
  <c r="T48" i="1"/>
  <c r="W48" i="1"/>
  <c r="B18" i="7"/>
  <c r="C18" i="7"/>
  <c r="D18" i="7"/>
  <c r="O51" i="1"/>
  <c r="N51" i="1"/>
  <c r="G30" i="1"/>
  <c r="E30" i="1"/>
  <c r="F30" i="1"/>
  <c r="B30" i="1"/>
  <c r="R30" i="1"/>
  <c r="L31" i="1"/>
  <c r="AA31" i="1"/>
  <c r="Q200" i="1"/>
  <c r="P200" i="1"/>
  <c r="H203" i="1"/>
  <c r="M202" i="1"/>
  <c r="I202" i="1"/>
  <c r="Y199" i="1"/>
  <c r="S199" i="1"/>
  <c r="V199" i="1"/>
  <c r="W49" i="1"/>
  <c r="Z49" i="1"/>
  <c r="T49" i="1"/>
  <c r="P50" i="1"/>
  <c r="Q50" i="1"/>
  <c r="T199" i="1"/>
  <c r="W199" i="1"/>
  <c r="Z199" i="1"/>
  <c r="J32" i="1"/>
  <c r="K32" i="1"/>
  <c r="A33" i="1"/>
  <c r="C32" i="1"/>
  <c r="U32" i="1"/>
  <c r="S49" i="1"/>
  <c r="V49" i="1"/>
  <c r="Y49" i="1"/>
  <c r="H115" i="1"/>
  <c r="I114" i="1"/>
  <c r="M52" i="1"/>
  <c r="I52" i="1"/>
  <c r="H53" i="1"/>
  <c r="O201" i="1"/>
  <c r="N201" i="1"/>
  <c r="E18" i="7"/>
  <c r="F18" i="7"/>
  <c r="A19" i="7"/>
  <c r="S50" i="1"/>
  <c r="V50" i="1"/>
  <c r="Y50" i="1"/>
  <c r="Z200" i="1"/>
  <c r="T200" i="1"/>
  <c r="W200" i="1"/>
  <c r="Q201" i="1"/>
  <c r="P201" i="1"/>
  <c r="G31" i="1"/>
  <c r="E31" i="1"/>
  <c r="F31" i="1"/>
  <c r="B31" i="1"/>
  <c r="R31" i="1"/>
  <c r="H54" i="1"/>
  <c r="M53" i="1"/>
  <c r="I53" i="1"/>
  <c r="M203" i="1"/>
  <c r="I203" i="1"/>
  <c r="H204" i="1"/>
  <c r="C33" i="1"/>
  <c r="J33" i="1"/>
  <c r="K33" i="1"/>
  <c r="A34" i="1"/>
  <c r="U33" i="1"/>
  <c r="Q51" i="1"/>
  <c r="P51" i="1"/>
  <c r="N52" i="1"/>
  <c r="O52" i="1"/>
  <c r="I115" i="1"/>
  <c r="H116" i="1"/>
  <c r="L32" i="1"/>
  <c r="AA32" i="1"/>
  <c r="T50" i="1"/>
  <c r="W50" i="1"/>
  <c r="Z50" i="1"/>
  <c r="O202" i="1"/>
  <c r="N202" i="1"/>
  <c r="V200" i="1"/>
  <c r="Y200" i="1"/>
  <c r="S200" i="1"/>
  <c r="G18" i="7"/>
  <c r="B19" i="7"/>
  <c r="C19" i="7"/>
  <c r="D19" i="7"/>
  <c r="I116" i="1"/>
  <c r="H117" i="1"/>
  <c r="H55" i="1"/>
  <c r="M54" i="1"/>
  <c r="I54" i="1"/>
  <c r="S201" i="1"/>
  <c r="V201" i="1"/>
  <c r="Y201" i="1"/>
  <c r="P202" i="1"/>
  <c r="Q202" i="1"/>
  <c r="Q52" i="1"/>
  <c r="P52" i="1"/>
  <c r="A35" i="1"/>
  <c r="C34" i="1"/>
  <c r="J34" i="1"/>
  <c r="K34" i="1"/>
  <c r="U34" i="1"/>
  <c r="O203" i="1"/>
  <c r="N203" i="1"/>
  <c r="W201" i="1"/>
  <c r="Z201" i="1"/>
  <c r="T201" i="1"/>
  <c r="AA33" i="1"/>
  <c r="L33" i="1"/>
  <c r="O53" i="1"/>
  <c r="N53" i="1"/>
  <c r="F32" i="1"/>
  <c r="B32" i="1"/>
  <c r="G32" i="1"/>
  <c r="E32" i="1"/>
  <c r="R32" i="1"/>
  <c r="Y51" i="1"/>
  <c r="S51" i="1"/>
  <c r="V51" i="1"/>
  <c r="T51" i="1"/>
  <c r="W51" i="1"/>
  <c r="Z51" i="1"/>
  <c r="M204" i="1"/>
  <c r="I204" i="1"/>
  <c r="H205" i="1"/>
  <c r="E19" i="7"/>
  <c r="F19" i="7"/>
  <c r="A20" i="7"/>
  <c r="N204" i="1"/>
  <c r="O204" i="1"/>
  <c r="Q203" i="1"/>
  <c r="P203" i="1"/>
  <c r="T202" i="1"/>
  <c r="W202" i="1"/>
  <c r="Z202" i="1"/>
  <c r="H118" i="1"/>
  <c r="I117" i="1"/>
  <c r="G33" i="1"/>
  <c r="E33" i="1"/>
  <c r="F33" i="1"/>
  <c r="B33" i="1"/>
  <c r="R33" i="1"/>
  <c r="Q53" i="1"/>
  <c r="P53" i="1"/>
  <c r="A36" i="1"/>
  <c r="C35" i="1"/>
  <c r="J35" i="1"/>
  <c r="K35" i="1"/>
  <c r="U35" i="1"/>
  <c r="S202" i="1"/>
  <c r="V202" i="1"/>
  <c r="Y202" i="1"/>
  <c r="O54" i="1"/>
  <c r="N54" i="1"/>
  <c r="H206" i="1"/>
  <c r="M205" i="1"/>
  <c r="I205" i="1"/>
  <c r="V52" i="1"/>
  <c r="Y52" i="1"/>
  <c r="S52" i="1"/>
  <c r="L34" i="1"/>
  <c r="AA34" i="1"/>
  <c r="Z52" i="1"/>
  <c r="T52" i="1"/>
  <c r="W52" i="1"/>
  <c r="M55" i="1"/>
  <c r="I55" i="1"/>
  <c r="H56" i="1"/>
  <c r="G19" i="7"/>
  <c r="D20" i="7"/>
  <c r="B20" i="7"/>
  <c r="C20" i="7"/>
  <c r="O55" i="1"/>
  <c r="N55" i="1"/>
  <c r="P54" i="1"/>
  <c r="Q54" i="1"/>
  <c r="J36" i="1"/>
  <c r="K36" i="1"/>
  <c r="A37" i="1"/>
  <c r="C36" i="1"/>
  <c r="U36" i="1"/>
  <c r="S53" i="1"/>
  <c r="V53" i="1"/>
  <c r="Y53" i="1"/>
  <c r="H119" i="1"/>
  <c r="I118" i="1"/>
  <c r="Y203" i="1"/>
  <c r="S203" i="1"/>
  <c r="V203" i="1"/>
  <c r="G34" i="1"/>
  <c r="E34" i="1"/>
  <c r="F34" i="1"/>
  <c r="B34" i="1"/>
  <c r="R34" i="1"/>
  <c r="O205" i="1"/>
  <c r="N205" i="1"/>
  <c r="W53" i="1"/>
  <c r="Z53" i="1"/>
  <c r="T53" i="1"/>
  <c r="T203" i="1"/>
  <c r="W203" i="1"/>
  <c r="Z203" i="1"/>
  <c r="L35" i="1"/>
  <c r="AA35" i="1"/>
  <c r="M56" i="1"/>
  <c r="I56" i="1"/>
  <c r="H57" i="1"/>
  <c r="H207" i="1"/>
  <c r="M206" i="1"/>
  <c r="I206" i="1"/>
  <c r="Q204" i="1"/>
  <c r="P204" i="1"/>
  <c r="E20" i="7"/>
  <c r="F20" i="7"/>
  <c r="V204" i="1"/>
  <c r="Y204" i="1"/>
  <c r="S204" i="1"/>
  <c r="O206" i="1"/>
  <c r="N206" i="1"/>
  <c r="H58" i="1"/>
  <c r="M57" i="1"/>
  <c r="I57" i="1"/>
  <c r="T54" i="1"/>
  <c r="W54" i="1"/>
  <c r="Z54" i="1"/>
  <c r="Q205" i="1"/>
  <c r="P205" i="1"/>
  <c r="S54" i="1"/>
  <c r="V54" i="1"/>
  <c r="Y54" i="1"/>
  <c r="G35" i="1"/>
  <c r="E35" i="1"/>
  <c r="F35" i="1"/>
  <c r="B35" i="1"/>
  <c r="R35" i="1"/>
  <c r="C37" i="1"/>
  <c r="J37" i="1"/>
  <c r="K37" i="1"/>
  <c r="A38" i="1"/>
  <c r="U37" i="1"/>
  <c r="Q55" i="1"/>
  <c r="P55" i="1"/>
  <c r="M207" i="1"/>
  <c r="I207" i="1"/>
  <c r="N56" i="1"/>
  <c r="O56" i="1"/>
  <c r="Z204" i="1"/>
  <c r="T204" i="1"/>
  <c r="W204" i="1"/>
  <c r="I119" i="1"/>
  <c r="H120" i="1"/>
  <c r="L36" i="1"/>
  <c r="AA36" i="1"/>
  <c r="A21" i="7"/>
  <c r="G20" i="7"/>
  <c r="Y55" i="1"/>
  <c r="S55" i="1"/>
  <c r="V55" i="1"/>
  <c r="F36" i="1"/>
  <c r="B36" i="1"/>
  <c r="G36" i="1"/>
  <c r="E36" i="1"/>
  <c r="R36" i="1"/>
  <c r="T55" i="1"/>
  <c r="W55" i="1"/>
  <c r="Z55" i="1"/>
  <c r="S205" i="1"/>
  <c r="V205" i="1"/>
  <c r="Y205" i="1"/>
  <c r="I120" i="1"/>
  <c r="H121" i="1"/>
  <c r="A39" i="1"/>
  <c r="C38" i="1"/>
  <c r="J38" i="1"/>
  <c r="K38" i="1"/>
  <c r="U38" i="1"/>
  <c r="O57" i="1"/>
  <c r="N57" i="1"/>
  <c r="Q56" i="1"/>
  <c r="P56" i="1"/>
  <c r="AA37" i="1"/>
  <c r="L37" i="1"/>
  <c r="H59" i="1"/>
  <c r="M58" i="1"/>
  <c r="I58" i="1"/>
  <c r="O207" i="1"/>
  <c r="N207" i="1"/>
  <c r="W205" i="1"/>
  <c r="Z205" i="1"/>
  <c r="T205" i="1"/>
  <c r="P206" i="1"/>
  <c r="Q206" i="1"/>
  <c r="B21" i="7"/>
  <c r="C21" i="7"/>
  <c r="D21" i="7"/>
  <c r="A40" i="1"/>
  <c r="C39" i="1"/>
  <c r="J39" i="1"/>
  <c r="K39" i="1"/>
  <c r="U39" i="1"/>
  <c r="H122" i="1"/>
  <c r="I121" i="1"/>
  <c r="G37" i="1"/>
  <c r="E37" i="1"/>
  <c r="F37" i="1"/>
  <c r="B37" i="1"/>
  <c r="R37" i="1"/>
  <c r="O58" i="1"/>
  <c r="N58" i="1"/>
  <c r="T206" i="1"/>
  <c r="W206" i="1"/>
  <c r="Z206" i="1"/>
  <c r="V56" i="1"/>
  <c r="Y56" i="1"/>
  <c r="S56" i="1"/>
  <c r="L38" i="1"/>
  <c r="AA38" i="1"/>
  <c r="S206" i="1"/>
  <c r="V206" i="1"/>
  <c r="Y206" i="1"/>
  <c r="Q207" i="1"/>
  <c r="P207" i="1"/>
  <c r="M59" i="1"/>
  <c r="I59" i="1"/>
  <c r="H60" i="1"/>
  <c r="Z56" i="1"/>
  <c r="T56" i="1"/>
  <c r="W56" i="1"/>
  <c r="Q57" i="1"/>
  <c r="P57" i="1"/>
  <c r="E21" i="7"/>
  <c r="F21" i="7"/>
  <c r="A22" i="7"/>
  <c r="S57" i="1"/>
  <c r="V57" i="1"/>
  <c r="Y57" i="1"/>
  <c r="H123" i="1"/>
  <c r="I122" i="1"/>
  <c r="J40" i="1"/>
  <c r="K40" i="1"/>
  <c r="A41" i="1"/>
  <c r="C40" i="1"/>
  <c r="U40" i="1"/>
  <c r="W57" i="1"/>
  <c r="Z57" i="1"/>
  <c r="T57" i="1"/>
  <c r="M60" i="1"/>
  <c r="I60" i="1"/>
  <c r="H61" i="1"/>
  <c r="Y207" i="1"/>
  <c r="S207" i="1"/>
  <c r="V207" i="1"/>
  <c r="G38" i="1"/>
  <c r="E38" i="1"/>
  <c r="F38" i="1"/>
  <c r="B38" i="1"/>
  <c r="R38" i="1"/>
  <c r="P58" i="1"/>
  <c r="Q58" i="1"/>
  <c r="T207" i="1"/>
  <c r="W207" i="1"/>
  <c r="Z207" i="1"/>
  <c r="L39" i="1"/>
  <c r="AA39" i="1"/>
  <c r="O59" i="1"/>
  <c r="N59" i="1"/>
  <c r="G21" i="7"/>
  <c r="C22" i="7"/>
  <c r="B22" i="7"/>
  <c r="D22" i="7"/>
  <c r="E22" i="7"/>
  <c r="F22" i="7"/>
  <c r="T58" i="1"/>
  <c r="W58" i="1"/>
  <c r="Z58" i="1"/>
  <c r="N60" i="1"/>
  <c r="O60" i="1"/>
  <c r="L40" i="1"/>
  <c r="AA40" i="1"/>
  <c r="Q59" i="1"/>
  <c r="P59" i="1"/>
  <c r="H62" i="1"/>
  <c r="M61" i="1"/>
  <c r="I61" i="1"/>
  <c r="G39" i="1"/>
  <c r="E39" i="1"/>
  <c r="F39" i="1"/>
  <c r="B39" i="1"/>
  <c r="R39" i="1"/>
  <c r="S58" i="1"/>
  <c r="V58" i="1"/>
  <c r="Y58" i="1"/>
  <c r="C41" i="1"/>
  <c r="J41" i="1"/>
  <c r="K41" i="1"/>
  <c r="A42" i="1"/>
  <c r="U41" i="1"/>
  <c r="I123" i="1"/>
  <c r="H124" i="1"/>
  <c r="A23" i="7"/>
  <c r="G22" i="7"/>
  <c r="A43" i="1"/>
  <c r="C42" i="1"/>
  <c r="J42" i="1"/>
  <c r="K42" i="1"/>
  <c r="U42" i="1"/>
  <c r="F40" i="1"/>
  <c r="B40" i="1"/>
  <c r="G40" i="1"/>
  <c r="E40" i="1"/>
  <c r="R40" i="1"/>
  <c r="AA41" i="1"/>
  <c r="L41" i="1"/>
  <c r="O61" i="1"/>
  <c r="N61" i="1"/>
  <c r="Y59" i="1"/>
  <c r="S59" i="1"/>
  <c r="V59" i="1"/>
  <c r="I124" i="1"/>
  <c r="H125" i="1"/>
  <c r="H63" i="1"/>
  <c r="M62" i="1"/>
  <c r="I62" i="1"/>
  <c r="T59" i="1"/>
  <c r="W59" i="1"/>
  <c r="Z59" i="1"/>
  <c r="Q60" i="1"/>
  <c r="P60" i="1"/>
  <c r="C23" i="7"/>
  <c r="D23" i="7"/>
  <c r="B23" i="7"/>
  <c r="Z60" i="1"/>
  <c r="T60" i="1"/>
  <c r="W60" i="1"/>
  <c r="O62" i="1"/>
  <c r="N62" i="1"/>
  <c r="H126" i="1"/>
  <c r="I125" i="1"/>
  <c r="L42" i="1"/>
  <c r="AA42" i="1"/>
  <c r="G41" i="1"/>
  <c r="E41" i="1"/>
  <c r="F41" i="1"/>
  <c r="B41" i="1"/>
  <c r="R41" i="1"/>
  <c r="M63" i="1"/>
  <c r="I63" i="1"/>
  <c r="H64" i="1"/>
  <c r="V60" i="1"/>
  <c r="Y60" i="1"/>
  <c r="S60" i="1"/>
  <c r="Q61" i="1"/>
  <c r="P61" i="1"/>
  <c r="A44" i="1"/>
  <c r="C43" i="1"/>
  <c r="J43" i="1"/>
  <c r="K43" i="1"/>
  <c r="U43" i="1"/>
  <c r="E23" i="7"/>
  <c r="F23" i="7"/>
  <c r="H127" i="1"/>
  <c r="I126" i="1"/>
  <c r="S61" i="1"/>
  <c r="V61" i="1"/>
  <c r="Y61" i="1"/>
  <c r="M64" i="1"/>
  <c r="I64" i="1"/>
  <c r="H65" i="1"/>
  <c r="P62" i="1"/>
  <c r="Q62" i="1"/>
  <c r="L43" i="1"/>
  <c r="AA43" i="1"/>
  <c r="W61" i="1"/>
  <c r="Z61" i="1"/>
  <c r="T61" i="1"/>
  <c r="J44" i="1"/>
  <c r="K44" i="1"/>
  <c r="A45" i="1"/>
  <c r="C44" i="1"/>
  <c r="U44" i="1"/>
  <c r="O63" i="1"/>
  <c r="N63" i="1"/>
  <c r="G42" i="1"/>
  <c r="E42" i="1"/>
  <c r="F42" i="1"/>
  <c r="B42" i="1"/>
  <c r="R42" i="1"/>
  <c r="A24" i="7"/>
  <c r="G23" i="7"/>
  <c r="G43" i="1"/>
  <c r="E43" i="1"/>
  <c r="F43" i="1"/>
  <c r="B43" i="1"/>
  <c r="R43" i="1"/>
  <c r="H66" i="1"/>
  <c r="M65" i="1"/>
  <c r="I65" i="1"/>
  <c r="I127" i="1"/>
  <c r="H128" i="1"/>
  <c r="T62" i="1"/>
  <c r="W62" i="1"/>
  <c r="Z62" i="1"/>
  <c r="N64" i="1"/>
  <c r="O64" i="1"/>
  <c r="L44" i="1"/>
  <c r="AA44" i="1"/>
  <c r="Q63" i="1"/>
  <c r="P63" i="1"/>
  <c r="C45" i="1"/>
  <c r="J45" i="1"/>
  <c r="K45" i="1"/>
  <c r="A46" i="1"/>
  <c r="U45" i="1"/>
  <c r="S62" i="1"/>
  <c r="V62" i="1"/>
  <c r="Y62" i="1"/>
  <c r="C24" i="7"/>
  <c r="D24" i="7"/>
  <c r="B24" i="7"/>
  <c r="T63" i="1"/>
  <c r="W63" i="1"/>
  <c r="Z63" i="1"/>
  <c r="Y63" i="1"/>
  <c r="S63" i="1"/>
  <c r="V63" i="1"/>
  <c r="H67" i="1"/>
  <c r="M66" i="1"/>
  <c r="I66" i="1"/>
  <c r="A47" i="1"/>
  <c r="C46" i="1"/>
  <c r="J46" i="1"/>
  <c r="K46" i="1"/>
  <c r="U46" i="1"/>
  <c r="I128" i="1"/>
  <c r="H129" i="1"/>
  <c r="AA45" i="1"/>
  <c r="L45" i="1"/>
  <c r="O65" i="1"/>
  <c r="N65" i="1"/>
  <c r="Q64" i="1"/>
  <c r="P64" i="1"/>
  <c r="F44" i="1"/>
  <c r="B44" i="1"/>
  <c r="G44" i="1"/>
  <c r="E44" i="1"/>
  <c r="R44" i="1"/>
  <c r="E24" i="7"/>
  <c r="F24" i="7"/>
  <c r="Z64" i="1"/>
  <c r="T64" i="1"/>
  <c r="W64" i="1"/>
  <c r="V64" i="1"/>
  <c r="Y64" i="1"/>
  <c r="S64" i="1"/>
  <c r="L46" i="1"/>
  <c r="AA46" i="1"/>
  <c r="G45" i="1"/>
  <c r="E45" i="1"/>
  <c r="F45" i="1"/>
  <c r="B45" i="1"/>
  <c r="R45" i="1"/>
  <c r="M67" i="1"/>
  <c r="I67" i="1"/>
  <c r="Q65" i="1"/>
  <c r="P65" i="1"/>
  <c r="A48" i="1"/>
  <c r="C47" i="1"/>
  <c r="J47" i="1"/>
  <c r="K47" i="1"/>
  <c r="U47" i="1"/>
  <c r="H130" i="1"/>
  <c r="I129" i="1"/>
  <c r="O66" i="1"/>
  <c r="N66" i="1"/>
  <c r="A25" i="7"/>
  <c r="G24" i="7"/>
  <c r="H131" i="1"/>
  <c r="I130" i="1"/>
  <c r="J48" i="1"/>
  <c r="K48" i="1"/>
  <c r="A49" i="1"/>
  <c r="C48" i="1"/>
  <c r="U48" i="1"/>
  <c r="O67" i="1"/>
  <c r="N67" i="1"/>
  <c r="G46" i="1"/>
  <c r="E46" i="1"/>
  <c r="F46" i="1"/>
  <c r="B46" i="1"/>
  <c r="R46" i="1"/>
  <c r="P66" i="1"/>
  <c r="Q66" i="1"/>
  <c r="S65" i="1"/>
  <c r="V65" i="1"/>
  <c r="Y65" i="1"/>
  <c r="L47" i="1"/>
  <c r="AA47" i="1"/>
  <c r="W65" i="1"/>
  <c r="Z65" i="1"/>
  <c r="T65" i="1"/>
  <c r="C25" i="7"/>
  <c r="B25" i="7"/>
  <c r="D25" i="7"/>
  <c r="T66" i="1"/>
  <c r="W66" i="1"/>
  <c r="Z66" i="1"/>
  <c r="S66" i="1"/>
  <c r="V66" i="1"/>
  <c r="Y66" i="1"/>
  <c r="Q67" i="1"/>
  <c r="P67" i="1"/>
  <c r="C49" i="1"/>
  <c r="J49" i="1"/>
  <c r="K49" i="1"/>
  <c r="A50" i="1"/>
  <c r="U49" i="1"/>
  <c r="I131" i="1"/>
  <c r="H132" i="1"/>
  <c r="G47" i="1"/>
  <c r="E47" i="1"/>
  <c r="F47" i="1"/>
  <c r="B47" i="1"/>
  <c r="R47" i="1"/>
  <c r="L48" i="1"/>
  <c r="AA48" i="1"/>
  <c r="E25" i="7"/>
  <c r="F25" i="7"/>
  <c r="G25" i="7"/>
  <c r="F48" i="1"/>
  <c r="B48" i="1"/>
  <c r="G48" i="1"/>
  <c r="E48" i="1"/>
  <c r="R48" i="1"/>
  <c r="AA49" i="1"/>
  <c r="L49" i="1"/>
  <c r="Y67" i="1"/>
  <c r="S67" i="1"/>
  <c r="V67" i="1"/>
  <c r="I132" i="1"/>
  <c r="H133" i="1"/>
  <c r="A51" i="1"/>
  <c r="C50" i="1"/>
  <c r="J50" i="1"/>
  <c r="K50" i="1"/>
  <c r="U50" i="1"/>
  <c r="T67" i="1"/>
  <c r="W67" i="1"/>
  <c r="Z67" i="1"/>
  <c r="A26" i="7"/>
  <c r="C26" i="7"/>
  <c r="H134" i="1"/>
  <c r="I133" i="1"/>
  <c r="A52" i="1"/>
  <c r="C51" i="1"/>
  <c r="J51" i="1"/>
  <c r="K51" i="1"/>
  <c r="U51" i="1"/>
  <c r="L50" i="1"/>
  <c r="AA50" i="1"/>
  <c r="G49" i="1"/>
  <c r="E49" i="1"/>
  <c r="F49" i="1"/>
  <c r="B49" i="1"/>
  <c r="R49" i="1"/>
  <c r="D26" i="7"/>
  <c r="B26" i="7"/>
  <c r="L51" i="1"/>
  <c r="AA51" i="1"/>
  <c r="G50" i="1"/>
  <c r="E50" i="1"/>
  <c r="F50" i="1"/>
  <c r="B50" i="1"/>
  <c r="R50" i="1"/>
  <c r="J52" i="1"/>
  <c r="K52" i="1"/>
  <c r="A53" i="1"/>
  <c r="C52" i="1"/>
  <c r="U52" i="1"/>
  <c r="H135" i="1"/>
  <c r="I134" i="1"/>
  <c r="E26" i="7"/>
  <c r="F26" i="7"/>
  <c r="A27" i="7"/>
  <c r="G26" i="7"/>
  <c r="C27" i="7"/>
  <c r="B27" i="7"/>
  <c r="D27" i="7"/>
  <c r="I135" i="1"/>
  <c r="H136" i="1"/>
  <c r="C53" i="1"/>
  <c r="J53" i="1"/>
  <c r="K53" i="1"/>
  <c r="A54" i="1"/>
  <c r="U53" i="1"/>
  <c r="G51" i="1"/>
  <c r="E51" i="1"/>
  <c r="F51" i="1"/>
  <c r="B51" i="1"/>
  <c r="R51" i="1"/>
  <c r="L52" i="1"/>
  <c r="AA52" i="1"/>
  <c r="E27" i="7"/>
  <c r="F27" i="7"/>
  <c r="A28" i="7"/>
  <c r="G27" i="7"/>
  <c r="F52" i="1"/>
  <c r="B52" i="1"/>
  <c r="G52" i="1"/>
  <c r="E52" i="1"/>
  <c r="R52" i="1"/>
  <c r="I136" i="1"/>
  <c r="H137" i="1"/>
  <c r="A55" i="1"/>
  <c r="C54" i="1"/>
  <c r="J54" i="1"/>
  <c r="K54" i="1"/>
  <c r="U54" i="1"/>
  <c r="AA53" i="1"/>
  <c r="L53" i="1"/>
  <c r="C28" i="7"/>
  <c r="D28" i="7"/>
  <c r="B28" i="7"/>
  <c r="G53" i="1"/>
  <c r="E53" i="1"/>
  <c r="F53" i="1"/>
  <c r="B53" i="1"/>
  <c r="R53" i="1"/>
  <c r="L54" i="1"/>
  <c r="AA54" i="1"/>
  <c r="H138" i="1"/>
  <c r="I137" i="1"/>
  <c r="A56" i="1"/>
  <c r="C55" i="1"/>
  <c r="J55" i="1"/>
  <c r="K55" i="1"/>
  <c r="U55" i="1"/>
  <c r="E28" i="7"/>
  <c r="F28" i="7"/>
  <c r="G28" i="7"/>
  <c r="B31" i="5"/>
  <c r="L55" i="1"/>
  <c r="AA55" i="1"/>
  <c r="J56" i="1"/>
  <c r="K56" i="1"/>
  <c r="A57" i="1"/>
  <c r="C56" i="1"/>
  <c r="U56" i="1"/>
  <c r="H139" i="1"/>
  <c r="I138" i="1"/>
  <c r="G54" i="1"/>
  <c r="E54" i="1"/>
  <c r="F54" i="1"/>
  <c r="B54" i="1"/>
  <c r="R54" i="1"/>
  <c r="I139" i="1"/>
  <c r="H140" i="1"/>
  <c r="C57" i="1"/>
  <c r="J57" i="1"/>
  <c r="K57" i="1"/>
  <c r="A58" i="1"/>
  <c r="U57" i="1"/>
  <c r="G55" i="1"/>
  <c r="E55" i="1"/>
  <c r="F55" i="1"/>
  <c r="B55" i="1"/>
  <c r="R55" i="1"/>
  <c r="L56" i="1"/>
  <c r="AA56" i="1"/>
  <c r="I140" i="1"/>
  <c r="H141" i="1"/>
  <c r="A59" i="1"/>
  <c r="C58" i="1"/>
  <c r="J58" i="1"/>
  <c r="K58" i="1"/>
  <c r="U58" i="1"/>
  <c r="G56" i="1"/>
  <c r="R56" i="1"/>
  <c r="X56" i="1"/>
  <c r="D56" i="1"/>
  <c r="AA57" i="1"/>
  <c r="L57" i="1"/>
  <c r="L58" i="1"/>
  <c r="AA58" i="1"/>
  <c r="H142" i="1"/>
  <c r="I141" i="1"/>
  <c r="G57" i="1"/>
  <c r="F57" i="1"/>
  <c r="B57" i="1"/>
  <c r="R57" i="1"/>
  <c r="X57" i="1"/>
  <c r="D57" i="1"/>
  <c r="E56" i="1"/>
  <c r="B56" i="1"/>
  <c r="A60" i="1"/>
  <c r="C59" i="1"/>
  <c r="J59" i="1"/>
  <c r="K59" i="1"/>
  <c r="U59" i="1"/>
  <c r="J60" i="1"/>
  <c r="K60" i="1"/>
  <c r="A61" i="1"/>
  <c r="C60" i="1"/>
  <c r="U60" i="1"/>
  <c r="L59" i="1"/>
  <c r="AA59" i="1"/>
  <c r="E57" i="1"/>
  <c r="H143" i="1"/>
  <c r="I142" i="1"/>
  <c r="G58" i="1"/>
  <c r="F58" i="1"/>
  <c r="R58" i="1"/>
  <c r="X58" i="1"/>
  <c r="D58" i="1"/>
  <c r="E58" i="1"/>
  <c r="C61" i="1"/>
  <c r="J61" i="1"/>
  <c r="K61" i="1"/>
  <c r="A62" i="1"/>
  <c r="U61" i="1"/>
  <c r="G59" i="1"/>
  <c r="F59" i="1"/>
  <c r="R59" i="1"/>
  <c r="X59" i="1"/>
  <c r="D59" i="1"/>
  <c r="B58" i="1"/>
  <c r="I143" i="1"/>
  <c r="H144" i="1"/>
  <c r="L60" i="1"/>
  <c r="AA60" i="1"/>
  <c r="E59" i="1"/>
  <c r="F60" i="1"/>
  <c r="G60" i="1"/>
  <c r="R60" i="1"/>
  <c r="X60" i="1"/>
  <c r="D60" i="1"/>
  <c r="B59" i="1"/>
  <c r="AA61" i="1"/>
  <c r="L61" i="1"/>
  <c r="I144" i="1"/>
  <c r="H145" i="1"/>
  <c r="A63" i="1"/>
  <c r="C62" i="1"/>
  <c r="J62" i="1"/>
  <c r="K62" i="1"/>
  <c r="U62" i="1"/>
  <c r="E60" i="1"/>
  <c r="L62" i="1"/>
  <c r="AA62" i="1"/>
  <c r="H146" i="1"/>
  <c r="I145" i="1"/>
  <c r="G61" i="1"/>
  <c r="F61" i="1"/>
  <c r="R61" i="1"/>
  <c r="X61" i="1"/>
  <c r="D61" i="1"/>
  <c r="A64" i="1"/>
  <c r="C63" i="1"/>
  <c r="J63" i="1"/>
  <c r="K63" i="1"/>
  <c r="U63" i="1"/>
  <c r="B60" i="1"/>
  <c r="E61" i="1"/>
  <c r="B61" i="1"/>
  <c r="L63" i="1"/>
  <c r="AA63" i="1"/>
  <c r="J64" i="1"/>
  <c r="K64" i="1"/>
  <c r="A65" i="1"/>
  <c r="C64" i="1"/>
  <c r="U64" i="1"/>
  <c r="G62" i="1"/>
  <c r="F62" i="1"/>
  <c r="B62" i="1"/>
  <c r="R62" i="1"/>
  <c r="X62" i="1"/>
  <c r="D62" i="1"/>
  <c r="H147" i="1"/>
  <c r="I146" i="1"/>
  <c r="E62" i="1"/>
  <c r="C65" i="1"/>
  <c r="J65" i="1"/>
  <c r="K65" i="1"/>
  <c r="A66" i="1"/>
  <c r="U65" i="1"/>
  <c r="L64" i="1"/>
  <c r="AA64" i="1"/>
  <c r="G63" i="1"/>
  <c r="F63" i="1"/>
  <c r="B63" i="1"/>
  <c r="R63" i="1"/>
  <c r="X63" i="1"/>
  <c r="D63" i="1"/>
  <c r="I147" i="1"/>
  <c r="H148" i="1"/>
  <c r="E63" i="1"/>
  <c r="I148" i="1"/>
  <c r="H149" i="1"/>
  <c r="A67" i="1"/>
  <c r="C66" i="1"/>
  <c r="J66" i="1"/>
  <c r="K66" i="1"/>
  <c r="U66" i="1"/>
  <c r="F64" i="1"/>
  <c r="B64" i="1"/>
  <c r="G64" i="1"/>
  <c r="R64" i="1"/>
  <c r="X64" i="1"/>
  <c r="D64" i="1"/>
  <c r="AA65" i="1"/>
  <c r="L65" i="1"/>
  <c r="E64" i="1"/>
  <c r="H150" i="1"/>
  <c r="I149" i="1"/>
  <c r="A68" i="1"/>
  <c r="C67" i="1"/>
  <c r="J67" i="1"/>
  <c r="K67" i="1"/>
  <c r="U67" i="1"/>
  <c r="G65" i="1"/>
  <c r="F65" i="1"/>
  <c r="R65" i="1"/>
  <c r="X65" i="1"/>
  <c r="D65" i="1"/>
  <c r="L66" i="1"/>
  <c r="AA66" i="1"/>
  <c r="E65" i="1"/>
  <c r="G66" i="1"/>
  <c r="F66" i="1"/>
  <c r="B66" i="1"/>
  <c r="R66" i="1"/>
  <c r="X66" i="1"/>
  <c r="D66" i="1"/>
  <c r="L67" i="1"/>
  <c r="AA67" i="1"/>
  <c r="B65" i="1"/>
  <c r="J68" i="1"/>
  <c r="K68" i="1"/>
  <c r="H151" i="1"/>
  <c r="I150" i="1"/>
  <c r="E66" i="1"/>
  <c r="I151" i="1"/>
  <c r="H152" i="1"/>
  <c r="L68" i="1"/>
  <c r="AA68" i="1"/>
  <c r="G68" i="1"/>
  <c r="N68" i="1"/>
  <c r="G67" i="1"/>
  <c r="F67" i="1"/>
  <c r="B67" i="1"/>
  <c r="R67" i="1"/>
  <c r="X67" i="1"/>
  <c r="D67" i="1"/>
  <c r="E67" i="1"/>
  <c r="E68" i="1"/>
  <c r="B68" i="1"/>
  <c r="I152" i="1"/>
  <c r="H153" i="1"/>
  <c r="Q68" i="1"/>
  <c r="P68" i="1"/>
  <c r="M68" i="1"/>
  <c r="O68" i="1"/>
  <c r="V68" i="1"/>
  <c r="Y68" i="1"/>
  <c r="S68" i="1"/>
  <c r="R68" i="1"/>
  <c r="U68" i="1"/>
  <c r="A69" i="1"/>
  <c r="C68" i="1"/>
  <c r="Z68" i="1"/>
  <c r="T68" i="1"/>
  <c r="W68" i="1"/>
  <c r="H154" i="1"/>
  <c r="I153" i="1"/>
  <c r="J69" i="1"/>
  <c r="K69" i="1"/>
  <c r="H155" i="1"/>
  <c r="I154" i="1"/>
  <c r="I155" i="1"/>
  <c r="H156" i="1"/>
  <c r="AA69" i="1"/>
  <c r="L69" i="1"/>
  <c r="N69" i="1"/>
  <c r="I156" i="1"/>
  <c r="G69" i="1"/>
  <c r="E69" i="1"/>
  <c r="F69" i="1"/>
  <c r="Q69" i="1"/>
  <c r="P69" i="1"/>
  <c r="M69" i="1"/>
  <c r="O69" i="1"/>
  <c r="R69" i="1"/>
  <c r="U69" i="1"/>
  <c r="A70" i="1"/>
  <c r="C69" i="1"/>
  <c r="S69" i="1"/>
  <c r="V69" i="1"/>
  <c r="B69" i="1"/>
  <c r="W69" i="1"/>
  <c r="T69" i="1"/>
  <c r="Y69" i="1"/>
  <c r="J70" i="1"/>
  <c r="K70" i="1"/>
  <c r="L70" i="1"/>
  <c r="AA70" i="1"/>
  <c r="N70" i="1"/>
  <c r="P70" i="1"/>
  <c r="Q70" i="1"/>
  <c r="M70" i="1"/>
  <c r="O70" i="1"/>
  <c r="G70" i="1"/>
  <c r="E70" i="1"/>
  <c r="F70" i="1"/>
  <c r="B70" i="1"/>
  <c r="R70" i="1"/>
  <c r="U70" i="1"/>
  <c r="A71" i="1"/>
  <c r="C70" i="1"/>
  <c r="T70" i="1"/>
  <c r="W70" i="1"/>
  <c r="Z70" i="1"/>
  <c r="S70" i="1"/>
  <c r="V70" i="1"/>
  <c r="J71" i="1"/>
  <c r="K71" i="1"/>
  <c r="L71" i="1"/>
  <c r="AA71" i="1"/>
  <c r="N71" i="1"/>
  <c r="Q71" i="1"/>
  <c r="P71" i="1"/>
  <c r="M71" i="1"/>
  <c r="O71" i="1"/>
  <c r="G71" i="1"/>
  <c r="E71" i="1"/>
  <c r="F71" i="1"/>
  <c r="B71" i="1"/>
  <c r="U71" i="1"/>
  <c r="R71" i="1"/>
  <c r="C71" i="1"/>
  <c r="A72" i="1"/>
  <c r="S71" i="1"/>
  <c r="V71" i="1"/>
  <c r="T71" i="1"/>
  <c r="W71" i="1"/>
  <c r="Z71" i="1"/>
  <c r="J72" i="1"/>
  <c r="K72" i="1"/>
  <c r="L72" i="1"/>
  <c r="AA72" i="1"/>
  <c r="N72" i="1"/>
  <c r="Q72" i="1"/>
  <c r="P72" i="1"/>
  <c r="M72" i="1"/>
  <c r="O72" i="1"/>
  <c r="F72" i="1"/>
  <c r="G72" i="1"/>
  <c r="E72" i="1"/>
  <c r="C72" i="1"/>
  <c r="A73" i="1"/>
  <c r="V72" i="1"/>
  <c r="S72" i="1"/>
  <c r="B72" i="1"/>
  <c r="Z72" i="1"/>
  <c r="T72" i="1"/>
  <c r="W72" i="1"/>
  <c r="R72" i="1"/>
  <c r="U72" i="1"/>
  <c r="X72" i="1"/>
  <c r="J73" i="1"/>
  <c r="K73" i="1"/>
  <c r="AA73" i="1"/>
  <c r="L73" i="1"/>
  <c r="N73" i="1"/>
  <c r="Q73" i="1"/>
  <c r="P73" i="1"/>
  <c r="M73" i="1"/>
  <c r="O73" i="1"/>
  <c r="G73" i="1"/>
  <c r="E73" i="1"/>
  <c r="F73" i="1"/>
  <c r="W73" i="1"/>
  <c r="Z73" i="1"/>
  <c r="T73" i="1"/>
  <c r="R73" i="1"/>
  <c r="U73" i="1"/>
  <c r="B73" i="1"/>
  <c r="A74" i="1"/>
  <c r="C73" i="1"/>
  <c r="S73" i="1"/>
  <c r="V73" i="1"/>
  <c r="Y73" i="1"/>
  <c r="J74" i="1"/>
  <c r="K74" i="1"/>
  <c r="L74" i="1"/>
  <c r="AA74" i="1"/>
  <c r="N74" i="1"/>
  <c r="P74" i="1"/>
  <c r="Q74" i="1"/>
  <c r="M74" i="1"/>
  <c r="O74" i="1"/>
  <c r="G74" i="1"/>
  <c r="E74" i="1"/>
  <c r="F74" i="1"/>
  <c r="B74" i="1"/>
  <c r="R74" i="1"/>
  <c r="U74" i="1"/>
  <c r="A75" i="1"/>
  <c r="C74" i="1"/>
  <c r="T74" i="1"/>
  <c r="W74" i="1"/>
  <c r="S74" i="1"/>
  <c r="V74" i="1"/>
  <c r="Y74" i="1"/>
  <c r="Z74" i="1"/>
  <c r="J75" i="1"/>
  <c r="K75" i="1"/>
  <c r="L75" i="1"/>
  <c r="AA75" i="1"/>
  <c r="N75" i="1"/>
  <c r="Q75" i="1"/>
  <c r="P75" i="1"/>
  <c r="M75" i="1"/>
  <c r="O75" i="1"/>
  <c r="G75" i="1"/>
  <c r="E75" i="1"/>
  <c r="F75" i="1"/>
  <c r="B75" i="1"/>
  <c r="U75" i="1"/>
  <c r="R75" i="1"/>
  <c r="S75" i="1"/>
  <c r="V75" i="1"/>
  <c r="A76" i="1"/>
  <c r="C75" i="1"/>
  <c r="T75" i="1"/>
  <c r="W75" i="1"/>
  <c r="Z75" i="1"/>
  <c r="X75" i="1"/>
  <c r="J76" i="1"/>
  <c r="K76" i="1"/>
  <c r="L76" i="1"/>
  <c r="AA76" i="1"/>
  <c r="N76" i="1"/>
  <c r="Q76" i="1"/>
  <c r="P76" i="1"/>
  <c r="M76" i="1"/>
  <c r="O76" i="1"/>
  <c r="F76" i="1"/>
  <c r="G76" i="1"/>
  <c r="E76" i="1"/>
  <c r="B76" i="1"/>
  <c r="A77" i="1"/>
  <c r="C76" i="1"/>
  <c r="V76" i="1"/>
  <c r="S76" i="1"/>
  <c r="T76" i="1"/>
  <c r="W76" i="1"/>
  <c r="R76" i="1"/>
  <c r="U76" i="1"/>
  <c r="Y76" i="1"/>
  <c r="Z76" i="1"/>
  <c r="J77" i="1"/>
  <c r="K77" i="1"/>
  <c r="AA77" i="1"/>
  <c r="L77" i="1"/>
  <c r="N77" i="1"/>
  <c r="G77" i="1"/>
  <c r="E77" i="1"/>
  <c r="F77" i="1"/>
  <c r="Q77" i="1"/>
  <c r="P77" i="1"/>
  <c r="M77" i="1"/>
  <c r="O77" i="1"/>
  <c r="B77" i="1"/>
  <c r="R77" i="1"/>
  <c r="U77" i="1"/>
  <c r="A78" i="1"/>
  <c r="C77" i="1"/>
  <c r="S77" i="1"/>
  <c r="V77" i="1"/>
  <c r="W77" i="1"/>
  <c r="Z77" i="1"/>
  <c r="T77" i="1"/>
  <c r="X77" i="1"/>
  <c r="J78" i="1"/>
  <c r="K78" i="1"/>
  <c r="L78" i="1"/>
  <c r="AA78" i="1"/>
  <c r="N78" i="1"/>
  <c r="P78" i="1"/>
  <c r="Q78" i="1"/>
  <c r="M78" i="1"/>
  <c r="O78" i="1"/>
  <c r="G78" i="1"/>
  <c r="E78" i="1"/>
  <c r="F78" i="1"/>
  <c r="B78" i="1"/>
  <c r="R78" i="1"/>
  <c r="U78" i="1"/>
  <c r="A79" i="1"/>
  <c r="C78" i="1"/>
  <c r="T78" i="1"/>
  <c r="W78" i="1"/>
  <c r="S78" i="1"/>
  <c r="V78" i="1"/>
  <c r="Y78" i="1"/>
  <c r="X78" i="1"/>
  <c r="J79" i="1"/>
  <c r="K79" i="1"/>
  <c r="L79" i="1"/>
  <c r="AA79" i="1"/>
  <c r="N79" i="1"/>
  <c r="G79" i="1"/>
  <c r="E79" i="1"/>
  <c r="F79" i="1"/>
  <c r="Q79" i="1"/>
  <c r="P79" i="1"/>
  <c r="M79" i="1"/>
  <c r="O79" i="1"/>
  <c r="B79" i="1"/>
  <c r="S79" i="1"/>
  <c r="V79" i="1"/>
  <c r="T79" i="1"/>
  <c r="W79" i="1"/>
  <c r="U79" i="1"/>
  <c r="R79" i="1"/>
  <c r="A80" i="1"/>
  <c r="C79" i="1"/>
  <c r="Y79" i="1"/>
  <c r="J80" i="1"/>
  <c r="K80" i="1"/>
  <c r="L80" i="1"/>
  <c r="AA80" i="1"/>
  <c r="N80" i="1"/>
  <c r="Q80" i="1"/>
  <c r="P80" i="1"/>
  <c r="M80" i="1"/>
  <c r="O80" i="1"/>
  <c r="F80" i="1"/>
  <c r="G80" i="1"/>
  <c r="E80" i="1"/>
  <c r="R80" i="1"/>
  <c r="U80" i="1"/>
  <c r="V80" i="1"/>
  <c r="S80" i="1"/>
  <c r="C80" i="1"/>
  <c r="A81" i="1"/>
  <c r="B80" i="1"/>
  <c r="Z80" i="1"/>
  <c r="T80" i="1"/>
  <c r="W80" i="1"/>
  <c r="J81" i="1"/>
  <c r="K81" i="1"/>
  <c r="AA81" i="1"/>
  <c r="L81" i="1"/>
  <c r="N81" i="1"/>
  <c r="Q81" i="1"/>
  <c r="P81" i="1"/>
  <c r="M81" i="1"/>
  <c r="O81" i="1"/>
  <c r="G81" i="1"/>
  <c r="E81" i="1"/>
  <c r="F81" i="1"/>
  <c r="B81" i="1"/>
  <c r="R81" i="1"/>
  <c r="U81" i="1"/>
  <c r="A82" i="1"/>
  <c r="C81" i="1"/>
  <c r="S81" i="1"/>
  <c r="V81" i="1"/>
  <c r="W81" i="1"/>
  <c r="T81" i="1"/>
  <c r="J82" i="1"/>
  <c r="K82" i="1"/>
  <c r="L82" i="1"/>
  <c r="AA82" i="1"/>
  <c r="N82" i="1"/>
  <c r="P82" i="1"/>
  <c r="Q82" i="1"/>
  <c r="M82" i="1"/>
  <c r="O82" i="1"/>
  <c r="G82" i="1"/>
  <c r="E82" i="1"/>
  <c r="F82" i="1"/>
  <c r="B82" i="1"/>
  <c r="R82" i="1"/>
  <c r="U82" i="1"/>
  <c r="A83" i="1"/>
  <c r="C82" i="1"/>
  <c r="T82" i="1"/>
  <c r="W82" i="1"/>
  <c r="Z82" i="1"/>
  <c r="S82" i="1"/>
  <c r="V82" i="1"/>
  <c r="J83" i="1"/>
  <c r="K83" i="1"/>
  <c r="L83" i="1"/>
  <c r="AA83" i="1"/>
  <c r="N83" i="1"/>
  <c r="G83" i="1"/>
  <c r="E83" i="1"/>
  <c r="F83" i="1"/>
  <c r="Q83" i="1"/>
  <c r="P83" i="1"/>
  <c r="M83" i="1"/>
  <c r="O83" i="1"/>
  <c r="B83" i="1"/>
  <c r="S83" i="1"/>
  <c r="V83" i="1"/>
  <c r="U83" i="1"/>
  <c r="R83" i="1"/>
  <c r="T83" i="1"/>
  <c r="W83" i="1"/>
  <c r="A84" i="1"/>
  <c r="C83" i="1"/>
  <c r="Y83" i="1"/>
  <c r="J84" i="1"/>
  <c r="K84" i="1"/>
  <c r="L84" i="1"/>
  <c r="AA84" i="1"/>
  <c r="N84" i="1"/>
  <c r="Q84" i="1"/>
  <c r="P84" i="1"/>
  <c r="M84" i="1"/>
  <c r="O84" i="1"/>
  <c r="F84" i="1"/>
  <c r="G84" i="1"/>
  <c r="E84" i="1"/>
  <c r="B84" i="1"/>
  <c r="C84" i="1"/>
  <c r="A85" i="1"/>
  <c r="V84" i="1"/>
  <c r="S84" i="1"/>
  <c r="T84" i="1"/>
  <c r="W84" i="1"/>
  <c r="R84" i="1"/>
  <c r="U84" i="1"/>
  <c r="J85" i="1"/>
  <c r="K85" i="1"/>
  <c r="AA85" i="1"/>
  <c r="L85" i="1"/>
  <c r="N85" i="1"/>
  <c r="Q85" i="1"/>
  <c r="P85" i="1"/>
  <c r="M85" i="1"/>
  <c r="O85" i="1"/>
  <c r="G85" i="1"/>
  <c r="E85" i="1"/>
  <c r="F85" i="1"/>
  <c r="B85" i="1"/>
  <c r="R85" i="1"/>
  <c r="U85" i="1"/>
  <c r="C85" i="1"/>
  <c r="A86" i="1"/>
  <c r="S85" i="1"/>
  <c r="V85" i="1"/>
  <c r="W85" i="1"/>
  <c r="T85" i="1"/>
  <c r="X85" i="1"/>
  <c r="J86" i="1"/>
  <c r="K86" i="1"/>
  <c r="L86" i="1"/>
  <c r="AA86" i="1"/>
  <c r="N86" i="1"/>
  <c r="P86" i="1"/>
  <c r="Q86" i="1"/>
  <c r="M86" i="1"/>
  <c r="O86" i="1"/>
  <c r="G86" i="1"/>
  <c r="E86" i="1"/>
  <c r="F86" i="1"/>
  <c r="C86" i="1"/>
  <c r="A87" i="1"/>
  <c r="B86" i="1"/>
  <c r="T86" i="1"/>
  <c r="W86" i="1"/>
  <c r="R86" i="1"/>
  <c r="U86" i="1"/>
  <c r="S86" i="1"/>
  <c r="V86" i="1"/>
  <c r="Y86" i="1"/>
  <c r="J87" i="1"/>
  <c r="K87" i="1"/>
  <c r="L87" i="1"/>
  <c r="AA87" i="1"/>
  <c r="N87" i="1"/>
  <c r="Q87" i="1"/>
  <c r="P87" i="1"/>
  <c r="M87" i="1"/>
  <c r="O87" i="1"/>
  <c r="G87" i="1"/>
  <c r="E87" i="1"/>
  <c r="F87" i="1"/>
  <c r="U87" i="1"/>
  <c r="R87" i="1"/>
  <c r="A88" i="1"/>
  <c r="C87" i="1"/>
  <c r="B87" i="1"/>
  <c r="S87" i="1"/>
  <c r="V87" i="1"/>
  <c r="T87" i="1"/>
  <c r="W87" i="1"/>
  <c r="J88" i="1"/>
  <c r="K88" i="1"/>
  <c r="L88" i="1"/>
  <c r="AA88" i="1"/>
  <c r="N88" i="1"/>
  <c r="F88" i="1"/>
  <c r="G88" i="1"/>
  <c r="E88" i="1"/>
  <c r="Q88" i="1"/>
  <c r="P88" i="1"/>
  <c r="M88" i="1"/>
  <c r="O88" i="1"/>
  <c r="B88" i="1"/>
  <c r="R88" i="1"/>
  <c r="U88" i="1"/>
  <c r="T88" i="1"/>
  <c r="W88" i="1"/>
  <c r="C88" i="1"/>
  <c r="A89" i="1"/>
  <c r="V88" i="1"/>
  <c r="S88" i="1"/>
  <c r="J89" i="1"/>
  <c r="K89" i="1"/>
  <c r="AA89" i="1"/>
  <c r="L89" i="1"/>
  <c r="N89" i="1"/>
  <c r="Q89" i="1"/>
  <c r="P89" i="1"/>
  <c r="M89" i="1"/>
  <c r="O89" i="1"/>
  <c r="G89" i="1"/>
  <c r="E89" i="1"/>
  <c r="F89" i="1"/>
  <c r="B89" i="1"/>
  <c r="C89" i="1"/>
  <c r="A90" i="1"/>
  <c r="S89" i="1"/>
  <c r="V89" i="1"/>
  <c r="R89" i="1"/>
  <c r="U89" i="1"/>
  <c r="W89" i="1"/>
  <c r="Z89" i="1"/>
  <c r="T89" i="1"/>
  <c r="J90" i="1"/>
  <c r="K90" i="1"/>
  <c r="L90" i="1"/>
  <c r="AA90" i="1"/>
  <c r="N90" i="1"/>
  <c r="P90" i="1"/>
  <c r="Q90" i="1"/>
  <c r="M90" i="1"/>
  <c r="O90" i="1"/>
  <c r="G90" i="1"/>
  <c r="E90" i="1"/>
  <c r="F90" i="1"/>
  <c r="B90" i="1"/>
  <c r="R90" i="1"/>
  <c r="U90" i="1"/>
  <c r="T90" i="1"/>
  <c r="W90" i="1"/>
  <c r="A91" i="1"/>
  <c r="C90" i="1"/>
  <c r="S90" i="1"/>
  <c r="V90" i="1"/>
  <c r="Y90" i="1"/>
  <c r="J91" i="1"/>
  <c r="K91" i="1"/>
  <c r="L91" i="1"/>
  <c r="AA91" i="1"/>
  <c r="N91" i="1"/>
  <c r="G91" i="1"/>
  <c r="E91" i="1"/>
  <c r="F91" i="1"/>
  <c r="Q91" i="1"/>
  <c r="P91" i="1"/>
  <c r="M91" i="1"/>
  <c r="O91" i="1"/>
  <c r="B91" i="1"/>
  <c r="T91" i="1"/>
  <c r="W91" i="1"/>
  <c r="A92" i="1"/>
  <c r="C91" i="1"/>
  <c r="U91" i="1"/>
  <c r="R91" i="1"/>
  <c r="S91" i="1"/>
  <c r="V91" i="1"/>
  <c r="J92" i="1"/>
  <c r="K92" i="1"/>
  <c r="L92" i="1"/>
  <c r="AA92" i="1"/>
  <c r="N92" i="1"/>
  <c r="F92" i="1"/>
  <c r="G92" i="1"/>
  <c r="E92" i="1"/>
  <c r="Q92" i="1"/>
  <c r="P92" i="1"/>
  <c r="M92" i="1"/>
  <c r="O92" i="1"/>
  <c r="V92" i="1"/>
  <c r="S92" i="1"/>
  <c r="T92" i="1"/>
  <c r="W92" i="1"/>
  <c r="R92" i="1"/>
  <c r="U92" i="1"/>
  <c r="A93" i="1"/>
  <c r="C92" i="1"/>
  <c r="B92" i="1"/>
  <c r="Y92" i="1"/>
  <c r="X92" i="1"/>
  <c r="J93" i="1"/>
  <c r="K93" i="1"/>
  <c r="AA93" i="1"/>
  <c r="L93" i="1"/>
  <c r="N93" i="1"/>
  <c r="Q93" i="1"/>
  <c r="P93" i="1"/>
  <c r="M93" i="1"/>
  <c r="O93" i="1"/>
  <c r="G93" i="1"/>
  <c r="E93" i="1"/>
  <c r="F93" i="1"/>
  <c r="C93" i="1"/>
  <c r="A94" i="1"/>
  <c r="B93" i="1"/>
  <c r="S93" i="1"/>
  <c r="V93" i="1"/>
  <c r="W93" i="1"/>
  <c r="T93" i="1"/>
  <c r="R93" i="1"/>
  <c r="U93" i="1"/>
  <c r="Y93" i="1"/>
  <c r="J94" i="1"/>
  <c r="K94" i="1"/>
  <c r="L94" i="1"/>
  <c r="AA94" i="1"/>
  <c r="N94" i="1"/>
  <c r="G94" i="1"/>
  <c r="E94" i="1"/>
  <c r="F94" i="1"/>
  <c r="P94" i="1"/>
  <c r="Q94" i="1"/>
  <c r="M94" i="1"/>
  <c r="O94" i="1"/>
  <c r="B94" i="1"/>
  <c r="T94" i="1"/>
  <c r="W94" i="1"/>
  <c r="S94" i="1"/>
  <c r="V94" i="1"/>
  <c r="R94" i="1"/>
  <c r="U94" i="1"/>
  <c r="A95" i="1"/>
  <c r="C94" i="1"/>
  <c r="X94" i="1"/>
  <c r="J95" i="1"/>
  <c r="K95" i="1"/>
  <c r="L95" i="1"/>
  <c r="AA95" i="1"/>
  <c r="N95" i="1"/>
  <c r="Q95" i="1"/>
  <c r="P95" i="1"/>
  <c r="M95" i="1"/>
  <c r="O95" i="1"/>
  <c r="G95" i="1"/>
  <c r="E95" i="1"/>
  <c r="F95" i="1"/>
  <c r="A96" i="1"/>
  <c r="C95" i="1"/>
  <c r="B95" i="1"/>
  <c r="S95" i="1"/>
  <c r="V95" i="1"/>
  <c r="T95" i="1"/>
  <c r="W95" i="1"/>
  <c r="U95" i="1"/>
  <c r="R95" i="1"/>
  <c r="X95" i="1"/>
  <c r="Y95" i="1"/>
  <c r="J96" i="1"/>
  <c r="K96" i="1"/>
  <c r="L96" i="1"/>
  <c r="AA96" i="1"/>
  <c r="N96" i="1"/>
  <c r="Q96" i="1"/>
  <c r="P96" i="1"/>
  <c r="M96" i="1"/>
  <c r="O96" i="1"/>
  <c r="F96" i="1"/>
  <c r="G96" i="1"/>
  <c r="E96" i="1"/>
  <c r="C96" i="1"/>
  <c r="A97" i="1"/>
  <c r="V96" i="1"/>
  <c r="S96" i="1"/>
  <c r="T96" i="1"/>
  <c r="W96" i="1"/>
  <c r="B96" i="1"/>
  <c r="R96" i="1"/>
  <c r="U96" i="1"/>
  <c r="Y96" i="1"/>
  <c r="X96" i="1"/>
  <c r="J97" i="1"/>
  <c r="K97" i="1"/>
  <c r="AA97" i="1"/>
  <c r="L97" i="1"/>
  <c r="N97" i="1"/>
  <c r="Q97" i="1"/>
  <c r="P97" i="1"/>
  <c r="M97" i="1"/>
  <c r="O97" i="1"/>
  <c r="G97" i="1"/>
  <c r="E97" i="1"/>
  <c r="F97" i="1"/>
  <c r="B97" i="1"/>
  <c r="R97" i="1"/>
  <c r="U97" i="1"/>
  <c r="A98" i="1"/>
  <c r="C97" i="1"/>
  <c r="S97" i="1"/>
  <c r="V97" i="1"/>
  <c r="W97" i="1"/>
  <c r="T97" i="1"/>
  <c r="J98" i="1"/>
  <c r="K98" i="1"/>
  <c r="L98" i="1"/>
  <c r="AA98" i="1"/>
  <c r="N98" i="1"/>
  <c r="P98" i="1"/>
  <c r="Q98" i="1"/>
  <c r="M98" i="1"/>
  <c r="O98" i="1"/>
  <c r="G98" i="1"/>
  <c r="E98" i="1"/>
  <c r="F98" i="1"/>
  <c r="B98" i="1"/>
  <c r="C98" i="1"/>
  <c r="A99" i="1"/>
  <c r="T98" i="1"/>
  <c r="W98" i="1"/>
  <c r="Z98" i="1"/>
  <c r="S98" i="1"/>
  <c r="V98" i="1"/>
  <c r="R98" i="1"/>
  <c r="U98" i="1"/>
  <c r="J99" i="1"/>
  <c r="K99" i="1"/>
  <c r="L99" i="1"/>
  <c r="AA99" i="1"/>
  <c r="N99" i="1"/>
  <c r="G99" i="1"/>
  <c r="E99" i="1"/>
  <c r="F99" i="1"/>
  <c r="Q99" i="1"/>
  <c r="P99" i="1"/>
  <c r="M99" i="1"/>
  <c r="O99" i="1"/>
  <c r="B99" i="1"/>
  <c r="S99" i="1"/>
  <c r="V99" i="1"/>
  <c r="T99" i="1"/>
  <c r="W99" i="1"/>
  <c r="U99" i="1"/>
  <c r="R99" i="1"/>
  <c r="A100" i="1"/>
  <c r="C99" i="1"/>
  <c r="Y99" i="1"/>
  <c r="J100" i="1"/>
  <c r="K100" i="1"/>
  <c r="L100" i="1"/>
  <c r="AA100" i="1"/>
  <c r="N100" i="1"/>
  <c r="F100" i="1"/>
  <c r="G100" i="1"/>
  <c r="E100" i="1"/>
  <c r="Q100" i="1"/>
  <c r="P100" i="1"/>
  <c r="M100" i="1"/>
  <c r="O100" i="1"/>
  <c r="V100" i="1"/>
  <c r="S100" i="1"/>
  <c r="T100" i="1"/>
  <c r="W100" i="1"/>
  <c r="R100" i="1"/>
  <c r="U100" i="1"/>
  <c r="A101" i="1"/>
  <c r="C100" i="1"/>
  <c r="B100" i="1"/>
  <c r="J101" i="1"/>
  <c r="K101" i="1"/>
  <c r="AA101" i="1"/>
  <c r="L101" i="1"/>
  <c r="N101" i="1"/>
  <c r="G101" i="1"/>
  <c r="E101" i="1"/>
  <c r="F101" i="1"/>
  <c r="Q101" i="1"/>
  <c r="P101" i="1"/>
  <c r="M101" i="1"/>
  <c r="O101" i="1"/>
  <c r="S101" i="1"/>
  <c r="V101" i="1"/>
  <c r="A102" i="1"/>
  <c r="C101" i="1"/>
  <c r="W101" i="1"/>
  <c r="Z101" i="1"/>
  <c r="T101" i="1"/>
  <c r="R101" i="1"/>
  <c r="U101" i="1"/>
  <c r="B101" i="1"/>
  <c r="J102" i="1"/>
  <c r="K102" i="1"/>
  <c r="L102" i="1"/>
  <c r="AA102" i="1"/>
  <c r="N102" i="1"/>
  <c r="G102" i="1"/>
  <c r="E102" i="1"/>
  <c r="F102" i="1"/>
  <c r="P102" i="1"/>
  <c r="Q102" i="1"/>
  <c r="M102" i="1"/>
  <c r="O102" i="1"/>
  <c r="B102" i="1"/>
  <c r="S102" i="1"/>
  <c r="V102" i="1"/>
  <c r="R102" i="1"/>
  <c r="U102" i="1"/>
  <c r="A103" i="1"/>
  <c r="C102" i="1"/>
  <c r="T102" i="1"/>
  <c r="W102" i="1"/>
  <c r="Y102" i="1"/>
  <c r="J103" i="1"/>
  <c r="K103" i="1"/>
  <c r="L103" i="1"/>
  <c r="AA103" i="1"/>
  <c r="N103" i="1"/>
  <c r="G103" i="1"/>
  <c r="E103" i="1"/>
  <c r="F103" i="1"/>
  <c r="Q103" i="1"/>
  <c r="P103" i="1"/>
  <c r="M103" i="1"/>
  <c r="O103" i="1"/>
  <c r="A104" i="1"/>
  <c r="C103" i="1"/>
  <c r="S103" i="1"/>
  <c r="V103" i="1"/>
  <c r="T103" i="1"/>
  <c r="W103" i="1"/>
  <c r="Z103" i="1"/>
  <c r="U103" i="1"/>
  <c r="R103" i="1"/>
  <c r="B103" i="1"/>
  <c r="X103" i="1"/>
  <c r="J104" i="1"/>
  <c r="K104" i="1"/>
  <c r="L104" i="1"/>
  <c r="AA104" i="1"/>
  <c r="N104" i="1"/>
  <c r="F104" i="1"/>
  <c r="G104" i="1"/>
  <c r="E104" i="1"/>
  <c r="Q104" i="1"/>
  <c r="P104" i="1"/>
  <c r="M104" i="1"/>
  <c r="O104" i="1"/>
  <c r="B104" i="1"/>
  <c r="C104" i="1"/>
  <c r="A105" i="1"/>
  <c r="V104" i="1"/>
  <c r="S104" i="1"/>
  <c r="T104" i="1"/>
  <c r="W104" i="1"/>
  <c r="R104" i="1"/>
  <c r="U104" i="1"/>
  <c r="Y104" i="1"/>
  <c r="Z104" i="1"/>
  <c r="J105" i="1"/>
  <c r="K105" i="1"/>
  <c r="AA105" i="1"/>
  <c r="L105" i="1"/>
  <c r="N105" i="1"/>
  <c r="Q105" i="1"/>
  <c r="P105" i="1"/>
  <c r="M105" i="1"/>
  <c r="O105" i="1"/>
  <c r="G105" i="1"/>
  <c r="E105" i="1"/>
  <c r="F105" i="1"/>
  <c r="R105" i="1"/>
  <c r="U105" i="1"/>
  <c r="S105" i="1"/>
  <c r="V105" i="1"/>
  <c r="B105" i="1"/>
  <c r="C105" i="1"/>
  <c r="A106" i="1"/>
  <c r="W105" i="1"/>
  <c r="Z105" i="1"/>
  <c r="T105" i="1"/>
  <c r="X105" i="1"/>
  <c r="J106" i="1"/>
  <c r="K106" i="1"/>
  <c r="L106" i="1"/>
  <c r="AA106" i="1"/>
  <c r="N106" i="1"/>
  <c r="P106" i="1"/>
  <c r="Q106" i="1"/>
  <c r="M106" i="1"/>
  <c r="O106" i="1"/>
  <c r="G106" i="1"/>
  <c r="E106" i="1"/>
  <c r="F106" i="1"/>
  <c r="A107" i="1"/>
  <c r="C106" i="1"/>
  <c r="B106" i="1"/>
  <c r="T106" i="1"/>
  <c r="W106" i="1"/>
  <c r="S106" i="1"/>
  <c r="V106" i="1"/>
  <c r="R106" i="1"/>
  <c r="U106" i="1"/>
  <c r="X106" i="1"/>
  <c r="Y106" i="1"/>
  <c r="J107" i="1"/>
  <c r="K107" i="1"/>
  <c r="L107" i="1"/>
  <c r="AA107" i="1"/>
  <c r="N107" i="1"/>
  <c r="Q107" i="1"/>
  <c r="P107" i="1"/>
  <c r="M107" i="1"/>
  <c r="O107" i="1"/>
  <c r="G107" i="1"/>
  <c r="E107" i="1"/>
  <c r="F107" i="1"/>
  <c r="A108" i="1"/>
  <c r="C107" i="1"/>
  <c r="B107" i="1"/>
  <c r="S107" i="1"/>
  <c r="V107" i="1"/>
  <c r="T107" i="1"/>
  <c r="W107" i="1"/>
  <c r="U107" i="1"/>
  <c r="R107" i="1"/>
  <c r="Y107" i="1"/>
  <c r="X107" i="1"/>
  <c r="J108" i="1"/>
  <c r="K108" i="1"/>
  <c r="L108" i="1"/>
  <c r="AA108" i="1"/>
  <c r="N108" i="1"/>
  <c r="Q108" i="1"/>
  <c r="P108" i="1"/>
  <c r="M108" i="1"/>
  <c r="O108" i="1"/>
  <c r="F108" i="1"/>
  <c r="G108" i="1"/>
  <c r="E108" i="1"/>
  <c r="R108" i="1"/>
  <c r="U108" i="1"/>
  <c r="C108" i="1"/>
  <c r="A109" i="1"/>
  <c r="V108" i="1"/>
  <c r="S108" i="1"/>
  <c r="B108" i="1"/>
  <c r="T108" i="1"/>
  <c r="W108" i="1"/>
  <c r="J109" i="1"/>
  <c r="K109" i="1"/>
  <c r="AA109" i="1"/>
  <c r="L109" i="1"/>
  <c r="N109" i="1"/>
  <c r="Q109" i="1"/>
  <c r="P109" i="1"/>
  <c r="M109" i="1"/>
  <c r="O109" i="1"/>
  <c r="G109" i="1"/>
  <c r="E109" i="1"/>
  <c r="F109" i="1"/>
  <c r="B109" i="1"/>
  <c r="A110" i="1"/>
  <c r="C109" i="1"/>
  <c r="S109" i="1"/>
  <c r="V109" i="1"/>
  <c r="R109" i="1"/>
  <c r="U109" i="1"/>
  <c r="W109" i="1"/>
  <c r="Z109" i="1"/>
  <c r="T109" i="1"/>
  <c r="J110" i="1"/>
  <c r="K110" i="1"/>
  <c r="L110" i="1"/>
  <c r="AA110" i="1"/>
  <c r="N110" i="1"/>
  <c r="G110" i="1"/>
  <c r="E110" i="1"/>
  <c r="F110" i="1"/>
  <c r="P110" i="1"/>
  <c r="Q110" i="1"/>
  <c r="M110" i="1"/>
  <c r="O110" i="1"/>
  <c r="B110" i="1"/>
  <c r="T110" i="1"/>
  <c r="W110" i="1"/>
  <c r="A111" i="1"/>
  <c r="C110" i="1"/>
  <c r="S110" i="1"/>
  <c r="V110" i="1"/>
  <c r="R110" i="1"/>
  <c r="U110" i="1"/>
  <c r="Y110" i="1"/>
  <c r="J111" i="1"/>
  <c r="K111" i="1"/>
  <c r="L111" i="1"/>
  <c r="AA111" i="1"/>
  <c r="N111" i="1"/>
  <c r="G111" i="1"/>
  <c r="E111" i="1"/>
  <c r="F111" i="1"/>
  <c r="Q111" i="1"/>
  <c r="P111" i="1"/>
  <c r="M111" i="1"/>
  <c r="O111" i="1"/>
  <c r="A112" i="1"/>
  <c r="C111" i="1"/>
  <c r="S111" i="1"/>
  <c r="V111" i="1"/>
  <c r="T111" i="1"/>
  <c r="W111" i="1"/>
  <c r="U111" i="1"/>
  <c r="R111" i="1"/>
  <c r="B111" i="1"/>
  <c r="J112" i="1"/>
  <c r="K112" i="1"/>
  <c r="L112" i="1"/>
  <c r="AA112" i="1"/>
  <c r="N112" i="1"/>
  <c r="Q112" i="1"/>
  <c r="P112" i="1"/>
  <c r="M112" i="1"/>
  <c r="O112" i="1"/>
  <c r="F112" i="1"/>
  <c r="G112" i="1"/>
  <c r="E112" i="1"/>
  <c r="A113" i="1"/>
  <c r="C112" i="1"/>
  <c r="V112" i="1"/>
  <c r="Y112" i="1"/>
  <c r="S112" i="1"/>
  <c r="B112" i="1"/>
  <c r="Z112" i="1"/>
  <c r="T112" i="1"/>
  <c r="W112" i="1"/>
  <c r="R112" i="1"/>
  <c r="U112" i="1"/>
  <c r="J113" i="1"/>
  <c r="K113" i="1"/>
  <c r="AA113" i="1"/>
  <c r="L113" i="1"/>
  <c r="N113" i="1"/>
  <c r="G113" i="1"/>
  <c r="E113" i="1"/>
  <c r="F113" i="1"/>
  <c r="Q113" i="1"/>
  <c r="P113" i="1"/>
  <c r="M113" i="1"/>
  <c r="O113" i="1"/>
  <c r="B113" i="1"/>
  <c r="S113" i="1"/>
  <c r="V113" i="1"/>
  <c r="W113" i="1"/>
  <c r="T113" i="1"/>
  <c r="R113" i="1"/>
  <c r="U113" i="1"/>
  <c r="C113" i="1"/>
  <c r="A114" i="1"/>
  <c r="X113" i="1"/>
  <c r="J114" i="1"/>
  <c r="K114" i="1"/>
  <c r="L114" i="1"/>
  <c r="AA114" i="1"/>
  <c r="N114" i="1"/>
  <c r="P114" i="1"/>
  <c r="Q114" i="1"/>
  <c r="M114" i="1"/>
  <c r="O114" i="1"/>
  <c r="G114" i="1"/>
  <c r="E114" i="1"/>
  <c r="F114" i="1"/>
  <c r="A115" i="1"/>
  <c r="C114" i="1"/>
  <c r="B114" i="1"/>
  <c r="T114" i="1"/>
  <c r="W114" i="1"/>
  <c r="Z114" i="1"/>
  <c r="S114" i="1"/>
  <c r="V114" i="1"/>
  <c r="Y114" i="1"/>
  <c r="R114" i="1"/>
  <c r="U114" i="1"/>
  <c r="J115" i="1"/>
  <c r="K115" i="1"/>
  <c r="L115" i="1"/>
  <c r="AA115" i="1"/>
  <c r="N115" i="1"/>
  <c r="G115" i="1"/>
  <c r="E115" i="1"/>
  <c r="F115" i="1"/>
  <c r="Q115" i="1"/>
  <c r="P115" i="1"/>
  <c r="M115" i="1"/>
  <c r="O115" i="1"/>
  <c r="B115" i="1"/>
  <c r="U115" i="1"/>
  <c r="R115" i="1"/>
  <c r="Y115" i="1"/>
  <c r="S115" i="1"/>
  <c r="V115" i="1"/>
  <c r="T115" i="1"/>
  <c r="W115" i="1"/>
  <c r="Z115" i="1"/>
  <c r="C115" i="1"/>
  <c r="A116" i="1"/>
  <c r="J116" i="1"/>
  <c r="K116" i="1"/>
  <c r="L116" i="1"/>
  <c r="AA116" i="1"/>
  <c r="N116" i="1"/>
  <c r="Q116" i="1"/>
  <c r="P116" i="1"/>
  <c r="M116" i="1"/>
  <c r="O116" i="1"/>
  <c r="F116" i="1"/>
  <c r="G116" i="1"/>
  <c r="E116" i="1"/>
  <c r="R116" i="1"/>
  <c r="U116" i="1"/>
  <c r="A117" i="1"/>
  <c r="C116" i="1"/>
  <c r="V116" i="1"/>
  <c r="S116" i="1"/>
  <c r="B116" i="1"/>
  <c r="T116" i="1"/>
  <c r="W116" i="1"/>
  <c r="Y116" i="1"/>
  <c r="J117" i="1"/>
  <c r="K117" i="1"/>
  <c r="AA117" i="1"/>
  <c r="L117" i="1"/>
  <c r="N117" i="1"/>
  <c r="Q117" i="1"/>
  <c r="P117" i="1"/>
  <c r="M117" i="1"/>
  <c r="O117" i="1"/>
  <c r="G117" i="1"/>
  <c r="E117" i="1"/>
  <c r="F117" i="1"/>
  <c r="R117" i="1"/>
  <c r="U117" i="1"/>
  <c r="B117" i="1"/>
  <c r="A118" i="1"/>
  <c r="C117" i="1"/>
  <c r="S117" i="1"/>
  <c r="V117" i="1"/>
  <c r="W117" i="1"/>
  <c r="Z117" i="1"/>
  <c r="T117" i="1"/>
  <c r="X117" i="1"/>
  <c r="J118" i="1"/>
  <c r="K118" i="1"/>
  <c r="L118" i="1"/>
  <c r="AA118" i="1"/>
  <c r="N118" i="1"/>
  <c r="G118" i="1"/>
  <c r="E118" i="1"/>
  <c r="F118" i="1"/>
  <c r="P118" i="1"/>
  <c r="Q118" i="1"/>
  <c r="M118" i="1"/>
  <c r="O118" i="1"/>
  <c r="B118" i="1"/>
  <c r="T118" i="1"/>
  <c r="W118" i="1"/>
  <c r="Z118" i="1"/>
  <c r="S118" i="1"/>
  <c r="V118" i="1"/>
  <c r="R118" i="1"/>
  <c r="U118" i="1"/>
  <c r="A119" i="1"/>
  <c r="C118" i="1"/>
  <c r="X118" i="1"/>
  <c r="J119" i="1"/>
  <c r="K119" i="1"/>
  <c r="L119" i="1"/>
  <c r="AA119" i="1"/>
  <c r="G119" i="1"/>
  <c r="N119" i="1"/>
  <c r="E119" i="1"/>
  <c r="B119" i="1"/>
  <c r="Q119" i="1"/>
  <c r="P119" i="1"/>
  <c r="M119" i="1"/>
  <c r="O119" i="1"/>
  <c r="Y119" i="1"/>
  <c r="S119" i="1"/>
  <c r="V119" i="1"/>
  <c r="U119" i="1"/>
  <c r="R119" i="1"/>
  <c r="A120" i="1"/>
  <c r="C119" i="1"/>
  <c r="T119" i="1"/>
  <c r="W119" i="1"/>
  <c r="Z119" i="1"/>
  <c r="X119" i="1"/>
  <c r="D119" i="1"/>
  <c r="J120" i="1"/>
  <c r="K120" i="1"/>
  <c r="L120" i="1"/>
  <c r="AA120" i="1"/>
  <c r="N120" i="1"/>
  <c r="Q120" i="1"/>
  <c r="P120" i="1"/>
  <c r="M120" i="1"/>
  <c r="O120" i="1"/>
  <c r="F120" i="1"/>
  <c r="G120" i="1"/>
  <c r="E120" i="1"/>
  <c r="B120" i="1"/>
  <c r="R120" i="1"/>
  <c r="U120" i="1"/>
  <c r="C120" i="1"/>
  <c r="A121" i="1"/>
  <c r="V120" i="1"/>
  <c r="S120" i="1"/>
  <c r="T120" i="1"/>
  <c r="W120" i="1"/>
  <c r="Z120" i="1"/>
  <c r="Y120" i="1"/>
  <c r="X120" i="1"/>
  <c r="J121" i="1"/>
  <c r="K121" i="1"/>
  <c r="D120" i="1"/>
  <c r="AA121" i="1"/>
  <c r="L121" i="1"/>
  <c r="N121" i="1"/>
  <c r="Q121" i="1"/>
  <c r="P121" i="1"/>
  <c r="M121" i="1"/>
  <c r="O121" i="1"/>
  <c r="G121" i="1"/>
  <c r="E121" i="1"/>
  <c r="F121" i="1"/>
  <c r="B121" i="1"/>
  <c r="C121" i="1"/>
  <c r="A122" i="1"/>
  <c r="S121" i="1"/>
  <c r="V121" i="1"/>
  <c r="W121" i="1"/>
  <c r="T121" i="1"/>
  <c r="R121" i="1"/>
  <c r="U121" i="1"/>
  <c r="Y121" i="1"/>
  <c r="Z121" i="1"/>
  <c r="X121" i="1"/>
  <c r="J122" i="1"/>
  <c r="K122" i="1"/>
  <c r="D121" i="1"/>
  <c r="L122" i="1"/>
  <c r="AA122" i="1"/>
  <c r="N122" i="1"/>
  <c r="G122" i="1"/>
  <c r="E122" i="1"/>
  <c r="F122" i="1"/>
  <c r="P122" i="1"/>
  <c r="Q122" i="1"/>
  <c r="M122" i="1"/>
  <c r="O122" i="1"/>
  <c r="B122" i="1"/>
  <c r="T122" i="1"/>
  <c r="W122" i="1"/>
  <c r="S122" i="1"/>
  <c r="V122" i="1"/>
  <c r="R122" i="1"/>
  <c r="U122" i="1"/>
  <c r="A123" i="1"/>
  <c r="C122" i="1"/>
  <c r="X122" i="1"/>
  <c r="Z122" i="1"/>
  <c r="J123" i="1"/>
  <c r="K123" i="1"/>
  <c r="L123" i="1"/>
  <c r="AA123" i="1"/>
  <c r="N123" i="1"/>
  <c r="Q123" i="1"/>
  <c r="P123" i="1"/>
  <c r="M123" i="1"/>
  <c r="O123" i="1"/>
  <c r="G123" i="1"/>
  <c r="E123" i="1"/>
  <c r="F123" i="1"/>
  <c r="U123" i="1"/>
  <c r="R123" i="1"/>
  <c r="A124" i="1"/>
  <c r="C123" i="1"/>
  <c r="B123" i="1"/>
  <c r="S123" i="1"/>
  <c r="V123" i="1"/>
  <c r="T123" i="1"/>
  <c r="W123" i="1"/>
  <c r="Z123" i="1"/>
  <c r="X123" i="1"/>
  <c r="J124" i="1"/>
  <c r="K124" i="1"/>
  <c r="L124" i="1"/>
  <c r="AA124" i="1"/>
  <c r="N124" i="1"/>
  <c r="F124" i="1"/>
  <c r="G124" i="1"/>
  <c r="E124" i="1"/>
  <c r="Q124" i="1"/>
  <c r="P124" i="1"/>
  <c r="M124" i="1"/>
  <c r="O124" i="1"/>
  <c r="V124" i="1"/>
  <c r="S124" i="1"/>
  <c r="T124" i="1"/>
  <c r="W124" i="1"/>
  <c r="R124" i="1"/>
  <c r="U124" i="1"/>
  <c r="A125" i="1"/>
  <c r="C124" i="1"/>
  <c r="B124" i="1"/>
  <c r="Y124" i="1"/>
  <c r="X124" i="1"/>
  <c r="J125" i="1"/>
  <c r="K125" i="1"/>
  <c r="AA125" i="1"/>
  <c r="L125" i="1"/>
  <c r="N125" i="1"/>
  <c r="Q125" i="1"/>
  <c r="P125" i="1"/>
  <c r="M125" i="1"/>
  <c r="O125" i="1"/>
  <c r="G125" i="1"/>
  <c r="E125" i="1"/>
  <c r="F125" i="1"/>
  <c r="R125" i="1"/>
  <c r="U125" i="1"/>
  <c r="B125" i="1"/>
  <c r="C125" i="1"/>
  <c r="A126" i="1"/>
  <c r="S125" i="1"/>
  <c r="V125" i="1"/>
  <c r="W125" i="1"/>
  <c r="T125" i="1"/>
  <c r="X125" i="1"/>
  <c r="J126" i="1"/>
  <c r="K126" i="1"/>
  <c r="L126" i="1"/>
  <c r="AA126" i="1"/>
  <c r="N126" i="1"/>
  <c r="G126" i="1"/>
  <c r="E126" i="1"/>
  <c r="F126" i="1"/>
  <c r="P126" i="1"/>
  <c r="Q126" i="1"/>
  <c r="M126" i="1"/>
  <c r="O126" i="1"/>
  <c r="B126" i="1"/>
  <c r="T126" i="1"/>
  <c r="W126" i="1"/>
  <c r="S126" i="1"/>
  <c r="V126" i="1"/>
  <c r="R126" i="1"/>
  <c r="U126" i="1"/>
  <c r="A127" i="1"/>
  <c r="C126" i="1"/>
  <c r="J127" i="1"/>
  <c r="K127" i="1"/>
  <c r="L127" i="1"/>
  <c r="AA127" i="1"/>
  <c r="N127" i="1"/>
  <c r="G127" i="1"/>
  <c r="E127" i="1"/>
  <c r="F127" i="1"/>
  <c r="Q127" i="1"/>
  <c r="P127" i="1"/>
  <c r="M127" i="1"/>
  <c r="O127" i="1"/>
  <c r="B127" i="1"/>
  <c r="S127" i="1"/>
  <c r="V127" i="1"/>
  <c r="U127" i="1"/>
  <c r="R127" i="1"/>
  <c r="T127" i="1"/>
  <c r="W127" i="1"/>
  <c r="A128" i="1"/>
  <c r="C127" i="1"/>
  <c r="Z127" i="1"/>
  <c r="Y127" i="1"/>
  <c r="J128" i="1"/>
  <c r="K128" i="1"/>
  <c r="L128" i="1"/>
  <c r="AA128" i="1"/>
  <c r="N128" i="1"/>
  <c r="Q128" i="1"/>
  <c r="P128" i="1"/>
  <c r="M128" i="1"/>
  <c r="O128" i="1"/>
  <c r="F128" i="1"/>
  <c r="G128" i="1"/>
  <c r="E128" i="1"/>
  <c r="V128" i="1"/>
  <c r="S128" i="1"/>
  <c r="R128" i="1"/>
  <c r="U128" i="1"/>
  <c r="A129" i="1"/>
  <c r="C128" i="1"/>
  <c r="B128" i="1"/>
  <c r="T128" i="1"/>
  <c r="W128" i="1"/>
  <c r="Z128" i="1"/>
  <c r="Y128" i="1"/>
  <c r="X128" i="1"/>
  <c r="J129" i="1"/>
  <c r="K129" i="1"/>
  <c r="D128" i="1"/>
  <c r="AA129" i="1"/>
  <c r="L129" i="1"/>
  <c r="N129" i="1"/>
  <c r="Q129" i="1"/>
  <c r="P129" i="1"/>
  <c r="M129" i="1"/>
  <c r="O129" i="1"/>
  <c r="G129" i="1"/>
  <c r="E129" i="1"/>
  <c r="F129" i="1"/>
  <c r="R129" i="1"/>
  <c r="U129" i="1"/>
  <c r="B129" i="1"/>
  <c r="C129" i="1"/>
  <c r="A130" i="1"/>
  <c r="S129" i="1"/>
  <c r="V129" i="1"/>
  <c r="W129" i="1"/>
  <c r="Z129" i="1"/>
  <c r="T129" i="1"/>
  <c r="X129" i="1"/>
  <c r="J130" i="1"/>
  <c r="K130" i="1"/>
  <c r="L130" i="1"/>
  <c r="AA130" i="1"/>
  <c r="N130" i="1"/>
  <c r="G130" i="1"/>
  <c r="E130" i="1"/>
  <c r="F130" i="1"/>
  <c r="P130" i="1"/>
  <c r="Q130" i="1"/>
  <c r="M130" i="1"/>
  <c r="O130" i="1"/>
  <c r="T130" i="1"/>
  <c r="W130" i="1"/>
  <c r="A131" i="1"/>
  <c r="C130" i="1"/>
  <c r="S130" i="1"/>
  <c r="V130" i="1"/>
  <c r="R130" i="1"/>
  <c r="U130" i="1"/>
  <c r="B130" i="1"/>
  <c r="X130" i="1"/>
  <c r="Y130" i="1"/>
  <c r="Z130" i="1"/>
  <c r="J131" i="1"/>
  <c r="K131" i="1"/>
  <c r="D130" i="1"/>
  <c r="L131" i="1"/>
  <c r="AA131" i="1"/>
  <c r="N131" i="1"/>
  <c r="Q131" i="1"/>
  <c r="P131" i="1"/>
  <c r="M131" i="1"/>
  <c r="O131" i="1"/>
  <c r="G131" i="1"/>
  <c r="E131" i="1"/>
  <c r="F131" i="1"/>
  <c r="B131" i="1"/>
  <c r="U131" i="1"/>
  <c r="R131" i="1"/>
  <c r="C131" i="1"/>
  <c r="A132" i="1"/>
  <c r="Y131" i="1"/>
  <c r="S131" i="1"/>
  <c r="V131" i="1"/>
  <c r="T131" i="1"/>
  <c r="W131" i="1"/>
  <c r="Z131" i="1"/>
  <c r="X131" i="1"/>
  <c r="D131" i="1"/>
  <c r="J132" i="1"/>
  <c r="K132" i="1"/>
  <c r="L132" i="1"/>
  <c r="AA132" i="1"/>
  <c r="N132" i="1"/>
  <c r="Q132" i="1"/>
  <c r="P132" i="1"/>
  <c r="M132" i="1"/>
  <c r="O132" i="1"/>
  <c r="F132" i="1"/>
  <c r="G132" i="1"/>
  <c r="E132" i="1"/>
  <c r="B132" i="1"/>
  <c r="A133" i="1"/>
  <c r="C132" i="1"/>
  <c r="V132" i="1"/>
  <c r="S132" i="1"/>
  <c r="Z132" i="1"/>
  <c r="T132" i="1"/>
  <c r="W132" i="1"/>
  <c r="R132" i="1"/>
  <c r="U132" i="1"/>
  <c r="Y132" i="1"/>
  <c r="X132" i="1"/>
  <c r="J133" i="1"/>
  <c r="K133" i="1"/>
  <c r="D132" i="1"/>
  <c r="AA133" i="1"/>
  <c r="G133" i="1"/>
  <c r="L133" i="1"/>
  <c r="N133" i="1"/>
  <c r="Q133" i="1"/>
  <c r="P133" i="1"/>
  <c r="M133" i="1"/>
  <c r="O133" i="1"/>
  <c r="E133" i="1"/>
  <c r="B133" i="1"/>
  <c r="R133" i="1"/>
  <c r="U133" i="1"/>
  <c r="A134" i="1"/>
  <c r="C133" i="1"/>
  <c r="S133" i="1"/>
  <c r="V133" i="1"/>
  <c r="Y133" i="1"/>
  <c r="W133" i="1"/>
  <c r="Z133" i="1"/>
  <c r="T133" i="1"/>
  <c r="X133" i="1"/>
  <c r="D133" i="1"/>
  <c r="J134" i="1"/>
  <c r="K134" i="1"/>
  <c r="L134" i="1"/>
  <c r="AA134" i="1"/>
  <c r="N134" i="1"/>
  <c r="G134" i="1"/>
  <c r="E134" i="1"/>
  <c r="F134" i="1"/>
  <c r="P134" i="1"/>
  <c r="Q134" i="1"/>
  <c r="M134" i="1"/>
  <c r="O134" i="1"/>
  <c r="B134" i="1"/>
  <c r="T134" i="1"/>
  <c r="W134" i="1"/>
  <c r="S134" i="1"/>
  <c r="V134" i="1"/>
  <c r="R134" i="1"/>
  <c r="U134" i="1"/>
  <c r="A135" i="1"/>
  <c r="C134" i="1"/>
  <c r="Y134" i="1"/>
  <c r="X134" i="1"/>
  <c r="Z134" i="1"/>
  <c r="J135" i="1"/>
  <c r="K135" i="1"/>
  <c r="D134" i="1"/>
  <c r="L135" i="1"/>
  <c r="AA135" i="1"/>
  <c r="N135" i="1"/>
  <c r="Q135" i="1"/>
  <c r="P135" i="1"/>
  <c r="M135" i="1"/>
  <c r="O135" i="1"/>
  <c r="G135" i="1"/>
  <c r="E135" i="1"/>
  <c r="F135" i="1"/>
  <c r="B135" i="1"/>
  <c r="U135" i="1"/>
  <c r="R135" i="1"/>
  <c r="S135" i="1"/>
  <c r="V135" i="1"/>
  <c r="A136" i="1"/>
  <c r="C135" i="1"/>
  <c r="T135" i="1"/>
  <c r="W135" i="1"/>
  <c r="X135" i="1"/>
  <c r="Z135" i="1"/>
  <c r="Y135" i="1"/>
  <c r="J136" i="1"/>
  <c r="K136" i="1"/>
  <c r="D135" i="1"/>
  <c r="L136" i="1"/>
  <c r="AA136" i="1"/>
  <c r="N136" i="1"/>
  <c r="F136" i="1"/>
  <c r="G136" i="1"/>
  <c r="E136" i="1"/>
  <c r="Q136" i="1"/>
  <c r="P136" i="1"/>
  <c r="M136" i="1"/>
  <c r="O136" i="1"/>
  <c r="T136" i="1"/>
  <c r="W136" i="1"/>
  <c r="V136" i="1"/>
  <c r="S136" i="1"/>
  <c r="R136" i="1"/>
  <c r="U136" i="1"/>
  <c r="C136" i="1"/>
  <c r="A137" i="1"/>
  <c r="B136" i="1"/>
  <c r="X136" i="1"/>
  <c r="Z136" i="1"/>
  <c r="J137" i="1"/>
  <c r="K137" i="1"/>
  <c r="AA137" i="1"/>
  <c r="L137" i="1"/>
  <c r="N137" i="1"/>
  <c r="G137" i="1"/>
  <c r="E137" i="1"/>
  <c r="F137" i="1"/>
  <c r="Q137" i="1"/>
  <c r="P137" i="1"/>
  <c r="M137" i="1"/>
  <c r="O137" i="1"/>
  <c r="B137" i="1"/>
  <c r="R137" i="1"/>
  <c r="U137" i="1"/>
  <c r="A138" i="1"/>
  <c r="C137" i="1"/>
  <c r="S137" i="1"/>
  <c r="V137" i="1"/>
  <c r="W137" i="1"/>
  <c r="Z137" i="1"/>
  <c r="T137" i="1"/>
  <c r="X137" i="1"/>
  <c r="J138" i="1"/>
  <c r="K138" i="1"/>
  <c r="L138" i="1"/>
  <c r="AA138" i="1"/>
  <c r="N138" i="1"/>
  <c r="G138" i="1"/>
  <c r="E138" i="1"/>
  <c r="F138" i="1"/>
  <c r="P138" i="1"/>
  <c r="Q138" i="1"/>
  <c r="M138" i="1"/>
  <c r="O138" i="1"/>
  <c r="B138" i="1"/>
  <c r="T138" i="1"/>
  <c r="W138" i="1"/>
  <c r="S138" i="1"/>
  <c r="V138" i="1"/>
  <c r="R138" i="1"/>
  <c r="U138" i="1"/>
  <c r="A139" i="1"/>
  <c r="C138" i="1"/>
  <c r="X138" i="1"/>
  <c r="Y138" i="1"/>
  <c r="J139" i="1"/>
  <c r="K139" i="1"/>
  <c r="L139" i="1"/>
  <c r="AA139" i="1"/>
  <c r="N139" i="1"/>
  <c r="Q139" i="1"/>
  <c r="P139" i="1"/>
  <c r="M139" i="1"/>
  <c r="O139" i="1"/>
  <c r="G139" i="1"/>
  <c r="E139" i="1"/>
  <c r="F139" i="1"/>
  <c r="B139" i="1"/>
  <c r="U139" i="1"/>
  <c r="R139" i="1"/>
  <c r="A140" i="1"/>
  <c r="C139" i="1"/>
  <c r="S139" i="1"/>
  <c r="V139" i="1"/>
  <c r="T139" i="1"/>
  <c r="W139" i="1"/>
  <c r="X139" i="1"/>
  <c r="J140" i="1"/>
  <c r="K140" i="1"/>
  <c r="L140" i="1"/>
  <c r="AA140" i="1"/>
  <c r="N140" i="1"/>
  <c r="Q140" i="1"/>
  <c r="P140" i="1"/>
  <c r="M140" i="1"/>
  <c r="O140" i="1"/>
  <c r="F140" i="1"/>
  <c r="G140" i="1"/>
  <c r="E140" i="1"/>
  <c r="R140" i="1"/>
  <c r="U140" i="1"/>
  <c r="V140" i="1"/>
  <c r="S140" i="1"/>
  <c r="A141" i="1"/>
  <c r="C140" i="1"/>
  <c r="B140" i="1"/>
  <c r="T140" i="1"/>
  <c r="W140" i="1"/>
  <c r="J141" i="1"/>
  <c r="K141" i="1"/>
  <c r="AA141" i="1"/>
  <c r="L141" i="1"/>
  <c r="N141" i="1"/>
  <c r="G141" i="1"/>
  <c r="E141" i="1"/>
  <c r="F141" i="1"/>
  <c r="Q141" i="1"/>
  <c r="P141" i="1"/>
  <c r="M141" i="1"/>
  <c r="O141" i="1"/>
  <c r="B141" i="1"/>
  <c r="S141" i="1"/>
  <c r="V141" i="1"/>
  <c r="W141" i="1"/>
  <c r="T141" i="1"/>
  <c r="R141" i="1"/>
  <c r="U141" i="1"/>
  <c r="A142" i="1"/>
  <c r="C141" i="1"/>
  <c r="Y141" i="1"/>
  <c r="Z141" i="1"/>
  <c r="J142" i="1"/>
  <c r="K142" i="1"/>
  <c r="L142" i="1"/>
  <c r="AA142" i="1"/>
  <c r="N142" i="1"/>
  <c r="G142" i="1"/>
  <c r="E142" i="1"/>
  <c r="F142" i="1"/>
  <c r="P142" i="1"/>
  <c r="Q142" i="1"/>
  <c r="M142" i="1"/>
  <c r="O142" i="1"/>
  <c r="B142" i="1"/>
  <c r="T142" i="1"/>
  <c r="W142" i="1"/>
  <c r="R142" i="1"/>
  <c r="U142" i="1"/>
  <c r="A143" i="1"/>
  <c r="C142" i="1"/>
  <c r="S142" i="1"/>
  <c r="V142" i="1"/>
  <c r="Z142" i="1"/>
  <c r="X142" i="1"/>
  <c r="Y142" i="1"/>
  <c r="J143" i="1"/>
  <c r="K143" i="1"/>
  <c r="D142" i="1"/>
  <c r="L143" i="1"/>
  <c r="AA143" i="1"/>
  <c r="N143" i="1"/>
  <c r="Q143" i="1"/>
  <c r="P143" i="1"/>
  <c r="M143" i="1"/>
  <c r="O143" i="1"/>
  <c r="G143" i="1"/>
  <c r="E143" i="1"/>
  <c r="F143" i="1"/>
  <c r="B143" i="1"/>
  <c r="U143" i="1"/>
  <c r="R143" i="1"/>
  <c r="A144" i="1"/>
  <c r="C143" i="1"/>
  <c r="S143" i="1"/>
  <c r="V143" i="1"/>
  <c r="T143" i="1"/>
  <c r="W143" i="1"/>
  <c r="Z143" i="1"/>
  <c r="X143" i="1"/>
  <c r="J144" i="1"/>
  <c r="K144" i="1"/>
  <c r="L144" i="1"/>
  <c r="AA144" i="1"/>
  <c r="N144" i="1"/>
  <c r="F144" i="1"/>
  <c r="G144" i="1"/>
  <c r="E144" i="1"/>
  <c r="Q144" i="1"/>
  <c r="P144" i="1"/>
  <c r="M144" i="1"/>
  <c r="O144" i="1"/>
  <c r="V144" i="1"/>
  <c r="S144" i="1"/>
  <c r="C144" i="1"/>
  <c r="A145" i="1"/>
  <c r="T144" i="1"/>
  <c r="W144" i="1"/>
  <c r="R144" i="1"/>
  <c r="U144" i="1"/>
  <c r="B144" i="1"/>
  <c r="X144" i="1"/>
  <c r="Y144" i="1"/>
  <c r="Z144" i="1"/>
  <c r="J145" i="1"/>
  <c r="K145" i="1"/>
  <c r="D144" i="1"/>
  <c r="AA145" i="1"/>
  <c r="L145" i="1"/>
  <c r="N145" i="1"/>
  <c r="Q145" i="1"/>
  <c r="P145" i="1"/>
  <c r="M145" i="1"/>
  <c r="O145" i="1"/>
  <c r="G145" i="1"/>
  <c r="E145" i="1"/>
  <c r="F145" i="1"/>
  <c r="B145" i="1"/>
  <c r="R145" i="1"/>
  <c r="U145" i="1"/>
  <c r="C145" i="1"/>
  <c r="A146" i="1"/>
  <c r="S145" i="1"/>
  <c r="V145" i="1"/>
  <c r="Y145" i="1"/>
  <c r="W145" i="1"/>
  <c r="Z145" i="1"/>
  <c r="T145" i="1"/>
  <c r="X145" i="1"/>
  <c r="D145" i="1"/>
  <c r="J146" i="1"/>
  <c r="K146" i="1"/>
  <c r="L146" i="1"/>
  <c r="AA146" i="1"/>
  <c r="N146" i="1"/>
  <c r="P146" i="1"/>
  <c r="Q146" i="1"/>
  <c r="M146" i="1"/>
  <c r="O146" i="1"/>
  <c r="G146" i="1"/>
  <c r="E146" i="1"/>
  <c r="F146" i="1"/>
  <c r="B146" i="1"/>
  <c r="R146" i="1"/>
  <c r="U146" i="1"/>
  <c r="T146" i="1"/>
  <c r="W146" i="1"/>
  <c r="Z146" i="1"/>
  <c r="A147" i="1"/>
  <c r="C146" i="1"/>
  <c r="S146" i="1"/>
  <c r="V146" i="1"/>
  <c r="Y146" i="1"/>
  <c r="X146" i="1"/>
  <c r="J147" i="1"/>
  <c r="K147" i="1"/>
  <c r="D146" i="1"/>
  <c r="L147" i="1"/>
  <c r="AA147" i="1"/>
  <c r="G147" i="1"/>
  <c r="N147" i="1"/>
  <c r="E147" i="1"/>
  <c r="B147" i="1"/>
  <c r="Q147" i="1"/>
  <c r="P147" i="1"/>
  <c r="M147" i="1"/>
  <c r="O147" i="1"/>
  <c r="A148" i="1"/>
  <c r="C147" i="1"/>
  <c r="Y147" i="1"/>
  <c r="S147" i="1"/>
  <c r="V147" i="1"/>
  <c r="T147" i="1"/>
  <c r="W147" i="1"/>
  <c r="Z147" i="1"/>
  <c r="U147" i="1"/>
  <c r="R147" i="1"/>
  <c r="X147" i="1"/>
  <c r="D147" i="1"/>
  <c r="J148" i="1"/>
  <c r="K148" i="1"/>
  <c r="L148" i="1"/>
  <c r="AA148" i="1"/>
  <c r="N148" i="1"/>
  <c r="Q148" i="1"/>
  <c r="P148" i="1"/>
  <c r="M148" i="1"/>
  <c r="O148" i="1"/>
  <c r="F148" i="1"/>
  <c r="G148" i="1"/>
  <c r="E148" i="1"/>
  <c r="R148" i="1"/>
  <c r="U148" i="1"/>
  <c r="C148" i="1"/>
  <c r="A149" i="1"/>
  <c r="V148" i="1"/>
  <c r="S148" i="1"/>
  <c r="B148" i="1"/>
  <c r="T148" i="1"/>
  <c r="W148" i="1"/>
  <c r="X148" i="1"/>
  <c r="J149" i="1"/>
  <c r="K149" i="1"/>
  <c r="AA149" i="1"/>
  <c r="L149" i="1"/>
  <c r="N149" i="1"/>
  <c r="Q149" i="1"/>
  <c r="P149" i="1"/>
  <c r="M149" i="1"/>
  <c r="O149" i="1"/>
  <c r="G149" i="1"/>
  <c r="E149" i="1"/>
  <c r="F149" i="1"/>
  <c r="B149" i="1"/>
  <c r="C149" i="1"/>
  <c r="A150" i="1"/>
  <c r="S149" i="1"/>
  <c r="V149" i="1"/>
  <c r="R149" i="1"/>
  <c r="U149" i="1"/>
  <c r="W149" i="1"/>
  <c r="T149" i="1"/>
  <c r="Z149" i="1"/>
  <c r="X149" i="1"/>
  <c r="J150" i="1"/>
  <c r="K150" i="1"/>
  <c r="L150" i="1"/>
  <c r="AA150" i="1"/>
  <c r="N150" i="1"/>
  <c r="G150" i="1"/>
  <c r="E150" i="1"/>
  <c r="F150" i="1"/>
  <c r="P150" i="1"/>
  <c r="Q150" i="1"/>
  <c r="M150" i="1"/>
  <c r="O150" i="1"/>
  <c r="R150" i="1"/>
  <c r="U150" i="1"/>
  <c r="B150" i="1"/>
  <c r="T150" i="1"/>
  <c r="W150" i="1"/>
  <c r="S150" i="1"/>
  <c r="V150" i="1"/>
  <c r="A151" i="1"/>
  <c r="C150" i="1"/>
  <c r="X150" i="1"/>
  <c r="J151" i="1"/>
  <c r="K151" i="1"/>
  <c r="L151" i="1"/>
  <c r="AA151" i="1"/>
  <c r="N151" i="1"/>
  <c r="Q151" i="1"/>
  <c r="P151" i="1"/>
  <c r="M151" i="1"/>
  <c r="O151" i="1"/>
  <c r="G151" i="1"/>
  <c r="E151" i="1"/>
  <c r="F151" i="1"/>
  <c r="B151" i="1"/>
  <c r="S151" i="1"/>
  <c r="V151" i="1"/>
  <c r="T151" i="1"/>
  <c r="W151" i="1"/>
  <c r="A152" i="1"/>
  <c r="C151" i="1"/>
  <c r="U151" i="1"/>
  <c r="R151" i="1"/>
  <c r="Z151" i="1"/>
  <c r="X151" i="1"/>
  <c r="J152" i="1"/>
  <c r="K152" i="1"/>
  <c r="L152" i="1"/>
  <c r="AA152" i="1"/>
  <c r="N152" i="1"/>
  <c r="Q152" i="1"/>
  <c r="P152" i="1"/>
  <c r="M152" i="1"/>
  <c r="O152" i="1"/>
  <c r="F152" i="1"/>
  <c r="G152" i="1"/>
  <c r="E152" i="1"/>
  <c r="B152" i="1"/>
  <c r="C152" i="1"/>
  <c r="A153" i="1"/>
  <c r="V152" i="1"/>
  <c r="S152" i="1"/>
  <c r="T152" i="1"/>
  <c r="W152" i="1"/>
  <c r="R152" i="1"/>
  <c r="U152" i="1"/>
  <c r="Z152" i="1"/>
  <c r="J153" i="1"/>
  <c r="K153" i="1"/>
  <c r="AA153" i="1"/>
  <c r="L153" i="1"/>
  <c r="N153" i="1"/>
  <c r="Q153" i="1"/>
  <c r="P153" i="1"/>
  <c r="M153" i="1"/>
  <c r="O153" i="1"/>
  <c r="G153" i="1"/>
  <c r="E153" i="1"/>
  <c r="F153" i="1"/>
  <c r="B153" i="1"/>
  <c r="R153" i="1"/>
  <c r="U153" i="1"/>
  <c r="C153" i="1"/>
  <c r="A154" i="1"/>
  <c r="S153" i="1"/>
  <c r="V153" i="1"/>
  <c r="W153" i="1"/>
  <c r="Z153" i="1"/>
  <c r="T153" i="1"/>
  <c r="X153" i="1"/>
  <c r="J154" i="1"/>
  <c r="K154" i="1"/>
  <c r="L154" i="1"/>
  <c r="AA154" i="1"/>
  <c r="N154" i="1"/>
  <c r="P154" i="1"/>
  <c r="Q154" i="1"/>
  <c r="M154" i="1"/>
  <c r="O154" i="1"/>
  <c r="G154" i="1"/>
  <c r="E154" i="1"/>
  <c r="F154" i="1"/>
  <c r="B154" i="1"/>
  <c r="R154" i="1"/>
  <c r="U154" i="1"/>
  <c r="C154" i="1"/>
  <c r="A155" i="1"/>
  <c r="T154" i="1"/>
  <c r="W154" i="1"/>
  <c r="S154" i="1"/>
  <c r="V154" i="1"/>
  <c r="Y154" i="1"/>
  <c r="Z154" i="1"/>
  <c r="X154" i="1"/>
  <c r="J155" i="1"/>
  <c r="K155" i="1"/>
  <c r="D154" i="1"/>
  <c r="L155" i="1"/>
  <c r="AA155" i="1"/>
  <c r="N155" i="1"/>
  <c r="Q155" i="1"/>
  <c r="P155" i="1"/>
  <c r="M155" i="1"/>
  <c r="O155" i="1"/>
  <c r="G155" i="1"/>
  <c r="E155" i="1"/>
  <c r="F155" i="1"/>
  <c r="U155" i="1"/>
  <c r="R155" i="1"/>
  <c r="A156" i="1"/>
  <c r="C155" i="1"/>
  <c r="B155" i="1"/>
  <c r="Y155" i="1"/>
  <c r="S155" i="1"/>
  <c r="V155" i="1"/>
  <c r="T155" i="1"/>
  <c r="W155" i="1"/>
  <c r="Z155" i="1"/>
  <c r="X155" i="1"/>
  <c r="D155" i="1"/>
  <c r="J156" i="1"/>
  <c r="K156" i="1"/>
  <c r="L156" i="1"/>
  <c r="AA156" i="1"/>
  <c r="N156" i="1"/>
  <c r="F156" i="1"/>
  <c r="G156" i="1"/>
  <c r="E156" i="1"/>
  <c r="Q156" i="1"/>
  <c r="P156" i="1"/>
  <c r="M156" i="1"/>
  <c r="O156" i="1"/>
  <c r="V156" i="1"/>
  <c r="S156" i="1"/>
  <c r="Z156" i="1"/>
  <c r="T156" i="1"/>
  <c r="W156" i="1"/>
  <c r="R156" i="1"/>
  <c r="U156" i="1"/>
  <c r="C156" i="1"/>
  <c r="A157" i="1"/>
  <c r="B156" i="1"/>
  <c r="Y156" i="1"/>
  <c r="X156" i="1"/>
  <c r="C157" i="1"/>
  <c r="J157" i="1"/>
  <c r="K157" i="1"/>
  <c r="A158" i="1"/>
  <c r="U157" i="1"/>
  <c r="D156" i="1"/>
  <c r="A159" i="1"/>
  <c r="C158" i="1"/>
  <c r="J158" i="1"/>
  <c r="K158" i="1"/>
  <c r="U158" i="1"/>
  <c r="AA157" i="1"/>
  <c r="L157" i="1"/>
  <c r="L158" i="1"/>
  <c r="AA158" i="1"/>
  <c r="G157" i="1"/>
  <c r="E157" i="1"/>
  <c r="R157" i="1"/>
  <c r="X157" i="1"/>
  <c r="D157" i="1"/>
  <c r="A160" i="1"/>
  <c r="C159" i="1"/>
  <c r="J159" i="1"/>
  <c r="K159" i="1"/>
  <c r="U159" i="1"/>
  <c r="L159" i="1"/>
  <c r="AA159" i="1"/>
  <c r="G158" i="1"/>
  <c r="E158" i="1"/>
  <c r="F158" i="1"/>
  <c r="B158" i="1"/>
  <c r="R158" i="1"/>
  <c r="X158" i="1"/>
  <c r="D158" i="1"/>
  <c r="J160" i="1"/>
  <c r="K160" i="1"/>
  <c r="A161" i="1"/>
  <c r="C160" i="1"/>
  <c r="U160" i="1"/>
  <c r="C161" i="1"/>
  <c r="J161" i="1"/>
  <c r="K161" i="1"/>
  <c r="A162" i="1"/>
  <c r="U161" i="1"/>
  <c r="L160" i="1"/>
  <c r="AA160" i="1"/>
  <c r="G159" i="1"/>
  <c r="E159" i="1"/>
  <c r="F159" i="1"/>
  <c r="B159" i="1"/>
  <c r="R159" i="1"/>
  <c r="X159" i="1"/>
  <c r="D159" i="1"/>
  <c r="F160" i="1"/>
  <c r="B160" i="1"/>
  <c r="G160" i="1"/>
  <c r="E160" i="1"/>
  <c r="R160" i="1"/>
  <c r="X160" i="1"/>
  <c r="D160" i="1"/>
  <c r="A163" i="1"/>
  <c r="C162" i="1"/>
  <c r="J162" i="1"/>
  <c r="K162" i="1"/>
  <c r="U162" i="1"/>
  <c r="AA161" i="1"/>
  <c r="L161" i="1"/>
  <c r="G161" i="1"/>
  <c r="E161" i="1"/>
  <c r="F161" i="1"/>
  <c r="B161" i="1"/>
  <c r="R161" i="1"/>
  <c r="X161" i="1"/>
  <c r="D161" i="1"/>
  <c r="A164" i="1"/>
  <c r="C163" i="1"/>
  <c r="J163" i="1"/>
  <c r="K163" i="1"/>
  <c r="U163" i="1"/>
  <c r="L162" i="1"/>
  <c r="AA162" i="1"/>
  <c r="J164" i="1"/>
  <c r="K164" i="1"/>
  <c r="A165" i="1"/>
  <c r="C164" i="1"/>
  <c r="U164" i="1"/>
  <c r="G162" i="1"/>
  <c r="E162" i="1"/>
  <c r="F162" i="1"/>
  <c r="B162" i="1"/>
  <c r="R162" i="1"/>
  <c r="X162" i="1"/>
  <c r="D162" i="1"/>
  <c r="L163" i="1"/>
  <c r="AA163" i="1"/>
  <c r="C165" i="1"/>
  <c r="J165" i="1"/>
  <c r="K165" i="1"/>
  <c r="A166" i="1"/>
  <c r="U165" i="1"/>
  <c r="G163" i="1"/>
  <c r="E163" i="1"/>
  <c r="F163" i="1"/>
  <c r="B163" i="1"/>
  <c r="R163" i="1"/>
  <c r="X163" i="1"/>
  <c r="D163" i="1"/>
  <c r="L164" i="1"/>
  <c r="AA164" i="1"/>
  <c r="A167" i="1"/>
  <c r="C166" i="1"/>
  <c r="J166" i="1"/>
  <c r="K166" i="1"/>
  <c r="U166" i="1"/>
  <c r="AA165" i="1"/>
  <c r="L165" i="1"/>
  <c r="F164" i="1"/>
  <c r="B164" i="1"/>
  <c r="G164" i="1"/>
  <c r="E164" i="1"/>
  <c r="R164" i="1"/>
  <c r="X164" i="1"/>
  <c r="D164" i="1"/>
  <c r="L166" i="1"/>
  <c r="AA166" i="1"/>
  <c r="G165" i="1"/>
  <c r="E165" i="1"/>
  <c r="F165" i="1"/>
  <c r="B165" i="1"/>
  <c r="R165" i="1"/>
  <c r="X165" i="1"/>
  <c r="D165" i="1"/>
  <c r="A168" i="1"/>
  <c r="C167" i="1"/>
  <c r="J167" i="1"/>
  <c r="K167" i="1"/>
  <c r="U167" i="1"/>
  <c r="L167" i="1"/>
  <c r="AA167" i="1"/>
  <c r="G166" i="1"/>
  <c r="E166" i="1"/>
  <c r="F166" i="1"/>
  <c r="B166" i="1"/>
  <c r="R166" i="1"/>
  <c r="X166" i="1"/>
  <c r="D166" i="1"/>
  <c r="J168" i="1"/>
  <c r="K168" i="1"/>
  <c r="A169" i="1"/>
  <c r="C168" i="1"/>
  <c r="U168" i="1"/>
  <c r="C169" i="1"/>
  <c r="J169" i="1"/>
  <c r="K169" i="1"/>
  <c r="A170" i="1"/>
  <c r="U169" i="1"/>
  <c r="L168" i="1"/>
  <c r="AA168" i="1"/>
  <c r="G167" i="1"/>
  <c r="E167" i="1"/>
  <c r="F167" i="1"/>
  <c r="B167" i="1"/>
  <c r="R167" i="1"/>
  <c r="X167" i="1"/>
  <c r="D167" i="1"/>
  <c r="F168" i="1"/>
  <c r="B168" i="1"/>
  <c r="G168" i="1"/>
  <c r="E168" i="1"/>
  <c r="R168" i="1"/>
  <c r="X168" i="1"/>
  <c r="D168" i="1"/>
  <c r="A171" i="1"/>
  <c r="C170" i="1"/>
  <c r="J170" i="1"/>
  <c r="K170" i="1"/>
  <c r="U170" i="1"/>
  <c r="AA169" i="1"/>
  <c r="L169" i="1"/>
  <c r="G169" i="1"/>
  <c r="E169" i="1"/>
  <c r="F169" i="1"/>
  <c r="B169" i="1"/>
  <c r="R169" i="1"/>
  <c r="X169" i="1"/>
  <c r="D169" i="1"/>
  <c r="A172" i="1"/>
  <c r="C171" i="1"/>
  <c r="J171" i="1"/>
  <c r="K171" i="1"/>
  <c r="U171" i="1"/>
  <c r="L170" i="1"/>
  <c r="AA170" i="1"/>
  <c r="L171" i="1"/>
  <c r="AA171" i="1"/>
  <c r="J172" i="1"/>
  <c r="K172" i="1"/>
  <c r="A173" i="1"/>
  <c r="C172" i="1"/>
  <c r="U172" i="1"/>
  <c r="G170" i="1"/>
  <c r="E170" i="1"/>
  <c r="F170" i="1"/>
  <c r="B170" i="1"/>
  <c r="R170" i="1"/>
  <c r="X170" i="1"/>
  <c r="D170" i="1"/>
  <c r="C173" i="1"/>
  <c r="J173" i="1"/>
  <c r="K173" i="1"/>
  <c r="A174" i="1"/>
  <c r="U173" i="1"/>
  <c r="L172" i="1"/>
  <c r="AA172" i="1"/>
  <c r="G171" i="1"/>
  <c r="E171" i="1"/>
  <c r="F171" i="1"/>
  <c r="B171" i="1"/>
  <c r="R171" i="1"/>
  <c r="X171" i="1"/>
  <c r="D171" i="1"/>
  <c r="F172" i="1"/>
  <c r="B172" i="1"/>
  <c r="G172" i="1"/>
  <c r="E172" i="1"/>
  <c r="R172" i="1"/>
  <c r="X172" i="1"/>
  <c r="D172" i="1"/>
  <c r="A175" i="1"/>
  <c r="C174" i="1"/>
  <c r="J174" i="1"/>
  <c r="K174" i="1"/>
  <c r="U174" i="1"/>
  <c r="AA173" i="1"/>
  <c r="L173" i="1"/>
  <c r="G173" i="1"/>
  <c r="E173" i="1"/>
  <c r="F173" i="1"/>
  <c r="B173" i="1"/>
  <c r="R173" i="1"/>
  <c r="X173" i="1"/>
  <c r="D173" i="1"/>
  <c r="A176" i="1"/>
  <c r="C175" i="1"/>
  <c r="J175" i="1"/>
  <c r="K175" i="1"/>
  <c r="U175" i="1"/>
  <c r="L174" i="1"/>
  <c r="AA174" i="1"/>
  <c r="L175" i="1"/>
  <c r="AA175" i="1"/>
  <c r="J176" i="1"/>
  <c r="K176" i="1"/>
  <c r="A177" i="1"/>
  <c r="C176" i="1"/>
  <c r="U176" i="1"/>
  <c r="G174" i="1"/>
  <c r="E174" i="1"/>
  <c r="F174" i="1"/>
  <c r="B174" i="1"/>
  <c r="R174" i="1"/>
  <c r="X174" i="1"/>
  <c r="D174" i="1"/>
  <c r="C177" i="1"/>
  <c r="J177" i="1"/>
  <c r="K177" i="1"/>
  <c r="A178" i="1"/>
  <c r="U177" i="1"/>
  <c r="G175" i="1"/>
  <c r="E175" i="1"/>
  <c r="F175" i="1"/>
  <c r="B175" i="1"/>
  <c r="R175" i="1"/>
  <c r="X175" i="1"/>
  <c r="D175" i="1"/>
  <c r="L176" i="1"/>
  <c r="AA176" i="1"/>
  <c r="A179" i="1"/>
  <c r="C178" i="1"/>
  <c r="J178" i="1"/>
  <c r="K178" i="1"/>
  <c r="U178" i="1"/>
  <c r="AA177" i="1"/>
  <c r="L177" i="1"/>
  <c r="F176" i="1"/>
  <c r="B176" i="1"/>
  <c r="G176" i="1"/>
  <c r="E176" i="1"/>
  <c r="R176" i="1"/>
  <c r="X176" i="1"/>
  <c r="D176" i="1"/>
  <c r="L178" i="1"/>
  <c r="AA178" i="1"/>
  <c r="G177" i="1"/>
  <c r="E177" i="1"/>
  <c r="F177" i="1"/>
  <c r="B177" i="1"/>
  <c r="R177" i="1"/>
  <c r="X177" i="1"/>
  <c r="D177" i="1"/>
  <c r="A180" i="1"/>
  <c r="C179" i="1"/>
  <c r="J179" i="1"/>
  <c r="K179" i="1"/>
  <c r="U179" i="1"/>
  <c r="L179" i="1"/>
  <c r="AA179" i="1"/>
  <c r="J180" i="1"/>
  <c r="K180" i="1"/>
  <c r="A181" i="1"/>
  <c r="C180" i="1"/>
  <c r="U180" i="1"/>
  <c r="G178" i="1"/>
  <c r="E178" i="1"/>
  <c r="F178" i="1"/>
  <c r="B178" i="1"/>
  <c r="R178" i="1"/>
  <c r="X178" i="1"/>
  <c r="D178" i="1"/>
  <c r="C181" i="1"/>
  <c r="J181" i="1"/>
  <c r="K181" i="1"/>
  <c r="A182" i="1"/>
  <c r="U181" i="1"/>
  <c r="L180" i="1"/>
  <c r="AA180" i="1"/>
  <c r="G179" i="1"/>
  <c r="E179" i="1"/>
  <c r="F179" i="1"/>
  <c r="B179" i="1"/>
  <c r="R179" i="1"/>
  <c r="X179" i="1"/>
  <c r="D179" i="1"/>
  <c r="F180" i="1"/>
  <c r="B180" i="1"/>
  <c r="G180" i="1"/>
  <c r="E180" i="1"/>
  <c r="R180" i="1"/>
  <c r="X180" i="1"/>
  <c r="D180" i="1"/>
  <c r="AA181" i="1"/>
  <c r="L181" i="1"/>
  <c r="A183" i="1"/>
  <c r="C182" i="1"/>
  <c r="J182" i="1"/>
  <c r="K182" i="1"/>
  <c r="U182" i="1"/>
  <c r="L182" i="1"/>
  <c r="AA182" i="1"/>
  <c r="G181" i="1"/>
  <c r="E181" i="1"/>
  <c r="F181" i="1"/>
  <c r="B181" i="1"/>
  <c r="R181" i="1"/>
  <c r="X181" i="1"/>
  <c r="D181" i="1"/>
  <c r="A184" i="1"/>
  <c r="C183" i="1"/>
  <c r="J183" i="1"/>
  <c r="K183" i="1"/>
  <c r="U183" i="1"/>
  <c r="J184" i="1"/>
  <c r="K184" i="1"/>
  <c r="A185" i="1"/>
  <c r="C184" i="1"/>
  <c r="U184" i="1"/>
  <c r="L183" i="1"/>
  <c r="AA183" i="1"/>
  <c r="G182" i="1"/>
  <c r="E182" i="1"/>
  <c r="F182" i="1"/>
  <c r="B182" i="1"/>
  <c r="R182" i="1"/>
  <c r="X182" i="1"/>
  <c r="D182" i="1"/>
  <c r="G183" i="1"/>
  <c r="E183" i="1"/>
  <c r="F183" i="1"/>
  <c r="B183" i="1"/>
  <c r="R183" i="1"/>
  <c r="X183" i="1"/>
  <c r="D183" i="1"/>
  <c r="C185" i="1"/>
  <c r="J185" i="1"/>
  <c r="K185" i="1"/>
  <c r="A186" i="1"/>
  <c r="U185" i="1"/>
  <c r="L184" i="1"/>
  <c r="AA184" i="1"/>
  <c r="A187" i="1"/>
  <c r="C186" i="1"/>
  <c r="J186" i="1"/>
  <c r="K186" i="1"/>
  <c r="U186" i="1"/>
  <c r="F184" i="1"/>
  <c r="B184" i="1"/>
  <c r="G184" i="1"/>
  <c r="E184" i="1"/>
  <c r="R184" i="1"/>
  <c r="X184" i="1"/>
  <c r="D184" i="1"/>
  <c r="AA185" i="1"/>
  <c r="L185" i="1"/>
  <c r="G185" i="1"/>
  <c r="E185" i="1"/>
  <c r="F185" i="1"/>
  <c r="B185" i="1"/>
  <c r="R185" i="1"/>
  <c r="X185" i="1"/>
  <c r="D185" i="1"/>
  <c r="L186" i="1"/>
  <c r="AA186" i="1"/>
  <c r="A188" i="1"/>
  <c r="C187" i="1"/>
  <c r="J187" i="1"/>
  <c r="K187" i="1"/>
  <c r="U187" i="1"/>
  <c r="J188" i="1"/>
  <c r="K188" i="1"/>
  <c r="A189" i="1"/>
  <c r="C188" i="1"/>
  <c r="U188" i="1"/>
  <c r="L187" i="1"/>
  <c r="AA187" i="1"/>
  <c r="G186" i="1"/>
  <c r="E186" i="1"/>
  <c r="F186" i="1"/>
  <c r="B186" i="1"/>
  <c r="R186" i="1"/>
  <c r="X186" i="1"/>
  <c r="D186" i="1"/>
  <c r="G187" i="1"/>
  <c r="E187" i="1"/>
  <c r="F187" i="1"/>
  <c r="B187" i="1"/>
  <c r="R187" i="1"/>
  <c r="X187" i="1"/>
  <c r="D187" i="1"/>
  <c r="C189" i="1"/>
  <c r="J189" i="1"/>
  <c r="K189" i="1"/>
  <c r="A190" i="1"/>
  <c r="U189" i="1"/>
  <c r="L188" i="1"/>
  <c r="AA188" i="1"/>
  <c r="A191" i="1"/>
  <c r="C190" i="1"/>
  <c r="J190" i="1"/>
  <c r="K190" i="1"/>
  <c r="U190" i="1"/>
  <c r="F188" i="1"/>
  <c r="B188" i="1"/>
  <c r="G188" i="1"/>
  <c r="E188" i="1"/>
  <c r="R188" i="1"/>
  <c r="X188" i="1"/>
  <c r="D188" i="1"/>
  <c r="AA189" i="1"/>
  <c r="L189" i="1"/>
  <c r="G189" i="1"/>
  <c r="E189" i="1"/>
  <c r="F189" i="1"/>
  <c r="B189" i="1"/>
  <c r="R189" i="1"/>
  <c r="X189" i="1"/>
  <c r="D189" i="1"/>
  <c r="L190" i="1"/>
  <c r="AA190" i="1"/>
  <c r="A192" i="1"/>
  <c r="C191" i="1"/>
  <c r="J191" i="1"/>
  <c r="K191" i="1"/>
  <c r="U191" i="1"/>
  <c r="L191" i="1"/>
  <c r="AA191" i="1"/>
  <c r="J192" i="1"/>
  <c r="K192" i="1"/>
  <c r="A193" i="1"/>
  <c r="C192" i="1"/>
  <c r="U192" i="1"/>
  <c r="G190" i="1"/>
  <c r="E190" i="1"/>
  <c r="F190" i="1"/>
  <c r="B190" i="1"/>
  <c r="R190" i="1"/>
  <c r="X190" i="1"/>
  <c r="D190" i="1"/>
  <c r="C193" i="1"/>
  <c r="J193" i="1"/>
  <c r="K193" i="1"/>
  <c r="A194" i="1"/>
  <c r="U193" i="1"/>
  <c r="L192" i="1"/>
  <c r="AA192" i="1"/>
  <c r="G191" i="1"/>
  <c r="E191" i="1"/>
  <c r="F191" i="1"/>
  <c r="B191" i="1"/>
  <c r="R191" i="1"/>
  <c r="X191" i="1"/>
  <c r="D191" i="1"/>
  <c r="A195" i="1"/>
  <c r="C194" i="1"/>
  <c r="J194" i="1"/>
  <c r="K194" i="1"/>
  <c r="U194" i="1"/>
  <c r="F192" i="1"/>
  <c r="B192" i="1"/>
  <c r="G192" i="1"/>
  <c r="E192" i="1"/>
  <c r="R192" i="1"/>
  <c r="X192" i="1"/>
  <c r="D192" i="1"/>
  <c r="AA193" i="1"/>
  <c r="L193" i="1"/>
  <c r="G193" i="1"/>
  <c r="E193" i="1"/>
  <c r="F193" i="1"/>
  <c r="B193" i="1"/>
  <c r="R193" i="1"/>
  <c r="X193" i="1"/>
  <c r="D193" i="1"/>
  <c r="L194" i="1"/>
  <c r="AA194" i="1"/>
  <c r="A196" i="1"/>
  <c r="C195" i="1"/>
  <c r="J195" i="1"/>
  <c r="K195" i="1"/>
  <c r="U195" i="1"/>
  <c r="L195" i="1"/>
  <c r="AA195" i="1"/>
  <c r="J196" i="1"/>
  <c r="K196" i="1"/>
  <c r="A197" i="1"/>
  <c r="C196" i="1"/>
  <c r="U196" i="1"/>
  <c r="G194" i="1"/>
  <c r="E194" i="1"/>
  <c r="F194" i="1"/>
  <c r="B194" i="1"/>
  <c r="R194" i="1"/>
  <c r="X194" i="1"/>
  <c r="D194" i="1"/>
  <c r="C197" i="1"/>
  <c r="J197" i="1"/>
  <c r="K197" i="1"/>
  <c r="A198" i="1"/>
  <c r="U197" i="1"/>
  <c r="L196" i="1"/>
  <c r="AA196" i="1"/>
  <c r="G195" i="1"/>
  <c r="E195" i="1"/>
  <c r="F195" i="1"/>
  <c r="B195" i="1"/>
  <c r="R195" i="1"/>
  <c r="X195" i="1"/>
  <c r="D195" i="1"/>
  <c r="A199" i="1"/>
  <c r="C198" i="1"/>
  <c r="J198" i="1"/>
  <c r="K198" i="1"/>
  <c r="U198" i="1"/>
  <c r="F196" i="1"/>
  <c r="B196" i="1"/>
  <c r="G196" i="1"/>
  <c r="E196" i="1"/>
  <c r="R196" i="1"/>
  <c r="X196" i="1"/>
  <c r="D196" i="1"/>
  <c r="AA197" i="1"/>
  <c r="L197" i="1"/>
  <c r="G197" i="1"/>
  <c r="E197" i="1"/>
  <c r="F197" i="1"/>
  <c r="B197" i="1"/>
  <c r="R197" i="1"/>
  <c r="X197" i="1"/>
  <c r="D197" i="1"/>
  <c r="L198" i="1"/>
  <c r="AA198" i="1"/>
  <c r="A200" i="1"/>
  <c r="C199" i="1"/>
  <c r="J199" i="1"/>
  <c r="K199" i="1"/>
  <c r="U199" i="1"/>
  <c r="G198" i="1"/>
  <c r="E198" i="1"/>
  <c r="F198" i="1"/>
  <c r="B198" i="1"/>
  <c r="R198" i="1"/>
  <c r="X198" i="1"/>
  <c r="D198" i="1"/>
  <c r="L199" i="1"/>
  <c r="AA199" i="1"/>
  <c r="J200" i="1"/>
  <c r="K200" i="1"/>
  <c r="A201" i="1"/>
  <c r="C200" i="1"/>
  <c r="U200" i="1"/>
  <c r="C201" i="1"/>
  <c r="J201" i="1"/>
  <c r="K201" i="1"/>
  <c r="A202" i="1"/>
  <c r="U201" i="1"/>
  <c r="L200" i="1"/>
  <c r="AA200" i="1"/>
  <c r="G199" i="1"/>
  <c r="E199" i="1"/>
  <c r="F199" i="1"/>
  <c r="B199" i="1"/>
  <c r="R199" i="1"/>
  <c r="X199" i="1"/>
  <c r="D199" i="1"/>
  <c r="F200" i="1"/>
  <c r="B200" i="1"/>
  <c r="G200" i="1"/>
  <c r="E200" i="1"/>
  <c r="R200" i="1"/>
  <c r="X200" i="1"/>
  <c r="D200" i="1"/>
  <c r="A203" i="1"/>
  <c r="C202" i="1"/>
  <c r="J202" i="1"/>
  <c r="K202" i="1"/>
  <c r="U202" i="1"/>
  <c r="AA201" i="1"/>
  <c r="L201" i="1"/>
  <c r="G201" i="1"/>
  <c r="E201" i="1"/>
  <c r="F201" i="1"/>
  <c r="B201" i="1"/>
  <c r="R201" i="1"/>
  <c r="X201" i="1"/>
  <c r="D201" i="1"/>
  <c r="A204" i="1"/>
  <c r="C203" i="1"/>
  <c r="J203" i="1"/>
  <c r="K203" i="1"/>
  <c r="U203" i="1"/>
  <c r="L202" i="1"/>
  <c r="AA202" i="1"/>
  <c r="L203" i="1"/>
  <c r="AA203" i="1"/>
  <c r="J204" i="1"/>
  <c r="K204" i="1"/>
  <c r="A205" i="1"/>
  <c r="C204" i="1"/>
  <c r="U204" i="1"/>
  <c r="G202" i="1"/>
  <c r="E202" i="1"/>
  <c r="F202" i="1"/>
  <c r="B202" i="1"/>
  <c r="R202" i="1"/>
  <c r="X202" i="1"/>
  <c r="D202" i="1"/>
  <c r="C205" i="1"/>
  <c r="J205" i="1"/>
  <c r="K205" i="1"/>
  <c r="A206" i="1"/>
  <c r="U205" i="1"/>
  <c r="L204" i="1"/>
  <c r="AA204" i="1"/>
  <c r="G203" i="1"/>
  <c r="E203" i="1"/>
  <c r="F203" i="1"/>
  <c r="B203" i="1"/>
  <c r="R203" i="1"/>
  <c r="X203" i="1"/>
  <c r="D203" i="1"/>
  <c r="A207" i="1"/>
  <c r="C206" i="1"/>
  <c r="J206" i="1"/>
  <c r="K206" i="1"/>
  <c r="U206" i="1"/>
  <c r="F204" i="1"/>
  <c r="B204" i="1"/>
  <c r="G204" i="1"/>
  <c r="E204" i="1"/>
  <c r="R204" i="1"/>
  <c r="X204" i="1"/>
  <c r="D204" i="1"/>
  <c r="AA205" i="1"/>
  <c r="L205" i="1"/>
  <c r="G205" i="1"/>
  <c r="E205" i="1"/>
  <c r="F205" i="1"/>
  <c r="B205" i="1"/>
  <c r="R205" i="1"/>
  <c r="X205" i="1"/>
  <c r="D205" i="1"/>
  <c r="L206" i="1"/>
  <c r="AA206" i="1"/>
  <c r="A208" i="1"/>
  <c r="C207" i="1"/>
  <c r="J207" i="1"/>
  <c r="K207" i="1"/>
  <c r="U207" i="1"/>
  <c r="J208" i="1"/>
  <c r="K208" i="1"/>
  <c r="L207" i="1"/>
  <c r="AA207" i="1"/>
  <c r="G206" i="1"/>
  <c r="E206" i="1"/>
  <c r="F206" i="1"/>
  <c r="B206" i="1"/>
  <c r="R206" i="1"/>
  <c r="X206" i="1"/>
  <c r="D206" i="1"/>
  <c r="G207" i="1"/>
  <c r="E207" i="1"/>
  <c r="F207" i="1"/>
  <c r="B207" i="1"/>
  <c r="R207" i="1"/>
  <c r="X207" i="1"/>
  <c r="D207" i="1"/>
  <c r="L208" i="1"/>
  <c r="AA208" i="1"/>
  <c r="N208" i="1"/>
  <c r="Q208" i="1"/>
  <c r="P208" i="1"/>
  <c r="M208" i="1"/>
  <c r="O208" i="1"/>
  <c r="F208" i="1"/>
  <c r="G208" i="1"/>
  <c r="E208" i="1"/>
  <c r="A209" i="1"/>
  <c r="C208" i="1"/>
  <c r="V208" i="1"/>
  <c r="Y208" i="1"/>
  <c r="S208" i="1"/>
  <c r="Z208" i="1"/>
  <c r="T208" i="1"/>
  <c r="W208" i="1"/>
  <c r="B208" i="1"/>
  <c r="R208" i="1"/>
  <c r="U208" i="1"/>
  <c r="X208" i="1"/>
  <c r="D208" i="1"/>
  <c r="J209" i="1"/>
  <c r="K209" i="1"/>
  <c r="L209" i="1"/>
  <c r="AA209" i="1"/>
  <c r="N209" i="1"/>
  <c r="P209" i="1"/>
  <c r="M209" i="1"/>
  <c r="Q209" i="1"/>
  <c r="O209" i="1"/>
  <c r="G209" i="1"/>
  <c r="E209" i="1"/>
  <c r="F209" i="1"/>
  <c r="R209" i="1"/>
  <c r="U209" i="1"/>
  <c r="T209" i="1"/>
  <c r="W209" i="1"/>
  <c r="B209" i="1"/>
  <c r="A210" i="1"/>
  <c r="C209" i="1"/>
  <c r="V209" i="1"/>
  <c r="S209" i="1"/>
  <c r="Z209" i="1"/>
  <c r="Y209" i="1"/>
  <c r="X209" i="1"/>
  <c r="J210" i="1"/>
  <c r="K210" i="1"/>
  <c r="D209" i="1"/>
  <c r="L210" i="1"/>
  <c r="AA210" i="1"/>
  <c r="N210" i="1"/>
  <c r="G210" i="1"/>
  <c r="E210" i="1"/>
  <c r="F210" i="1"/>
  <c r="Q210" i="1"/>
  <c r="P210" i="1"/>
  <c r="M210" i="1"/>
  <c r="O210" i="1"/>
  <c r="B210" i="1"/>
  <c r="U210" i="1"/>
  <c r="R210" i="1"/>
  <c r="A211" i="1"/>
  <c r="C210" i="1"/>
  <c r="V210" i="1"/>
  <c r="S210" i="1"/>
  <c r="T210" i="1"/>
  <c r="W210" i="1"/>
  <c r="Y210" i="1"/>
  <c r="X210" i="1"/>
  <c r="Z210" i="1"/>
  <c r="J211" i="1"/>
  <c r="K211" i="1"/>
  <c r="D210" i="1"/>
  <c r="L211" i="1"/>
  <c r="AA211" i="1"/>
  <c r="N211" i="1"/>
  <c r="Q211" i="1"/>
  <c r="P211" i="1"/>
  <c r="M211" i="1"/>
  <c r="O211" i="1"/>
  <c r="F211" i="1"/>
  <c r="G211" i="1"/>
  <c r="E211" i="1"/>
  <c r="R211" i="1"/>
  <c r="U211" i="1"/>
  <c r="A212" i="1"/>
  <c r="C211" i="1"/>
  <c r="V211" i="1"/>
  <c r="S211" i="1"/>
  <c r="B211" i="1"/>
  <c r="Z211" i="1"/>
  <c r="T211" i="1"/>
  <c r="W211" i="1"/>
  <c r="X211" i="1"/>
  <c r="J212" i="1"/>
  <c r="K212" i="1"/>
  <c r="AA212" i="1"/>
  <c r="L212" i="1"/>
  <c r="N212" i="1"/>
  <c r="Q212" i="1"/>
  <c r="P212" i="1"/>
  <c r="M212" i="1"/>
  <c r="O212" i="1"/>
  <c r="G212" i="1"/>
  <c r="E212" i="1"/>
  <c r="F212" i="1"/>
  <c r="B212" i="1"/>
  <c r="R212" i="1"/>
  <c r="U212" i="1"/>
  <c r="C212" i="1"/>
  <c r="A213" i="1"/>
  <c r="S212" i="1"/>
  <c r="V212" i="1"/>
  <c r="W212" i="1"/>
  <c r="T212" i="1"/>
  <c r="Z212" i="1"/>
  <c r="X212" i="1"/>
  <c r="Y212" i="1"/>
  <c r="J213" i="1"/>
  <c r="K213" i="1"/>
  <c r="D212" i="1"/>
  <c r="L213" i="1"/>
  <c r="AA213" i="1"/>
  <c r="N213" i="1"/>
  <c r="P213" i="1"/>
  <c r="Q213" i="1"/>
  <c r="M213" i="1"/>
  <c r="O213" i="1"/>
  <c r="G213" i="1"/>
  <c r="E213" i="1"/>
  <c r="F213" i="1"/>
  <c r="B213" i="1"/>
  <c r="U213" i="1"/>
  <c r="R213" i="1"/>
  <c r="A214" i="1"/>
  <c r="C213" i="1"/>
  <c r="T213" i="1"/>
  <c r="W213" i="1"/>
  <c r="S213" i="1"/>
  <c r="V213" i="1"/>
  <c r="X213" i="1"/>
  <c r="Y213" i="1"/>
  <c r="Z213" i="1"/>
  <c r="J214" i="1"/>
  <c r="K214" i="1"/>
  <c r="D213" i="1"/>
  <c r="L214" i="1"/>
  <c r="AA214" i="1"/>
  <c r="N214" i="1"/>
  <c r="G214" i="1"/>
  <c r="E214" i="1"/>
  <c r="F214" i="1"/>
  <c r="Q214" i="1"/>
  <c r="P214" i="1"/>
  <c r="M214" i="1"/>
  <c r="O214" i="1"/>
  <c r="B214" i="1"/>
  <c r="T214" i="1"/>
  <c r="W214" i="1"/>
  <c r="S214" i="1"/>
  <c r="V214" i="1"/>
  <c r="U214" i="1"/>
  <c r="R214" i="1"/>
  <c r="A215" i="1"/>
  <c r="C214" i="1"/>
  <c r="X214" i="1"/>
  <c r="Y214" i="1"/>
  <c r="Z214" i="1"/>
  <c r="J215" i="1"/>
  <c r="K215" i="1"/>
  <c r="D214" i="1"/>
  <c r="L215" i="1"/>
  <c r="AA215" i="1"/>
  <c r="N215" i="1"/>
  <c r="Q215" i="1"/>
  <c r="P215" i="1"/>
  <c r="M215" i="1"/>
  <c r="O215" i="1"/>
  <c r="F215" i="1"/>
  <c r="G215" i="1"/>
  <c r="E215" i="1"/>
  <c r="B215" i="1"/>
  <c r="R215" i="1"/>
  <c r="U215" i="1"/>
  <c r="A216" i="1"/>
  <c r="C215" i="1"/>
  <c r="V215" i="1"/>
  <c r="S215" i="1"/>
  <c r="W215" i="1"/>
  <c r="T215" i="1"/>
  <c r="Y215" i="1"/>
  <c r="X215" i="1"/>
  <c r="Z215" i="1"/>
  <c r="J216" i="1"/>
  <c r="K216" i="1"/>
  <c r="D215" i="1"/>
  <c r="AA216" i="1"/>
  <c r="L216" i="1"/>
  <c r="N216" i="1"/>
  <c r="G216" i="1"/>
  <c r="E216" i="1"/>
  <c r="F216" i="1"/>
  <c r="Q216" i="1"/>
  <c r="P216" i="1"/>
  <c r="M216" i="1"/>
  <c r="O216" i="1"/>
  <c r="C216" i="1"/>
  <c r="A217" i="1"/>
  <c r="S216" i="1"/>
  <c r="V216" i="1"/>
  <c r="W216" i="1"/>
  <c r="T216" i="1"/>
  <c r="R216" i="1"/>
  <c r="U216" i="1"/>
  <c r="B216" i="1"/>
  <c r="X216" i="1"/>
  <c r="J217" i="1"/>
  <c r="K217" i="1"/>
  <c r="L217" i="1"/>
  <c r="AA217" i="1"/>
  <c r="N217" i="1"/>
  <c r="P217" i="1"/>
  <c r="Q217" i="1"/>
  <c r="M217" i="1"/>
  <c r="O217" i="1"/>
  <c r="G217" i="1"/>
  <c r="E217" i="1"/>
  <c r="F217" i="1"/>
  <c r="B217" i="1"/>
  <c r="R217" i="1"/>
  <c r="U217" i="1"/>
  <c r="A218" i="1"/>
  <c r="C217" i="1"/>
  <c r="T217" i="1"/>
  <c r="W217" i="1"/>
  <c r="S217" i="1"/>
  <c r="V217" i="1"/>
  <c r="Z217" i="1"/>
  <c r="Y217" i="1"/>
  <c r="J218" i="1"/>
  <c r="K218" i="1"/>
  <c r="L218" i="1"/>
  <c r="AA218" i="1"/>
  <c r="N218" i="1"/>
  <c r="Q218" i="1"/>
  <c r="P218" i="1"/>
  <c r="M218" i="1"/>
  <c r="O218" i="1"/>
  <c r="G218" i="1"/>
  <c r="E218" i="1"/>
  <c r="F218" i="1"/>
  <c r="B218" i="1"/>
  <c r="U218" i="1"/>
  <c r="R218" i="1"/>
  <c r="C218" i="1"/>
  <c r="A219" i="1"/>
  <c r="V218" i="1"/>
  <c r="S218" i="1"/>
  <c r="T218" i="1"/>
  <c r="W218" i="1"/>
  <c r="Y218" i="1"/>
  <c r="X218" i="1"/>
  <c r="Z218" i="1"/>
  <c r="J219" i="1"/>
  <c r="K219" i="1"/>
  <c r="D218" i="1"/>
  <c r="L219" i="1"/>
  <c r="AA219" i="1"/>
  <c r="N219" i="1"/>
  <c r="F219" i="1"/>
  <c r="G219" i="1"/>
  <c r="E219" i="1"/>
  <c r="Q219" i="1"/>
  <c r="P219" i="1"/>
  <c r="M219" i="1"/>
  <c r="O219" i="1"/>
  <c r="V219" i="1"/>
  <c r="S219" i="1"/>
  <c r="T219" i="1"/>
  <c r="W219" i="1"/>
  <c r="R219" i="1"/>
  <c r="U219" i="1"/>
  <c r="A220" i="1"/>
  <c r="C219" i="1"/>
  <c r="B219" i="1"/>
  <c r="X219" i="1"/>
  <c r="Y219" i="1"/>
  <c r="Z219" i="1"/>
  <c r="J220" i="1"/>
  <c r="K220" i="1"/>
  <c r="D219" i="1"/>
  <c r="AA220" i="1"/>
  <c r="L220" i="1"/>
  <c r="N220" i="1"/>
  <c r="Q220" i="1"/>
  <c r="P220" i="1"/>
  <c r="M220" i="1"/>
  <c r="O220" i="1"/>
  <c r="G220" i="1"/>
  <c r="E220" i="1"/>
  <c r="F220" i="1"/>
  <c r="R220" i="1"/>
  <c r="U220" i="1"/>
  <c r="B220" i="1"/>
  <c r="C220" i="1"/>
  <c r="A221" i="1"/>
  <c r="S220" i="1"/>
  <c r="V220" i="1"/>
  <c r="W220" i="1"/>
  <c r="Z220" i="1"/>
  <c r="T220" i="1"/>
  <c r="X220" i="1"/>
  <c r="J221" i="1"/>
  <c r="K221" i="1"/>
  <c r="L221" i="1"/>
  <c r="AA221" i="1"/>
  <c r="N221" i="1"/>
  <c r="P221" i="1"/>
  <c r="Q221" i="1"/>
  <c r="M221" i="1"/>
  <c r="O221" i="1"/>
  <c r="G221" i="1"/>
  <c r="E221" i="1"/>
  <c r="F221" i="1"/>
  <c r="B221" i="1"/>
  <c r="A222" i="1"/>
  <c r="C221" i="1"/>
  <c r="T221" i="1"/>
  <c r="W221" i="1"/>
  <c r="U221" i="1"/>
  <c r="R221" i="1"/>
  <c r="S221" i="1"/>
  <c r="V221" i="1"/>
  <c r="X221" i="1"/>
  <c r="Y221" i="1"/>
  <c r="Z221" i="1"/>
  <c r="J222" i="1"/>
  <c r="K222" i="1"/>
  <c r="D221" i="1"/>
  <c r="L222" i="1"/>
  <c r="AA222" i="1"/>
  <c r="N222" i="1"/>
  <c r="Q222" i="1"/>
  <c r="P222" i="1"/>
  <c r="M222" i="1"/>
  <c r="O222" i="1"/>
  <c r="G222" i="1"/>
  <c r="E222" i="1"/>
  <c r="F222" i="1"/>
  <c r="B222" i="1"/>
  <c r="U222" i="1"/>
  <c r="R222" i="1"/>
  <c r="C222" i="1"/>
  <c r="A223" i="1"/>
  <c r="S222" i="1"/>
  <c r="V222" i="1"/>
  <c r="T222" i="1"/>
  <c r="W222" i="1"/>
  <c r="Z222" i="1"/>
  <c r="Y222" i="1"/>
  <c r="X222" i="1"/>
  <c r="J223" i="1"/>
  <c r="K223" i="1"/>
  <c r="D222" i="1"/>
  <c r="L223" i="1"/>
  <c r="AA223" i="1"/>
  <c r="N223" i="1"/>
  <c r="Q223" i="1"/>
  <c r="P223" i="1"/>
  <c r="M223" i="1"/>
  <c r="O223" i="1"/>
  <c r="F223" i="1"/>
  <c r="G223" i="1"/>
  <c r="E223" i="1"/>
  <c r="B223" i="1"/>
  <c r="R223" i="1"/>
  <c r="U223" i="1"/>
  <c r="W223" i="1"/>
  <c r="T223" i="1"/>
  <c r="C223" i="1"/>
  <c r="A224" i="1"/>
  <c r="V223" i="1"/>
  <c r="S223" i="1"/>
  <c r="X223" i="1"/>
  <c r="Y223" i="1"/>
  <c r="Z223" i="1"/>
  <c r="J224" i="1"/>
  <c r="K224" i="1"/>
  <c r="D223" i="1"/>
  <c r="AA224" i="1"/>
  <c r="L224" i="1"/>
  <c r="N224" i="1"/>
  <c r="Q224" i="1"/>
  <c r="P224" i="1"/>
  <c r="M224" i="1"/>
  <c r="O224" i="1"/>
  <c r="G224" i="1"/>
  <c r="E224" i="1"/>
  <c r="F224" i="1"/>
  <c r="B224" i="1"/>
  <c r="C224" i="1"/>
  <c r="A225" i="1"/>
  <c r="S224" i="1"/>
  <c r="V224" i="1"/>
  <c r="W224" i="1"/>
  <c r="T224" i="1"/>
  <c r="R224" i="1"/>
  <c r="U224" i="1"/>
  <c r="Z224" i="1"/>
  <c r="X224" i="1"/>
  <c r="Y224" i="1"/>
  <c r="J225" i="1"/>
  <c r="K225" i="1"/>
  <c r="D224" i="1"/>
  <c r="L225" i="1"/>
  <c r="AA225" i="1"/>
  <c r="N225" i="1"/>
  <c r="P225" i="1"/>
  <c r="Q225" i="1"/>
  <c r="M225" i="1"/>
  <c r="O225" i="1"/>
  <c r="G225" i="1"/>
  <c r="E225" i="1"/>
  <c r="F225" i="1"/>
  <c r="B225" i="1"/>
  <c r="R225" i="1"/>
  <c r="U225" i="1"/>
  <c r="T225" i="1"/>
  <c r="W225" i="1"/>
  <c r="Z225" i="1"/>
  <c r="A226" i="1"/>
  <c r="C225" i="1"/>
  <c r="S225" i="1"/>
  <c r="V225" i="1"/>
  <c r="X225" i="1"/>
  <c r="J226" i="1"/>
  <c r="K226" i="1"/>
  <c r="L226" i="1"/>
  <c r="AA226" i="1"/>
  <c r="N226" i="1"/>
  <c r="Q226" i="1"/>
  <c r="P226" i="1"/>
  <c r="M226" i="1"/>
  <c r="O226" i="1"/>
  <c r="G226" i="1"/>
  <c r="E226" i="1"/>
  <c r="F226" i="1"/>
  <c r="B226" i="1"/>
  <c r="U226" i="1"/>
  <c r="R226" i="1"/>
  <c r="A227" i="1"/>
  <c r="C226" i="1"/>
  <c r="V226" i="1"/>
  <c r="S226" i="1"/>
  <c r="T226" i="1"/>
  <c r="W226" i="1"/>
  <c r="Y226" i="1"/>
  <c r="X226" i="1"/>
  <c r="Z226" i="1"/>
  <c r="J227" i="1"/>
  <c r="K227" i="1"/>
  <c r="D226" i="1"/>
  <c r="L227" i="1"/>
  <c r="AA227" i="1"/>
  <c r="N227" i="1"/>
  <c r="Q227" i="1"/>
  <c r="P227" i="1"/>
  <c r="M227" i="1"/>
  <c r="O227" i="1"/>
  <c r="F227" i="1"/>
  <c r="G227" i="1"/>
  <c r="E227" i="1"/>
  <c r="R227" i="1"/>
  <c r="U227" i="1"/>
  <c r="V227" i="1"/>
  <c r="S227" i="1"/>
  <c r="A228" i="1"/>
  <c r="C227" i="1"/>
  <c r="B227" i="1"/>
  <c r="T227" i="1"/>
  <c r="W227" i="1"/>
  <c r="Z227" i="1"/>
  <c r="Y227" i="1"/>
  <c r="X227" i="1"/>
  <c r="J228" i="1"/>
  <c r="K228" i="1"/>
  <c r="D227" i="1"/>
  <c r="AA228" i="1"/>
  <c r="L228" i="1"/>
  <c r="N228" i="1"/>
  <c r="Q228" i="1"/>
  <c r="P228" i="1"/>
  <c r="M228" i="1"/>
  <c r="O228" i="1"/>
  <c r="G228" i="1"/>
  <c r="E228" i="1"/>
  <c r="F228" i="1"/>
  <c r="R228" i="1"/>
  <c r="U228" i="1"/>
  <c r="B228" i="1"/>
  <c r="A229" i="1"/>
  <c r="C228" i="1"/>
  <c r="S228" i="1"/>
  <c r="V228" i="1"/>
  <c r="W228" i="1"/>
  <c r="T228" i="1"/>
  <c r="Z228" i="1"/>
  <c r="X228" i="1"/>
  <c r="Y228" i="1"/>
  <c r="J229" i="1"/>
  <c r="K229" i="1"/>
  <c r="D228" i="1"/>
  <c r="L229" i="1"/>
  <c r="AA229" i="1"/>
  <c r="N229" i="1"/>
  <c r="G229" i="1"/>
  <c r="E229" i="1"/>
  <c r="F229" i="1"/>
  <c r="P229" i="1"/>
  <c r="Q229" i="1"/>
  <c r="M229" i="1"/>
  <c r="O229" i="1"/>
  <c r="B229" i="1"/>
  <c r="T229" i="1"/>
  <c r="W229" i="1"/>
  <c r="Z229" i="1"/>
  <c r="S229" i="1"/>
  <c r="V229" i="1"/>
  <c r="U229" i="1"/>
  <c r="R229" i="1"/>
  <c r="C229" i="1"/>
  <c r="A230" i="1"/>
  <c r="X229" i="1"/>
  <c r="J230" i="1"/>
  <c r="K230" i="1"/>
  <c r="L230" i="1"/>
  <c r="AA230" i="1"/>
  <c r="N230" i="1"/>
  <c r="Q230" i="1"/>
  <c r="P230" i="1"/>
  <c r="M230" i="1"/>
  <c r="O230" i="1"/>
  <c r="G230" i="1"/>
  <c r="E230" i="1"/>
  <c r="F230" i="1"/>
  <c r="U230" i="1"/>
  <c r="R230" i="1"/>
  <c r="A231" i="1"/>
  <c r="C230" i="1"/>
  <c r="B230" i="1"/>
  <c r="S230" i="1"/>
  <c r="V230" i="1"/>
  <c r="T230" i="1"/>
  <c r="Z230" i="1"/>
  <c r="W230" i="1"/>
  <c r="X230" i="1"/>
  <c r="J231" i="1"/>
  <c r="K231" i="1"/>
  <c r="L231" i="1"/>
  <c r="AA231" i="1"/>
  <c r="N231" i="1"/>
  <c r="Q231" i="1"/>
  <c r="P231" i="1"/>
  <c r="M231" i="1"/>
  <c r="O231" i="1"/>
  <c r="F231" i="1"/>
  <c r="G231" i="1"/>
  <c r="E231" i="1"/>
  <c r="B231" i="1"/>
  <c r="R231" i="1"/>
  <c r="U231" i="1"/>
  <c r="A232" i="1"/>
  <c r="C231" i="1"/>
  <c r="V231" i="1"/>
  <c r="S231" i="1"/>
  <c r="W231" i="1"/>
  <c r="T231" i="1"/>
  <c r="X231" i="1"/>
  <c r="Z231" i="1"/>
  <c r="Y231" i="1"/>
  <c r="J232" i="1"/>
  <c r="K232" i="1"/>
  <c r="D231" i="1"/>
  <c r="AA232" i="1"/>
  <c r="L232" i="1"/>
  <c r="N232" i="1"/>
  <c r="Q232" i="1"/>
  <c r="P232" i="1"/>
  <c r="M232" i="1"/>
  <c r="O232" i="1"/>
  <c r="G232" i="1"/>
  <c r="E232" i="1"/>
  <c r="F232" i="1"/>
  <c r="R232" i="1"/>
  <c r="U232" i="1"/>
  <c r="C232" i="1"/>
  <c r="A233" i="1"/>
  <c r="B232" i="1"/>
  <c r="S232" i="1"/>
  <c r="V232" i="1"/>
  <c r="W232" i="1"/>
  <c r="T232" i="1"/>
  <c r="Z232" i="1"/>
  <c r="Y232" i="1"/>
  <c r="X232" i="1"/>
  <c r="J233" i="1"/>
  <c r="K233" i="1"/>
  <c r="D232" i="1"/>
  <c r="L233" i="1"/>
  <c r="AA233" i="1"/>
  <c r="N233" i="1"/>
  <c r="P233" i="1"/>
  <c r="Q233" i="1"/>
  <c r="M233" i="1"/>
  <c r="O233" i="1"/>
  <c r="G233" i="1"/>
  <c r="E233" i="1"/>
  <c r="F233" i="1"/>
  <c r="C233" i="1"/>
  <c r="A234" i="1"/>
  <c r="B233" i="1"/>
  <c r="T233" i="1"/>
  <c r="W233" i="1"/>
  <c r="S233" i="1"/>
  <c r="V233" i="1"/>
  <c r="U233" i="1"/>
  <c r="R233" i="1"/>
  <c r="Y233" i="1"/>
  <c r="X233" i="1"/>
  <c r="Z233" i="1"/>
  <c r="J234" i="1"/>
  <c r="K234" i="1"/>
  <c r="D233" i="1"/>
  <c r="L234" i="1"/>
  <c r="AA234" i="1"/>
  <c r="N234" i="1"/>
  <c r="Q234" i="1"/>
  <c r="P234" i="1"/>
  <c r="M234" i="1"/>
  <c r="O234" i="1"/>
  <c r="G234" i="1"/>
  <c r="E234" i="1"/>
  <c r="F234" i="1"/>
  <c r="A235" i="1"/>
  <c r="C234" i="1"/>
  <c r="B234" i="1"/>
  <c r="S234" i="1"/>
  <c r="V234" i="1"/>
  <c r="T234" i="1"/>
  <c r="W234" i="1"/>
  <c r="Z234" i="1"/>
  <c r="U234" i="1"/>
  <c r="R234" i="1"/>
  <c r="X234" i="1"/>
  <c r="J235" i="1"/>
  <c r="K235" i="1"/>
  <c r="L235" i="1"/>
  <c r="AA235" i="1"/>
  <c r="N235" i="1"/>
  <c r="F235" i="1"/>
  <c r="G235" i="1"/>
  <c r="E235" i="1"/>
  <c r="Q235" i="1"/>
  <c r="P235" i="1"/>
  <c r="M235" i="1"/>
  <c r="O235" i="1"/>
  <c r="V235" i="1"/>
  <c r="S235" i="1"/>
  <c r="T235" i="1"/>
  <c r="W235" i="1"/>
  <c r="R235" i="1"/>
  <c r="U235" i="1"/>
  <c r="A236" i="1"/>
  <c r="C235" i="1"/>
  <c r="B235" i="1"/>
  <c r="X235" i="1"/>
  <c r="Z235" i="1"/>
  <c r="Y235" i="1"/>
  <c r="J236" i="1"/>
  <c r="K236" i="1"/>
  <c r="D235" i="1"/>
  <c r="AA236" i="1"/>
  <c r="L236" i="1"/>
  <c r="N236" i="1"/>
  <c r="Q236" i="1"/>
  <c r="P236" i="1"/>
  <c r="M236" i="1"/>
  <c r="O236" i="1"/>
  <c r="G236" i="1"/>
  <c r="E236" i="1"/>
  <c r="F236" i="1"/>
  <c r="R236" i="1"/>
  <c r="U236" i="1"/>
  <c r="B236" i="1"/>
  <c r="C236" i="1"/>
  <c r="A237" i="1"/>
  <c r="S236" i="1"/>
  <c r="V236" i="1"/>
  <c r="W236" i="1"/>
  <c r="T236" i="1"/>
  <c r="Z236" i="1"/>
  <c r="Y236" i="1"/>
  <c r="X236" i="1"/>
  <c r="J237" i="1"/>
  <c r="K237" i="1"/>
  <c r="D236" i="1"/>
  <c r="L237" i="1"/>
  <c r="AA237" i="1"/>
  <c r="N237" i="1"/>
  <c r="P237" i="1"/>
  <c r="Q237" i="1"/>
  <c r="M237" i="1"/>
  <c r="O237" i="1"/>
  <c r="G237" i="1"/>
  <c r="E237" i="1"/>
  <c r="F237" i="1"/>
  <c r="A238" i="1"/>
  <c r="C237" i="1"/>
  <c r="B237" i="1"/>
  <c r="T237" i="1"/>
  <c r="W237" i="1"/>
  <c r="Z237" i="1"/>
  <c r="S237" i="1"/>
  <c r="V237" i="1"/>
  <c r="R237" i="1"/>
  <c r="U237" i="1"/>
  <c r="X237" i="1"/>
  <c r="J238" i="1"/>
  <c r="K238" i="1"/>
  <c r="L238" i="1"/>
  <c r="AA238" i="1"/>
  <c r="N238" i="1"/>
  <c r="G238" i="1"/>
  <c r="E238" i="1"/>
  <c r="F238" i="1"/>
  <c r="Q238" i="1"/>
  <c r="P238" i="1"/>
  <c r="M238" i="1"/>
  <c r="O238" i="1"/>
  <c r="B238" i="1"/>
  <c r="S238" i="1"/>
  <c r="V238" i="1"/>
  <c r="T238" i="1"/>
  <c r="W238" i="1"/>
  <c r="U238" i="1"/>
  <c r="R238" i="1"/>
  <c r="A239" i="1"/>
  <c r="C238" i="1"/>
  <c r="X238" i="1"/>
  <c r="Z238" i="1"/>
  <c r="Y238" i="1"/>
  <c r="J239" i="1"/>
  <c r="K239" i="1"/>
  <c r="D238" i="1"/>
  <c r="L239" i="1"/>
  <c r="AA239" i="1"/>
  <c r="N239" i="1"/>
  <c r="F239" i="1"/>
  <c r="G239" i="1"/>
  <c r="E239" i="1"/>
  <c r="Q239" i="1"/>
  <c r="P239" i="1"/>
  <c r="M239" i="1"/>
  <c r="O239" i="1"/>
  <c r="V239" i="1"/>
  <c r="Y239" i="1"/>
  <c r="S239" i="1"/>
  <c r="Z239" i="1"/>
  <c r="T239" i="1"/>
  <c r="W239" i="1"/>
  <c r="R239" i="1"/>
  <c r="U239" i="1"/>
  <c r="A240" i="1"/>
  <c r="C239" i="1"/>
  <c r="B239" i="1"/>
  <c r="X239" i="1"/>
  <c r="D239" i="1"/>
  <c r="J240" i="1"/>
  <c r="K240" i="1"/>
  <c r="AA240" i="1"/>
  <c r="L240" i="1"/>
  <c r="N240" i="1"/>
  <c r="G240" i="1"/>
  <c r="E240" i="1"/>
  <c r="F240" i="1"/>
  <c r="Q240" i="1"/>
  <c r="P240" i="1"/>
  <c r="M240" i="1"/>
  <c r="O240" i="1"/>
  <c r="B240" i="1"/>
  <c r="S240" i="1"/>
  <c r="V240" i="1"/>
  <c r="R240" i="1"/>
  <c r="U240" i="1"/>
  <c r="W240" i="1"/>
  <c r="Z240" i="1"/>
  <c r="T240" i="1"/>
  <c r="C240" i="1"/>
  <c r="A241" i="1"/>
  <c r="X240" i="1"/>
  <c r="Y240" i="1"/>
  <c r="J241" i="1"/>
  <c r="K241" i="1"/>
  <c r="D240" i="1"/>
  <c r="L241" i="1"/>
  <c r="AA241" i="1"/>
  <c r="G241" i="1"/>
  <c r="N241" i="1"/>
  <c r="E241" i="1"/>
  <c r="B241" i="1"/>
  <c r="P241" i="1"/>
  <c r="Q241" i="1"/>
  <c r="M241" i="1"/>
  <c r="O241" i="1"/>
  <c r="T241" i="1"/>
  <c r="W241" i="1"/>
  <c r="Z241" i="1"/>
  <c r="R241" i="1"/>
  <c r="U241" i="1"/>
  <c r="S241" i="1"/>
  <c r="V241" i="1"/>
  <c r="Y241" i="1"/>
  <c r="A242" i="1"/>
  <c r="C241" i="1"/>
  <c r="X241" i="1"/>
  <c r="D241" i="1"/>
  <c r="J242" i="1"/>
  <c r="K242" i="1"/>
  <c r="L242" i="1"/>
  <c r="AA242" i="1"/>
  <c r="N242" i="1"/>
  <c r="Q242" i="1"/>
  <c r="P242" i="1"/>
  <c r="M242" i="1"/>
  <c r="O242" i="1"/>
  <c r="G242" i="1"/>
  <c r="E242" i="1"/>
  <c r="F242" i="1"/>
  <c r="U242" i="1"/>
  <c r="R242" i="1"/>
  <c r="A243" i="1"/>
  <c r="C242" i="1"/>
  <c r="B242" i="1"/>
  <c r="S242" i="1"/>
  <c r="V242" i="1"/>
  <c r="T242" i="1"/>
  <c r="W242" i="1"/>
  <c r="X242" i="1"/>
  <c r="J243" i="1"/>
  <c r="K243" i="1"/>
  <c r="L243" i="1"/>
  <c r="AA243" i="1"/>
  <c r="N243" i="1"/>
  <c r="F243" i="1"/>
  <c r="G243" i="1"/>
  <c r="E243" i="1"/>
  <c r="Q243" i="1"/>
  <c r="P243" i="1"/>
  <c r="M243" i="1"/>
  <c r="O243" i="1"/>
  <c r="V243" i="1"/>
  <c r="S243" i="1"/>
  <c r="T243" i="1"/>
  <c r="W243" i="1"/>
  <c r="R243" i="1"/>
  <c r="U243" i="1"/>
  <c r="C243" i="1"/>
  <c r="A244" i="1"/>
  <c r="B243" i="1"/>
  <c r="Z243" i="1"/>
  <c r="Y243" i="1"/>
  <c r="J244" i="1"/>
  <c r="K244" i="1"/>
  <c r="AA244" i="1"/>
  <c r="L244" i="1"/>
  <c r="N244" i="1"/>
  <c r="Q244" i="1"/>
  <c r="P244" i="1"/>
  <c r="M244" i="1"/>
  <c r="O244" i="1"/>
  <c r="G244" i="1"/>
  <c r="E244" i="1"/>
  <c r="F244" i="1"/>
  <c r="R244" i="1"/>
  <c r="U244" i="1"/>
  <c r="B244" i="1"/>
  <c r="C244" i="1"/>
  <c r="A245" i="1"/>
  <c r="S244" i="1"/>
  <c r="V244" i="1"/>
  <c r="Y244" i="1"/>
  <c r="W244" i="1"/>
  <c r="Z244" i="1"/>
  <c r="T244" i="1"/>
  <c r="X244" i="1"/>
  <c r="D244" i="1"/>
  <c r="J245" i="1"/>
  <c r="K245" i="1"/>
  <c r="L245" i="1"/>
  <c r="AA245" i="1"/>
  <c r="N245" i="1"/>
  <c r="P245" i="1"/>
  <c r="Q245" i="1"/>
  <c r="M245" i="1"/>
  <c r="O245" i="1"/>
  <c r="G245" i="1"/>
  <c r="E245" i="1"/>
  <c r="F245" i="1"/>
  <c r="R245" i="1"/>
  <c r="U245" i="1"/>
  <c r="A246" i="1"/>
  <c r="C245" i="1"/>
  <c r="B245" i="1"/>
  <c r="T245" i="1"/>
  <c r="W245" i="1"/>
  <c r="Z245" i="1"/>
  <c r="S245" i="1"/>
  <c r="V245" i="1"/>
  <c r="Y245" i="1"/>
  <c r="X245" i="1"/>
  <c r="J246" i="1"/>
  <c r="K246" i="1"/>
  <c r="D245" i="1"/>
  <c r="L246" i="1"/>
  <c r="AA246" i="1"/>
  <c r="G246" i="1"/>
  <c r="N246" i="1"/>
  <c r="E246" i="1"/>
  <c r="B246" i="1"/>
  <c r="Q246" i="1"/>
  <c r="P246" i="1"/>
  <c r="M246" i="1"/>
  <c r="O246" i="1"/>
  <c r="S246" i="1"/>
  <c r="V246" i="1"/>
  <c r="T246" i="1"/>
  <c r="W246" i="1"/>
  <c r="U246" i="1"/>
  <c r="R246" i="1"/>
  <c r="C246" i="1"/>
  <c r="A247" i="1"/>
  <c r="X246" i="1"/>
  <c r="Y246" i="1"/>
  <c r="J247" i="1"/>
  <c r="K247" i="1"/>
  <c r="L247" i="1"/>
  <c r="AA247" i="1"/>
  <c r="N247" i="1"/>
  <c r="F247" i="1"/>
  <c r="G247" i="1"/>
  <c r="E247" i="1"/>
  <c r="Q247" i="1"/>
  <c r="P247" i="1"/>
  <c r="M247" i="1"/>
  <c r="O247" i="1"/>
  <c r="V247" i="1"/>
  <c r="S247" i="1"/>
  <c r="A248" i="1"/>
  <c r="C247" i="1"/>
  <c r="T247" i="1"/>
  <c r="W247" i="1"/>
  <c r="R247" i="1"/>
  <c r="U247" i="1"/>
  <c r="B247" i="1"/>
  <c r="Y247" i="1"/>
  <c r="X247" i="1"/>
  <c r="J248" i="1"/>
  <c r="K248" i="1"/>
  <c r="AA248" i="1"/>
  <c r="L248" i="1"/>
  <c r="N248" i="1"/>
  <c r="G248" i="1"/>
  <c r="E248" i="1"/>
  <c r="F248" i="1"/>
  <c r="Q248" i="1"/>
  <c r="P248" i="1"/>
  <c r="M248" i="1"/>
  <c r="O248" i="1"/>
  <c r="B248" i="1"/>
  <c r="S248" i="1"/>
  <c r="V248" i="1"/>
  <c r="W248" i="1"/>
  <c r="T248" i="1"/>
  <c r="R248" i="1"/>
  <c r="U248" i="1"/>
  <c r="A249" i="1"/>
  <c r="C248" i="1"/>
  <c r="Y248" i="1"/>
  <c r="J249" i="1"/>
  <c r="K249" i="1"/>
  <c r="L249" i="1"/>
  <c r="AA249" i="1"/>
  <c r="N249" i="1"/>
  <c r="G249" i="1"/>
  <c r="E249" i="1"/>
  <c r="F249" i="1"/>
  <c r="P249" i="1"/>
  <c r="Q249" i="1"/>
  <c r="M249" i="1"/>
  <c r="O249" i="1"/>
  <c r="A250" i="1"/>
  <c r="C249" i="1"/>
  <c r="T249" i="1"/>
  <c r="W249" i="1"/>
  <c r="S249" i="1"/>
  <c r="V249" i="1"/>
  <c r="R249" i="1"/>
  <c r="U249" i="1"/>
  <c r="B249" i="1"/>
  <c r="X249" i="1"/>
  <c r="J250" i="1"/>
  <c r="K250" i="1"/>
  <c r="L250" i="1"/>
  <c r="AA250" i="1"/>
  <c r="N250" i="1"/>
  <c r="Q250" i="1"/>
  <c r="P250" i="1"/>
  <c r="M250" i="1"/>
  <c r="O250" i="1"/>
  <c r="G250" i="1"/>
  <c r="E250" i="1"/>
  <c r="F250" i="1"/>
  <c r="B250" i="1"/>
  <c r="U250" i="1"/>
  <c r="R250" i="1"/>
  <c r="A251" i="1"/>
  <c r="C250" i="1"/>
  <c r="S250" i="1"/>
  <c r="V250" i="1"/>
  <c r="T250" i="1"/>
  <c r="W250" i="1"/>
  <c r="X250" i="1"/>
  <c r="Y250" i="1"/>
  <c r="J251" i="1"/>
  <c r="K251" i="1"/>
  <c r="L251" i="1"/>
  <c r="AA251" i="1"/>
  <c r="N251" i="1"/>
  <c r="F251" i="1"/>
  <c r="G251" i="1"/>
  <c r="E251" i="1"/>
  <c r="Q251" i="1"/>
  <c r="P251" i="1"/>
  <c r="M251" i="1"/>
  <c r="O251" i="1"/>
  <c r="V251" i="1"/>
  <c r="S251" i="1"/>
  <c r="A252" i="1"/>
  <c r="C251" i="1"/>
  <c r="T251" i="1"/>
  <c r="W251" i="1"/>
  <c r="R251" i="1"/>
  <c r="U251" i="1"/>
  <c r="B251" i="1"/>
  <c r="X251" i="1"/>
  <c r="J252" i="1"/>
  <c r="K252" i="1"/>
  <c r="AA252" i="1"/>
  <c r="L252" i="1"/>
  <c r="N252" i="1"/>
  <c r="Q252" i="1"/>
  <c r="P252" i="1"/>
  <c r="M252" i="1"/>
  <c r="O252" i="1"/>
  <c r="G252" i="1"/>
  <c r="E252" i="1"/>
  <c r="F252" i="1"/>
  <c r="B252" i="1"/>
  <c r="R252" i="1"/>
  <c r="U252" i="1"/>
  <c r="C252" i="1"/>
  <c r="A253" i="1"/>
  <c r="S252" i="1"/>
  <c r="V252" i="1"/>
  <c r="W252" i="1"/>
  <c r="Z252" i="1"/>
  <c r="T252" i="1"/>
  <c r="X252" i="1"/>
  <c r="A254" i="1"/>
  <c r="C253" i="1"/>
  <c r="J253" i="1"/>
  <c r="K253" i="1"/>
  <c r="U253" i="1"/>
  <c r="A255" i="1"/>
  <c r="C254" i="1"/>
  <c r="J254" i="1"/>
  <c r="K254" i="1"/>
  <c r="U254" i="1"/>
  <c r="L253" i="1"/>
  <c r="AA253" i="1"/>
  <c r="L254" i="1"/>
  <c r="AA254" i="1"/>
  <c r="G253" i="1"/>
  <c r="E253" i="1"/>
  <c r="F253" i="1"/>
  <c r="R253" i="1"/>
  <c r="X253" i="1"/>
  <c r="D253" i="1"/>
  <c r="J255" i="1"/>
  <c r="K255" i="1"/>
  <c r="A256" i="1"/>
  <c r="C255" i="1"/>
  <c r="U255" i="1"/>
  <c r="B253" i="1"/>
  <c r="L255" i="1"/>
  <c r="AA255" i="1"/>
  <c r="C256" i="1"/>
  <c r="J256" i="1"/>
  <c r="K256" i="1"/>
  <c r="A257" i="1"/>
  <c r="U256" i="1"/>
  <c r="G254" i="1"/>
  <c r="E254" i="1"/>
  <c r="F254" i="1"/>
  <c r="R254" i="1"/>
  <c r="X254" i="1"/>
  <c r="D254" i="1"/>
  <c r="B254" i="1"/>
  <c r="AA256" i="1"/>
  <c r="L256" i="1"/>
  <c r="F255" i="1"/>
  <c r="G255" i="1"/>
  <c r="E255" i="1"/>
  <c r="R255" i="1"/>
  <c r="X255" i="1"/>
  <c r="D255" i="1"/>
  <c r="A258" i="1"/>
  <c r="C257" i="1"/>
  <c r="J257" i="1"/>
  <c r="K257" i="1"/>
  <c r="U257" i="1"/>
  <c r="L257" i="1"/>
  <c r="AA257" i="1"/>
  <c r="B255" i="1"/>
  <c r="A259" i="1"/>
  <c r="C258" i="1"/>
  <c r="J258" i="1"/>
  <c r="K258" i="1"/>
  <c r="U258" i="1"/>
  <c r="G256" i="1"/>
  <c r="E256" i="1"/>
  <c r="F256" i="1"/>
  <c r="R256" i="1"/>
  <c r="X256" i="1"/>
  <c r="D256" i="1"/>
  <c r="L258" i="1"/>
  <c r="AA258" i="1"/>
  <c r="G257" i="1"/>
  <c r="E257" i="1"/>
  <c r="F257" i="1"/>
  <c r="R257" i="1"/>
  <c r="X257" i="1"/>
  <c r="D257" i="1"/>
  <c r="J259" i="1"/>
  <c r="K259" i="1"/>
  <c r="A260" i="1"/>
  <c r="C259" i="1"/>
  <c r="U259" i="1"/>
  <c r="B256" i="1"/>
  <c r="B257" i="1"/>
  <c r="G258" i="1"/>
  <c r="E258" i="1"/>
  <c r="F258" i="1"/>
  <c r="R258" i="1"/>
  <c r="X258" i="1"/>
  <c r="D258" i="1"/>
  <c r="C260" i="1"/>
  <c r="J260" i="1"/>
  <c r="K260" i="1"/>
  <c r="A261" i="1"/>
  <c r="U260" i="1"/>
  <c r="L259" i="1"/>
  <c r="AA259" i="1"/>
  <c r="B258" i="1"/>
  <c r="A262" i="1"/>
  <c r="C261" i="1"/>
  <c r="J261" i="1"/>
  <c r="K261" i="1"/>
  <c r="U261" i="1"/>
  <c r="F259" i="1"/>
  <c r="G259" i="1"/>
  <c r="E259" i="1"/>
  <c r="R259" i="1"/>
  <c r="X259" i="1"/>
  <c r="D259" i="1"/>
  <c r="AA260" i="1"/>
  <c r="L260" i="1"/>
  <c r="G260" i="1"/>
  <c r="E260" i="1"/>
  <c r="F260" i="1"/>
  <c r="R260" i="1"/>
  <c r="X260" i="1"/>
  <c r="D260" i="1"/>
  <c r="L261" i="1"/>
  <c r="AA261" i="1"/>
  <c r="B259" i="1"/>
  <c r="A263" i="1"/>
  <c r="C262" i="1"/>
  <c r="J262" i="1"/>
  <c r="K262" i="1"/>
  <c r="U262" i="1"/>
  <c r="L262" i="1"/>
  <c r="AA262" i="1"/>
  <c r="J263" i="1"/>
  <c r="K263" i="1"/>
  <c r="A264" i="1"/>
  <c r="C263" i="1"/>
  <c r="U263" i="1"/>
  <c r="B260" i="1"/>
  <c r="G261" i="1"/>
  <c r="E261" i="1"/>
  <c r="F261" i="1"/>
  <c r="R261" i="1"/>
  <c r="X261" i="1"/>
  <c r="D261" i="1"/>
  <c r="C264" i="1"/>
  <c r="J264" i="1"/>
  <c r="K264" i="1"/>
  <c r="A265" i="1"/>
  <c r="U264" i="1"/>
  <c r="L263" i="1"/>
  <c r="AA263" i="1"/>
  <c r="G262" i="1"/>
  <c r="E262" i="1"/>
  <c r="F262" i="1"/>
  <c r="R262" i="1"/>
  <c r="X262" i="1"/>
  <c r="D262" i="1"/>
  <c r="B261" i="1"/>
  <c r="B262" i="1"/>
  <c r="F263" i="1"/>
  <c r="G263" i="1"/>
  <c r="E263" i="1"/>
  <c r="R263" i="1"/>
  <c r="X263" i="1"/>
  <c r="D263" i="1"/>
  <c r="J265" i="1"/>
  <c r="K265" i="1"/>
  <c r="AA264" i="1"/>
  <c r="L264" i="1"/>
  <c r="G264" i="1"/>
  <c r="E264" i="1"/>
  <c r="F264" i="1"/>
  <c r="R264" i="1"/>
  <c r="X264" i="1"/>
  <c r="D264" i="1"/>
  <c r="L265" i="1"/>
  <c r="AA265" i="1"/>
  <c r="G265" i="1"/>
  <c r="N265" i="1"/>
  <c r="B263" i="1"/>
  <c r="B264" i="1"/>
  <c r="P265" i="1"/>
  <c r="Q265" i="1"/>
  <c r="M265" i="1"/>
  <c r="O265" i="1"/>
  <c r="E265" i="1"/>
  <c r="B265" i="1"/>
  <c r="C265" i="1"/>
  <c r="A266" i="1"/>
  <c r="S265" i="1"/>
  <c r="V265" i="1"/>
  <c r="T265" i="1"/>
  <c r="W265" i="1"/>
  <c r="R265" i="1"/>
  <c r="U265" i="1"/>
  <c r="Y265" i="1"/>
  <c r="X265" i="1"/>
  <c r="J266" i="1"/>
  <c r="K266" i="1"/>
  <c r="L266" i="1"/>
  <c r="AA266" i="1"/>
  <c r="N266" i="1"/>
  <c r="Q266" i="1"/>
  <c r="P266" i="1"/>
  <c r="M266" i="1"/>
  <c r="O266" i="1"/>
  <c r="G266" i="1"/>
  <c r="E266" i="1"/>
  <c r="F266" i="1"/>
  <c r="B266" i="1"/>
  <c r="U266" i="1"/>
  <c r="R266" i="1"/>
  <c r="S266" i="1"/>
  <c r="V266" i="1"/>
  <c r="A267" i="1"/>
  <c r="C266" i="1"/>
  <c r="T266" i="1"/>
  <c r="W266" i="1"/>
  <c r="X266" i="1"/>
  <c r="Y266" i="1"/>
  <c r="J267" i="1"/>
  <c r="K267" i="1"/>
  <c r="L267" i="1"/>
  <c r="AA267" i="1"/>
  <c r="N267" i="1"/>
  <c r="F267" i="1"/>
  <c r="G267" i="1"/>
  <c r="E267" i="1"/>
  <c r="Q267" i="1"/>
  <c r="P267" i="1"/>
  <c r="M267" i="1"/>
  <c r="O267" i="1"/>
  <c r="V267" i="1"/>
  <c r="S267" i="1"/>
  <c r="T267" i="1"/>
  <c r="W267" i="1"/>
  <c r="R267" i="1"/>
  <c r="U267" i="1"/>
  <c r="A268" i="1"/>
  <c r="C267" i="1"/>
  <c r="B267" i="1"/>
  <c r="X267" i="1"/>
  <c r="J268" i="1"/>
  <c r="K268" i="1"/>
  <c r="AA268" i="1"/>
  <c r="L268" i="1"/>
  <c r="N268" i="1"/>
  <c r="Q268" i="1"/>
  <c r="P268" i="1"/>
  <c r="M268" i="1"/>
  <c r="O268" i="1"/>
  <c r="G268" i="1"/>
  <c r="E268" i="1"/>
  <c r="F268" i="1"/>
  <c r="B268" i="1"/>
  <c r="R268" i="1"/>
  <c r="U268" i="1"/>
  <c r="A269" i="1"/>
  <c r="C268" i="1"/>
  <c r="S268" i="1"/>
  <c r="V268" i="1"/>
  <c r="W268" i="1"/>
  <c r="T268" i="1"/>
  <c r="X268" i="1"/>
  <c r="J269" i="1"/>
  <c r="K269" i="1"/>
  <c r="L269" i="1"/>
  <c r="AA269" i="1"/>
  <c r="N269" i="1"/>
  <c r="P269" i="1"/>
  <c r="Q269" i="1"/>
  <c r="M269" i="1"/>
  <c r="O269" i="1"/>
  <c r="G269" i="1"/>
  <c r="E269" i="1"/>
  <c r="F269" i="1"/>
  <c r="R269" i="1"/>
  <c r="U269" i="1"/>
  <c r="A270" i="1"/>
  <c r="C269" i="1"/>
  <c r="B269" i="1"/>
  <c r="T269" i="1"/>
  <c r="W269" i="1"/>
  <c r="S269" i="1"/>
  <c r="V269" i="1"/>
  <c r="Y269" i="1"/>
  <c r="X269" i="1"/>
  <c r="J270" i="1"/>
  <c r="K270" i="1"/>
  <c r="L270" i="1"/>
  <c r="AA270" i="1"/>
  <c r="N270" i="1"/>
  <c r="Q270" i="1"/>
  <c r="P270" i="1"/>
  <c r="M270" i="1"/>
  <c r="O270" i="1"/>
  <c r="G270" i="1"/>
  <c r="E270" i="1"/>
  <c r="F270" i="1"/>
  <c r="U270" i="1"/>
  <c r="R270" i="1"/>
  <c r="A271" i="1"/>
  <c r="C270" i="1"/>
  <c r="B270" i="1"/>
  <c r="S270" i="1"/>
  <c r="V270" i="1"/>
  <c r="T270" i="1"/>
  <c r="W270" i="1"/>
  <c r="Y270" i="1"/>
  <c r="J271" i="1"/>
  <c r="K271" i="1"/>
  <c r="L271" i="1"/>
  <c r="AA271" i="1"/>
  <c r="N271" i="1"/>
  <c r="Q271" i="1"/>
  <c r="P271" i="1"/>
  <c r="M271" i="1"/>
  <c r="O271" i="1"/>
  <c r="F271" i="1"/>
  <c r="G271" i="1"/>
  <c r="E271" i="1"/>
  <c r="R271" i="1"/>
  <c r="U271" i="1"/>
  <c r="C271" i="1"/>
  <c r="A272" i="1"/>
  <c r="V271" i="1"/>
  <c r="S271" i="1"/>
  <c r="B271" i="1"/>
  <c r="Z271" i="1"/>
  <c r="T271" i="1"/>
  <c r="W271" i="1"/>
  <c r="X271" i="1"/>
  <c r="C272" i="1"/>
  <c r="J272" i="1"/>
  <c r="K272" i="1"/>
  <c r="A273" i="1"/>
  <c r="U272" i="1"/>
  <c r="AA272" i="1"/>
  <c r="L272" i="1"/>
  <c r="A274" i="1"/>
  <c r="C273" i="1"/>
  <c r="J273" i="1"/>
  <c r="K273" i="1"/>
  <c r="U273" i="1"/>
  <c r="L273" i="1"/>
  <c r="AA273" i="1"/>
  <c r="A275" i="1"/>
  <c r="C274" i="1"/>
  <c r="J274" i="1"/>
  <c r="K274" i="1"/>
  <c r="U274" i="1"/>
  <c r="G272" i="1"/>
  <c r="E272" i="1"/>
  <c r="F272" i="1"/>
  <c r="R272" i="1"/>
  <c r="X272" i="1"/>
  <c r="D272" i="1"/>
  <c r="B272" i="1"/>
  <c r="J275" i="1"/>
  <c r="K275" i="1"/>
  <c r="A276" i="1"/>
  <c r="C275" i="1"/>
  <c r="U275" i="1"/>
  <c r="G273" i="1"/>
  <c r="E273" i="1"/>
  <c r="F273" i="1"/>
  <c r="R273" i="1"/>
  <c r="X273" i="1"/>
  <c r="D273" i="1"/>
  <c r="L274" i="1"/>
  <c r="AA274" i="1"/>
  <c r="B273" i="1"/>
  <c r="C276" i="1"/>
  <c r="J276" i="1"/>
  <c r="K276" i="1"/>
  <c r="A277" i="1"/>
  <c r="U276" i="1"/>
  <c r="G274" i="1"/>
  <c r="E274" i="1"/>
  <c r="F274" i="1"/>
  <c r="R274" i="1"/>
  <c r="X274" i="1"/>
  <c r="D274" i="1"/>
  <c r="L275" i="1"/>
  <c r="AA275" i="1"/>
  <c r="B274" i="1"/>
  <c r="A278" i="1"/>
  <c r="C277" i="1"/>
  <c r="J277" i="1"/>
  <c r="K277" i="1"/>
  <c r="U277" i="1"/>
  <c r="AA276" i="1"/>
  <c r="L276" i="1"/>
  <c r="F275" i="1"/>
  <c r="G275" i="1"/>
  <c r="E275" i="1"/>
  <c r="R275" i="1"/>
  <c r="X275" i="1"/>
  <c r="D275" i="1"/>
  <c r="B275" i="1"/>
  <c r="L277" i="1"/>
  <c r="AA277" i="1"/>
  <c r="G276" i="1"/>
  <c r="E276" i="1"/>
  <c r="F276" i="1"/>
  <c r="R276" i="1"/>
  <c r="X276" i="1"/>
  <c r="D276" i="1"/>
  <c r="J278" i="1"/>
  <c r="K278" i="1"/>
  <c r="G277" i="1"/>
  <c r="E277" i="1"/>
  <c r="F277" i="1"/>
  <c r="R277" i="1"/>
  <c r="X277" i="1"/>
  <c r="D277" i="1"/>
  <c r="L278" i="1"/>
  <c r="AA278" i="1"/>
  <c r="G278" i="1"/>
  <c r="N278" i="1"/>
  <c r="B276" i="1"/>
  <c r="E278" i="1"/>
  <c r="B278" i="1"/>
  <c r="Q278" i="1"/>
  <c r="P278" i="1"/>
  <c r="M278" i="1"/>
  <c r="O278" i="1"/>
  <c r="B277" i="1"/>
  <c r="T278" i="1"/>
  <c r="W278" i="1"/>
  <c r="U278" i="1"/>
  <c r="R278" i="1"/>
  <c r="A279" i="1"/>
  <c r="C278" i="1"/>
  <c r="S278" i="1"/>
  <c r="V278" i="1"/>
  <c r="X278" i="1"/>
  <c r="Y278" i="1"/>
  <c r="J279" i="1"/>
  <c r="K279" i="1"/>
  <c r="L279" i="1"/>
  <c r="AA279" i="1"/>
  <c r="N279" i="1"/>
  <c r="F279" i="1"/>
  <c r="G279" i="1"/>
  <c r="E279" i="1"/>
  <c r="Q279" i="1"/>
  <c r="P279" i="1"/>
  <c r="M279" i="1"/>
  <c r="O279" i="1"/>
  <c r="B279" i="1"/>
  <c r="C279" i="1"/>
  <c r="A280" i="1"/>
  <c r="V279" i="1"/>
  <c r="S279" i="1"/>
  <c r="T279" i="1"/>
  <c r="W279" i="1"/>
  <c r="R279" i="1"/>
  <c r="U279" i="1"/>
  <c r="Y279" i="1"/>
  <c r="X279" i="1"/>
  <c r="J280" i="1"/>
  <c r="K280" i="1"/>
  <c r="AA280" i="1"/>
  <c r="L280" i="1"/>
  <c r="N280" i="1"/>
  <c r="G280" i="1"/>
  <c r="E280" i="1"/>
  <c r="F280" i="1"/>
  <c r="Q280" i="1"/>
  <c r="P280" i="1"/>
  <c r="M280" i="1"/>
  <c r="O280" i="1"/>
  <c r="B280" i="1"/>
  <c r="R280" i="1"/>
  <c r="U280" i="1"/>
  <c r="A281" i="1"/>
  <c r="C280" i="1"/>
  <c r="S280" i="1"/>
  <c r="V280" i="1"/>
  <c r="W280" i="1"/>
  <c r="T280" i="1"/>
  <c r="X280" i="1"/>
  <c r="J281" i="1"/>
  <c r="K281" i="1"/>
  <c r="L281" i="1"/>
  <c r="AA281" i="1"/>
  <c r="N281" i="1"/>
  <c r="G281" i="1"/>
  <c r="E281" i="1"/>
  <c r="F281" i="1"/>
  <c r="P281" i="1"/>
  <c r="Q281" i="1"/>
  <c r="M281" i="1"/>
  <c r="O281" i="1"/>
  <c r="B281" i="1"/>
  <c r="T281" i="1"/>
  <c r="W281" i="1"/>
  <c r="S281" i="1"/>
  <c r="V281" i="1"/>
  <c r="R281" i="1"/>
  <c r="U281" i="1"/>
  <c r="C281" i="1"/>
  <c r="A282" i="1"/>
  <c r="Y281" i="1"/>
  <c r="J282" i="1"/>
  <c r="K282" i="1"/>
  <c r="L282" i="1"/>
  <c r="AA282" i="1"/>
  <c r="N282" i="1"/>
  <c r="Q282" i="1"/>
  <c r="P282" i="1"/>
  <c r="M282" i="1"/>
  <c r="O282" i="1"/>
  <c r="G282" i="1"/>
  <c r="E282" i="1"/>
  <c r="F282" i="1"/>
  <c r="U282" i="1"/>
  <c r="R282" i="1"/>
  <c r="A283" i="1"/>
  <c r="C282" i="1"/>
  <c r="B282" i="1"/>
  <c r="S282" i="1"/>
  <c r="V282" i="1"/>
  <c r="T282" i="1"/>
  <c r="W282" i="1"/>
  <c r="Y282" i="1"/>
  <c r="X282" i="1"/>
  <c r="J283" i="1"/>
  <c r="K283" i="1"/>
  <c r="L283" i="1"/>
  <c r="AA283" i="1"/>
  <c r="N283" i="1"/>
  <c r="Q283" i="1"/>
  <c r="P283" i="1"/>
  <c r="M283" i="1"/>
  <c r="O283" i="1"/>
  <c r="F283" i="1"/>
  <c r="G283" i="1"/>
  <c r="E283" i="1"/>
  <c r="R283" i="1"/>
  <c r="U283" i="1"/>
  <c r="C283" i="1"/>
  <c r="A284" i="1"/>
  <c r="V283" i="1"/>
  <c r="S283" i="1"/>
  <c r="B283" i="1"/>
  <c r="T283" i="1"/>
  <c r="W283" i="1"/>
  <c r="Y283" i="1"/>
  <c r="J284" i="1"/>
  <c r="K284" i="1"/>
  <c r="AA284" i="1"/>
  <c r="L284" i="1"/>
  <c r="N284" i="1"/>
  <c r="Q284" i="1"/>
  <c r="P284" i="1"/>
  <c r="M284" i="1"/>
  <c r="O284" i="1"/>
  <c r="G284" i="1"/>
  <c r="E284" i="1"/>
  <c r="F284" i="1"/>
  <c r="B284" i="1"/>
  <c r="R284" i="1"/>
  <c r="U284" i="1"/>
  <c r="C284" i="1"/>
  <c r="A285" i="1"/>
  <c r="S284" i="1"/>
  <c r="V284" i="1"/>
  <c r="W284" i="1"/>
  <c r="Z284" i="1"/>
  <c r="T284" i="1"/>
  <c r="X284" i="1"/>
  <c r="A286" i="1"/>
  <c r="C285" i="1"/>
  <c r="J285" i="1"/>
  <c r="K285" i="1"/>
  <c r="U285" i="1"/>
  <c r="L285" i="1"/>
  <c r="AA285" i="1"/>
  <c r="A287" i="1"/>
  <c r="C286" i="1"/>
  <c r="J286" i="1"/>
  <c r="K286" i="1"/>
  <c r="U286" i="1"/>
  <c r="J287" i="1"/>
  <c r="K287" i="1"/>
  <c r="A288" i="1"/>
  <c r="C287" i="1"/>
  <c r="U287" i="1"/>
  <c r="G285" i="1"/>
  <c r="E285" i="1"/>
  <c r="F285" i="1"/>
  <c r="R285" i="1"/>
  <c r="X285" i="1"/>
  <c r="D285" i="1"/>
  <c r="L286" i="1"/>
  <c r="AA286" i="1"/>
  <c r="B285" i="1"/>
  <c r="C288" i="1"/>
  <c r="J288" i="1"/>
  <c r="K288" i="1"/>
  <c r="A289" i="1"/>
  <c r="U288" i="1"/>
  <c r="G286" i="1"/>
  <c r="E286" i="1"/>
  <c r="F286" i="1"/>
  <c r="R286" i="1"/>
  <c r="X286" i="1"/>
  <c r="D286" i="1"/>
  <c r="L287" i="1"/>
  <c r="AA287" i="1"/>
  <c r="J289" i="1"/>
  <c r="K289" i="1"/>
  <c r="B286" i="1"/>
  <c r="AA288" i="1"/>
  <c r="L288" i="1"/>
  <c r="F287" i="1"/>
  <c r="G287" i="1"/>
  <c r="E287" i="1"/>
  <c r="R287" i="1"/>
  <c r="X287" i="1"/>
  <c r="D287" i="1"/>
  <c r="B287" i="1"/>
  <c r="L289" i="1"/>
  <c r="AA289" i="1"/>
  <c r="G289" i="1"/>
  <c r="N289" i="1"/>
  <c r="G288" i="1"/>
  <c r="E288" i="1"/>
  <c r="F288" i="1"/>
  <c r="R288" i="1"/>
  <c r="X288" i="1"/>
  <c r="D288" i="1"/>
  <c r="B288" i="1"/>
  <c r="E289" i="1"/>
  <c r="B289" i="1"/>
  <c r="P289" i="1"/>
  <c r="Q289" i="1"/>
  <c r="M289" i="1"/>
  <c r="O289" i="1"/>
  <c r="A290" i="1"/>
  <c r="C289" i="1"/>
  <c r="T289" i="1"/>
  <c r="W289" i="1"/>
  <c r="S289" i="1"/>
  <c r="V289" i="1"/>
  <c r="R289" i="1"/>
  <c r="U289" i="1"/>
  <c r="X289" i="1"/>
  <c r="Y289" i="1"/>
  <c r="J290" i="1"/>
  <c r="K290" i="1"/>
  <c r="L290" i="1"/>
  <c r="AA290" i="1"/>
  <c r="N290" i="1"/>
  <c r="G290" i="1"/>
  <c r="E290" i="1"/>
  <c r="F290" i="1"/>
  <c r="Q290" i="1"/>
  <c r="P290" i="1"/>
  <c r="M290" i="1"/>
  <c r="O290" i="1"/>
  <c r="S290" i="1"/>
  <c r="V290" i="1"/>
  <c r="A291" i="1"/>
  <c r="C290" i="1"/>
  <c r="T290" i="1"/>
  <c r="W290" i="1"/>
  <c r="U290" i="1"/>
  <c r="R290" i="1"/>
  <c r="B290" i="1"/>
  <c r="X290" i="1"/>
  <c r="Y290" i="1"/>
  <c r="J291" i="1"/>
  <c r="K291" i="1"/>
  <c r="L291" i="1"/>
  <c r="AA291" i="1"/>
  <c r="N291" i="1"/>
  <c r="Q291" i="1"/>
  <c r="P291" i="1"/>
  <c r="M291" i="1"/>
  <c r="O291" i="1"/>
  <c r="F291" i="1"/>
  <c r="G291" i="1"/>
  <c r="E291" i="1"/>
  <c r="R291" i="1"/>
  <c r="U291" i="1"/>
  <c r="V291" i="1"/>
  <c r="S291" i="1"/>
  <c r="C291" i="1"/>
  <c r="A292" i="1"/>
  <c r="B291" i="1"/>
  <c r="T291" i="1"/>
  <c r="W291" i="1"/>
  <c r="Y291" i="1"/>
  <c r="J292" i="1"/>
  <c r="K292" i="1"/>
  <c r="AA292" i="1"/>
  <c r="L292" i="1"/>
  <c r="N292" i="1"/>
  <c r="Q292" i="1"/>
  <c r="P292" i="1"/>
  <c r="M292" i="1"/>
  <c r="O292" i="1"/>
  <c r="G292" i="1"/>
  <c r="E292" i="1"/>
  <c r="F292" i="1"/>
  <c r="C292" i="1"/>
  <c r="A293" i="1"/>
  <c r="B292" i="1"/>
  <c r="S292" i="1"/>
  <c r="V292" i="1"/>
  <c r="W292" i="1"/>
  <c r="T292" i="1"/>
  <c r="R292" i="1"/>
  <c r="U292" i="1"/>
  <c r="X292" i="1"/>
  <c r="J293" i="1"/>
  <c r="K293" i="1"/>
  <c r="L293" i="1"/>
  <c r="AA293" i="1"/>
  <c r="N293" i="1"/>
  <c r="P293" i="1"/>
  <c r="Q293" i="1"/>
  <c r="M293" i="1"/>
  <c r="O293" i="1"/>
  <c r="G293" i="1"/>
  <c r="E293" i="1"/>
  <c r="F293" i="1"/>
  <c r="B293" i="1"/>
  <c r="R293" i="1"/>
  <c r="U293" i="1"/>
  <c r="C293" i="1"/>
  <c r="A294" i="1"/>
  <c r="T293" i="1"/>
  <c r="W293" i="1"/>
  <c r="S293" i="1"/>
  <c r="V293" i="1"/>
  <c r="Y293" i="1"/>
  <c r="X293" i="1"/>
  <c r="J294" i="1"/>
  <c r="K294" i="1"/>
  <c r="L294" i="1"/>
  <c r="AA294" i="1"/>
  <c r="N294" i="1"/>
  <c r="G294" i="1"/>
  <c r="E294" i="1"/>
  <c r="F294" i="1"/>
  <c r="Q294" i="1"/>
  <c r="P294" i="1"/>
  <c r="M294" i="1"/>
  <c r="O294" i="1"/>
  <c r="B294" i="1"/>
  <c r="S294" i="1"/>
  <c r="V294" i="1"/>
  <c r="T294" i="1"/>
  <c r="W294" i="1"/>
  <c r="U294" i="1"/>
  <c r="R294" i="1"/>
  <c r="A295" i="1"/>
  <c r="C294" i="1"/>
  <c r="Y294" i="1"/>
  <c r="J295" i="1"/>
  <c r="K295" i="1"/>
  <c r="L295" i="1"/>
  <c r="AA295" i="1"/>
  <c r="N295" i="1"/>
  <c r="Q295" i="1"/>
  <c r="P295" i="1"/>
  <c r="M295" i="1"/>
  <c r="O295" i="1"/>
  <c r="F295" i="1"/>
  <c r="G295" i="1"/>
  <c r="E295" i="1"/>
  <c r="B295" i="1"/>
  <c r="R295" i="1"/>
  <c r="U295" i="1"/>
  <c r="A296" i="1"/>
  <c r="C295" i="1"/>
  <c r="V295" i="1"/>
  <c r="S295" i="1"/>
  <c r="Z295" i="1"/>
  <c r="T295" i="1"/>
  <c r="W295" i="1"/>
  <c r="X295" i="1"/>
  <c r="C296" i="1"/>
  <c r="J296" i="1"/>
  <c r="K296" i="1"/>
  <c r="A297" i="1"/>
  <c r="U296" i="1"/>
  <c r="AA296" i="1"/>
  <c r="L296" i="1"/>
  <c r="A298" i="1"/>
  <c r="C297" i="1"/>
  <c r="J297" i="1"/>
  <c r="K297" i="1"/>
  <c r="U297" i="1"/>
  <c r="L297" i="1"/>
  <c r="AA297" i="1"/>
  <c r="A299" i="1"/>
  <c r="C298" i="1"/>
  <c r="J298" i="1"/>
  <c r="K298" i="1"/>
  <c r="U298" i="1"/>
  <c r="G296" i="1"/>
  <c r="E296" i="1"/>
  <c r="F296" i="1"/>
  <c r="R296" i="1"/>
  <c r="X296" i="1"/>
  <c r="D296" i="1"/>
  <c r="B296" i="1"/>
  <c r="J299" i="1"/>
  <c r="K299" i="1"/>
  <c r="A300" i="1"/>
  <c r="C299" i="1"/>
  <c r="U299" i="1"/>
  <c r="G297" i="1"/>
  <c r="E297" i="1"/>
  <c r="F297" i="1"/>
  <c r="R297" i="1"/>
  <c r="X297" i="1"/>
  <c r="D297" i="1"/>
  <c r="L298" i="1"/>
  <c r="AA298" i="1"/>
  <c r="B297" i="1"/>
  <c r="J300" i="1"/>
  <c r="K300" i="1"/>
  <c r="G298" i="1"/>
  <c r="E298" i="1"/>
  <c r="F298" i="1"/>
  <c r="R298" i="1"/>
  <c r="X298" i="1"/>
  <c r="D298" i="1"/>
  <c r="L299" i="1"/>
  <c r="AA299" i="1"/>
  <c r="B298" i="1"/>
  <c r="AA300" i="1"/>
  <c r="G300" i="1"/>
  <c r="L300" i="1"/>
  <c r="N300" i="1"/>
  <c r="F299" i="1"/>
  <c r="G299" i="1"/>
  <c r="E299" i="1"/>
  <c r="R299" i="1"/>
  <c r="X299" i="1"/>
  <c r="D299" i="1"/>
  <c r="B299" i="1"/>
  <c r="Q300" i="1"/>
  <c r="M300" i="1"/>
  <c r="P300" i="1"/>
  <c r="O300" i="1"/>
  <c r="E300" i="1"/>
  <c r="B300" i="1"/>
  <c r="R300" i="1"/>
  <c r="U300" i="1"/>
  <c r="S300" i="1"/>
  <c r="V300" i="1"/>
  <c r="A301" i="1"/>
  <c r="C300" i="1"/>
  <c r="W300" i="1"/>
  <c r="T300" i="1"/>
  <c r="Y300" i="1"/>
  <c r="X300" i="1"/>
  <c r="J301" i="1"/>
  <c r="K301" i="1"/>
  <c r="L301" i="1"/>
  <c r="AA301" i="1"/>
  <c r="N301" i="1"/>
  <c r="P301" i="1"/>
  <c r="Q301" i="1"/>
  <c r="M301" i="1"/>
  <c r="O301" i="1"/>
  <c r="G301" i="1"/>
  <c r="E301" i="1"/>
  <c r="F301" i="1"/>
  <c r="B301" i="1"/>
  <c r="R301" i="1"/>
  <c r="U301" i="1"/>
  <c r="A302" i="1"/>
  <c r="C301" i="1"/>
  <c r="T301" i="1"/>
  <c r="W301" i="1"/>
  <c r="S301" i="1"/>
  <c r="V301" i="1"/>
  <c r="Y301" i="1"/>
  <c r="X301" i="1"/>
  <c r="J302" i="1"/>
  <c r="K302" i="1"/>
  <c r="L302" i="1"/>
  <c r="AA302" i="1"/>
  <c r="N302" i="1"/>
  <c r="Q302" i="1"/>
  <c r="P302" i="1"/>
  <c r="M302" i="1"/>
  <c r="O302" i="1"/>
  <c r="G302" i="1"/>
  <c r="E302" i="1"/>
  <c r="F302" i="1"/>
  <c r="B302" i="1"/>
  <c r="U302" i="1"/>
  <c r="R302" i="1"/>
  <c r="A303" i="1"/>
  <c r="C302" i="1"/>
  <c r="S302" i="1"/>
  <c r="V302" i="1"/>
  <c r="T302" i="1"/>
  <c r="W302" i="1"/>
  <c r="Y302" i="1"/>
  <c r="J303" i="1"/>
  <c r="K303" i="1"/>
  <c r="L303" i="1"/>
  <c r="AA303" i="1"/>
  <c r="N303" i="1"/>
  <c r="Q303" i="1"/>
  <c r="P303" i="1"/>
  <c r="M303" i="1"/>
  <c r="O303" i="1"/>
  <c r="F303" i="1"/>
  <c r="G303" i="1"/>
  <c r="E303" i="1"/>
  <c r="R303" i="1"/>
  <c r="U303" i="1"/>
  <c r="B303" i="1"/>
  <c r="A304" i="1"/>
  <c r="C303" i="1"/>
  <c r="V303" i="1"/>
  <c r="S303" i="1"/>
  <c r="T303" i="1"/>
  <c r="W303" i="1"/>
  <c r="Y303" i="1"/>
  <c r="J304" i="1"/>
  <c r="K304" i="1"/>
  <c r="AA304" i="1"/>
  <c r="L304" i="1"/>
  <c r="N304" i="1"/>
  <c r="Q304" i="1"/>
  <c r="P304" i="1"/>
  <c r="M304" i="1"/>
  <c r="O304" i="1"/>
  <c r="G304" i="1"/>
  <c r="E304" i="1"/>
  <c r="F304" i="1"/>
  <c r="B304" i="1"/>
  <c r="R304" i="1"/>
  <c r="U304" i="1"/>
  <c r="C304" i="1"/>
  <c r="A305" i="1"/>
  <c r="S304" i="1"/>
  <c r="V304" i="1"/>
  <c r="W304" i="1"/>
  <c r="T304" i="1"/>
  <c r="Y304" i="1"/>
  <c r="X304" i="1"/>
  <c r="J305" i="1"/>
  <c r="K305" i="1"/>
  <c r="L305" i="1"/>
  <c r="AA305" i="1"/>
  <c r="N305" i="1"/>
  <c r="P305" i="1"/>
  <c r="Q305" i="1"/>
  <c r="M305" i="1"/>
  <c r="O305" i="1"/>
  <c r="G305" i="1"/>
  <c r="E305" i="1"/>
  <c r="F305" i="1"/>
  <c r="A306" i="1"/>
  <c r="C305" i="1"/>
  <c r="B305" i="1"/>
  <c r="T305" i="1"/>
  <c r="W305" i="1"/>
  <c r="S305" i="1"/>
  <c r="V305" i="1"/>
  <c r="R305" i="1"/>
  <c r="U305" i="1"/>
  <c r="Y305" i="1"/>
  <c r="J306" i="1"/>
  <c r="K306" i="1"/>
  <c r="L306" i="1"/>
  <c r="AA306" i="1"/>
  <c r="N306" i="1"/>
  <c r="Q306" i="1"/>
  <c r="P306" i="1"/>
  <c r="M306" i="1"/>
  <c r="O306" i="1"/>
  <c r="G306" i="1"/>
  <c r="E306" i="1"/>
  <c r="F306" i="1"/>
  <c r="B306" i="1"/>
  <c r="U306" i="1"/>
  <c r="R306" i="1"/>
  <c r="A307" i="1"/>
  <c r="C306" i="1"/>
  <c r="S306" i="1"/>
  <c r="V306" i="1"/>
  <c r="T306" i="1"/>
  <c r="W306" i="1"/>
  <c r="Z306" i="1"/>
  <c r="X306" i="1"/>
  <c r="J307" i="1"/>
  <c r="K307" i="1"/>
  <c r="A308" i="1"/>
  <c r="C307" i="1"/>
  <c r="U307" i="1"/>
  <c r="L307" i="1"/>
  <c r="AA307" i="1"/>
  <c r="C308" i="1"/>
  <c r="J308" i="1"/>
  <c r="K308" i="1"/>
  <c r="A309" i="1"/>
  <c r="U308" i="1"/>
  <c r="G307" i="1"/>
  <c r="R307" i="1"/>
  <c r="X307" i="1"/>
  <c r="D307" i="1"/>
  <c r="AA308" i="1"/>
  <c r="L308" i="1"/>
  <c r="A310" i="1"/>
  <c r="C309" i="1"/>
  <c r="J309" i="1"/>
  <c r="K309" i="1"/>
  <c r="U309" i="1"/>
  <c r="L309" i="1"/>
  <c r="AA309" i="1"/>
  <c r="G308" i="1"/>
  <c r="F308" i="1"/>
  <c r="R308" i="1"/>
  <c r="X308" i="1"/>
  <c r="D308" i="1"/>
  <c r="A311" i="1"/>
  <c r="C310" i="1"/>
  <c r="J310" i="1"/>
  <c r="K310" i="1"/>
  <c r="U310" i="1"/>
  <c r="E307" i="1"/>
  <c r="B307" i="1"/>
  <c r="B308" i="1"/>
  <c r="L310" i="1"/>
  <c r="AA310" i="1"/>
  <c r="E308" i="1"/>
  <c r="G309" i="1"/>
  <c r="F309" i="1"/>
  <c r="R309" i="1"/>
  <c r="X309" i="1"/>
  <c r="D309" i="1"/>
  <c r="J311" i="1"/>
  <c r="K311" i="1"/>
  <c r="A312" i="1"/>
  <c r="C311" i="1"/>
  <c r="U311" i="1"/>
  <c r="E309" i="1"/>
  <c r="G310" i="1"/>
  <c r="F310" i="1"/>
  <c r="R310" i="1"/>
  <c r="X310" i="1"/>
  <c r="D310" i="1"/>
  <c r="C312" i="1"/>
  <c r="J312" i="1"/>
  <c r="K312" i="1"/>
  <c r="A313" i="1"/>
  <c r="U312" i="1"/>
  <c r="L311" i="1"/>
  <c r="AA311" i="1"/>
  <c r="B309" i="1"/>
  <c r="E310" i="1"/>
  <c r="B310" i="1"/>
  <c r="A314" i="1"/>
  <c r="C313" i="1"/>
  <c r="J313" i="1"/>
  <c r="K313" i="1"/>
  <c r="U313" i="1"/>
  <c r="F311" i="1"/>
  <c r="G311" i="1"/>
  <c r="R311" i="1"/>
  <c r="X311" i="1"/>
  <c r="D311" i="1"/>
  <c r="AA312" i="1"/>
  <c r="L312" i="1"/>
  <c r="E311" i="1"/>
  <c r="G312" i="1"/>
  <c r="F312" i="1"/>
  <c r="R312" i="1"/>
  <c r="X312" i="1"/>
  <c r="D312" i="1"/>
  <c r="L313" i="1"/>
  <c r="AA313" i="1"/>
  <c r="B311" i="1"/>
  <c r="A315" i="1"/>
  <c r="C314" i="1"/>
  <c r="J314" i="1"/>
  <c r="K314" i="1"/>
  <c r="U314" i="1"/>
  <c r="E312" i="1"/>
  <c r="B312" i="1"/>
  <c r="J315" i="1"/>
  <c r="K315" i="1"/>
  <c r="A316" i="1"/>
  <c r="C315" i="1"/>
  <c r="U315" i="1"/>
  <c r="L314" i="1"/>
  <c r="AA314" i="1"/>
  <c r="G313" i="1"/>
  <c r="F313" i="1"/>
  <c r="R313" i="1"/>
  <c r="X313" i="1"/>
  <c r="D313" i="1"/>
  <c r="E313" i="1"/>
  <c r="B313" i="1"/>
  <c r="G314" i="1"/>
  <c r="F314" i="1"/>
  <c r="R314" i="1"/>
  <c r="X314" i="1"/>
  <c r="D314" i="1"/>
  <c r="C316" i="1"/>
  <c r="J316" i="1"/>
  <c r="K316" i="1"/>
  <c r="A317" i="1"/>
  <c r="U316" i="1"/>
  <c r="L315" i="1"/>
  <c r="AA315" i="1"/>
  <c r="E314" i="1"/>
  <c r="B314" i="1"/>
  <c r="A318" i="1"/>
  <c r="C317" i="1"/>
  <c r="J317" i="1"/>
  <c r="K317" i="1"/>
  <c r="U317" i="1"/>
  <c r="F315" i="1"/>
  <c r="G315" i="1"/>
  <c r="R315" i="1"/>
  <c r="X315" i="1"/>
  <c r="D315" i="1"/>
  <c r="AA316" i="1"/>
  <c r="L316" i="1"/>
  <c r="E315" i="1"/>
  <c r="L317" i="1"/>
  <c r="AA317" i="1"/>
  <c r="G316" i="1"/>
  <c r="F316" i="1"/>
  <c r="R316" i="1"/>
  <c r="X316" i="1"/>
  <c r="D316" i="1"/>
  <c r="B315" i="1"/>
  <c r="A319" i="1"/>
  <c r="C318" i="1"/>
  <c r="J318" i="1"/>
  <c r="K318" i="1"/>
  <c r="U318" i="1"/>
  <c r="E316" i="1"/>
  <c r="B316" i="1"/>
  <c r="L318" i="1"/>
  <c r="AA318" i="1"/>
  <c r="J319" i="1"/>
  <c r="K319" i="1"/>
  <c r="A320" i="1"/>
  <c r="C319" i="1"/>
  <c r="U319" i="1"/>
  <c r="G317" i="1"/>
  <c r="F317" i="1"/>
  <c r="R317" i="1"/>
  <c r="X317" i="1"/>
  <c r="D317" i="1"/>
  <c r="E317" i="1"/>
  <c r="B317" i="1"/>
  <c r="C320" i="1"/>
  <c r="J320" i="1"/>
  <c r="K320" i="1"/>
  <c r="A321" i="1"/>
  <c r="U320" i="1"/>
  <c r="G318" i="1"/>
  <c r="F318" i="1"/>
  <c r="R318" i="1"/>
  <c r="X318" i="1"/>
  <c r="D318" i="1"/>
  <c r="L319" i="1"/>
  <c r="AA319" i="1"/>
  <c r="E318" i="1"/>
  <c r="B318" i="1"/>
  <c r="A322" i="1"/>
  <c r="C321" i="1"/>
  <c r="J321" i="1"/>
  <c r="K321" i="1"/>
  <c r="U321" i="1"/>
  <c r="AA320" i="1"/>
  <c r="L320" i="1"/>
  <c r="F319" i="1"/>
  <c r="G319" i="1"/>
  <c r="R319" i="1"/>
  <c r="X319" i="1"/>
  <c r="D319" i="1"/>
  <c r="E319" i="1"/>
  <c r="B319" i="1"/>
  <c r="L321" i="1"/>
  <c r="AA321" i="1"/>
  <c r="G320" i="1"/>
  <c r="F320" i="1"/>
  <c r="R320" i="1"/>
  <c r="X320" i="1"/>
  <c r="D320" i="1"/>
  <c r="A323" i="1"/>
  <c r="C322" i="1"/>
  <c r="J322" i="1"/>
  <c r="K322" i="1"/>
  <c r="U322" i="1"/>
  <c r="E320" i="1"/>
  <c r="B320" i="1"/>
  <c r="J323" i="1"/>
  <c r="K323" i="1"/>
  <c r="L322" i="1"/>
  <c r="AA322" i="1"/>
  <c r="G321" i="1"/>
  <c r="F321" i="1"/>
  <c r="R321" i="1"/>
  <c r="X321" i="1"/>
  <c r="D321" i="1"/>
  <c r="E321" i="1"/>
  <c r="B321" i="1"/>
  <c r="G322" i="1"/>
  <c r="F322" i="1"/>
  <c r="R322" i="1"/>
  <c r="X322" i="1"/>
  <c r="D322" i="1"/>
  <c r="L323" i="1"/>
  <c r="AA323" i="1"/>
  <c r="G323" i="1"/>
  <c r="N323" i="1"/>
  <c r="E322" i="1"/>
  <c r="E323" i="1"/>
  <c r="Q323" i="1"/>
  <c r="P323" i="1"/>
  <c r="M323" i="1"/>
  <c r="O323" i="1"/>
  <c r="B322" i="1"/>
  <c r="B323" i="1"/>
  <c r="R323" i="1"/>
  <c r="U323" i="1"/>
  <c r="A324" i="1"/>
  <c r="C323" i="1"/>
  <c r="V323" i="1"/>
  <c r="S323" i="1"/>
  <c r="T323" i="1"/>
  <c r="W323" i="1"/>
  <c r="Y323" i="1"/>
  <c r="X323" i="1"/>
  <c r="J324" i="1"/>
  <c r="K324" i="1"/>
  <c r="AA324" i="1"/>
  <c r="L324" i="1"/>
  <c r="N324" i="1"/>
  <c r="Q324" i="1"/>
  <c r="P324" i="1"/>
  <c r="M324" i="1"/>
  <c r="O324" i="1"/>
  <c r="G324" i="1"/>
  <c r="E324" i="1"/>
  <c r="F324" i="1"/>
  <c r="B324" i="1"/>
  <c r="R324" i="1"/>
  <c r="U324" i="1"/>
  <c r="C324" i="1"/>
  <c r="A325" i="1"/>
  <c r="S324" i="1"/>
  <c r="V324" i="1"/>
  <c r="W324" i="1"/>
  <c r="T324" i="1"/>
  <c r="X324" i="1"/>
  <c r="Y324" i="1"/>
  <c r="J325" i="1"/>
  <c r="K325" i="1"/>
  <c r="AA325" i="1"/>
  <c r="L325" i="1"/>
  <c r="N325" i="1"/>
  <c r="Q325" i="1"/>
  <c r="P325" i="1"/>
  <c r="M325" i="1"/>
  <c r="O325" i="1"/>
  <c r="G325" i="1"/>
  <c r="E325" i="1"/>
  <c r="F325" i="1"/>
  <c r="B325" i="1"/>
  <c r="R325" i="1"/>
  <c r="U325" i="1"/>
  <c r="C325" i="1"/>
  <c r="A326" i="1"/>
  <c r="S325" i="1"/>
  <c r="V325" i="1"/>
  <c r="W325" i="1"/>
  <c r="T325" i="1"/>
  <c r="X325" i="1"/>
  <c r="J326" i="1"/>
  <c r="K326" i="1"/>
  <c r="L326" i="1"/>
  <c r="AA326" i="1"/>
  <c r="N326" i="1"/>
  <c r="G326" i="1"/>
  <c r="E326" i="1"/>
  <c r="F326" i="1"/>
  <c r="P326" i="1"/>
  <c r="Q326" i="1"/>
  <c r="M326" i="1"/>
  <c r="O326" i="1"/>
  <c r="C326" i="1"/>
  <c r="A327" i="1"/>
  <c r="T326" i="1"/>
  <c r="W326" i="1"/>
  <c r="S326" i="1"/>
  <c r="V326" i="1"/>
  <c r="U326" i="1"/>
  <c r="R326" i="1"/>
  <c r="B326" i="1"/>
  <c r="X326" i="1"/>
  <c r="J327" i="1"/>
  <c r="K327" i="1"/>
  <c r="L327" i="1"/>
  <c r="AA327" i="1"/>
  <c r="N327" i="1"/>
  <c r="Q327" i="1"/>
  <c r="P327" i="1"/>
  <c r="M327" i="1"/>
  <c r="O327" i="1"/>
  <c r="F327" i="1"/>
  <c r="G327" i="1"/>
  <c r="E327" i="1"/>
  <c r="B327" i="1"/>
  <c r="U327" i="1"/>
  <c r="R327" i="1"/>
  <c r="A328" i="1"/>
  <c r="C327" i="1"/>
  <c r="V327" i="1"/>
  <c r="S327" i="1"/>
  <c r="T327" i="1"/>
  <c r="W327" i="1"/>
  <c r="Y327" i="1"/>
  <c r="X327" i="1"/>
  <c r="J328" i="1"/>
  <c r="K328" i="1"/>
  <c r="AA328" i="1"/>
  <c r="L328" i="1"/>
  <c r="N328" i="1"/>
  <c r="F328" i="1"/>
  <c r="G328" i="1"/>
  <c r="E328" i="1"/>
  <c r="Q328" i="1"/>
  <c r="P328" i="1"/>
  <c r="M328" i="1"/>
  <c r="O328" i="1"/>
  <c r="B328" i="1"/>
  <c r="V328" i="1"/>
  <c r="S328" i="1"/>
  <c r="W328" i="1"/>
  <c r="T328" i="1"/>
  <c r="R328" i="1"/>
  <c r="U328" i="1"/>
  <c r="C328" i="1"/>
  <c r="A329" i="1"/>
  <c r="X328" i="1"/>
  <c r="J329" i="1"/>
  <c r="K329" i="1"/>
  <c r="AA329" i="1"/>
  <c r="L329" i="1"/>
  <c r="N329" i="1"/>
  <c r="P329" i="1"/>
  <c r="Q329" i="1"/>
  <c r="M329" i="1"/>
  <c r="O329" i="1"/>
  <c r="G329" i="1"/>
  <c r="E329" i="1"/>
  <c r="F329" i="1"/>
  <c r="B329" i="1"/>
  <c r="R329" i="1"/>
  <c r="U329" i="1"/>
  <c r="A330" i="1"/>
  <c r="C329" i="1"/>
  <c r="W329" i="1"/>
  <c r="Z329" i="1"/>
  <c r="T329" i="1"/>
  <c r="S329" i="1"/>
  <c r="V329" i="1"/>
  <c r="X329" i="1"/>
  <c r="A331" i="1"/>
  <c r="C330" i="1"/>
  <c r="J330" i="1"/>
  <c r="K330" i="1"/>
  <c r="U330" i="1"/>
  <c r="A332" i="1"/>
  <c r="C331" i="1"/>
  <c r="J331" i="1"/>
  <c r="K331" i="1"/>
  <c r="U331" i="1"/>
  <c r="L330" i="1"/>
  <c r="AA330" i="1"/>
  <c r="G330" i="1"/>
  <c r="E330" i="1"/>
  <c r="R330" i="1"/>
  <c r="X330" i="1"/>
  <c r="D330" i="1"/>
  <c r="F330" i="1"/>
  <c r="L331" i="1"/>
  <c r="AA331" i="1"/>
  <c r="J332" i="1"/>
  <c r="K332" i="1"/>
  <c r="A333" i="1"/>
  <c r="C332" i="1"/>
  <c r="U332" i="1"/>
  <c r="B330" i="1"/>
  <c r="L332" i="1"/>
  <c r="AA332" i="1"/>
  <c r="C333" i="1"/>
  <c r="J333" i="1"/>
  <c r="K333" i="1"/>
  <c r="A334" i="1"/>
  <c r="U333" i="1"/>
  <c r="G331" i="1"/>
  <c r="E331" i="1"/>
  <c r="F331" i="1"/>
  <c r="R331" i="1"/>
  <c r="X331" i="1"/>
  <c r="D331" i="1"/>
  <c r="B331" i="1"/>
  <c r="AA333" i="1"/>
  <c r="L333" i="1"/>
  <c r="F332" i="1"/>
  <c r="G332" i="1"/>
  <c r="E332" i="1"/>
  <c r="R332" i="1"/>
  <c r="X332" i="1"/>
  <c r="D332" i="1"/>
  <c r="A335" i="1"/>
  <c r="C334" i="1"/>
  <c r="J334" i="1"/>
  <c r="K334" i="1"/>
  <c r="U334" i="1"/>
  <c r="B332" i="1"/>
  <c r="L334" i="1"/>
  <c r="AA334" i="1"/>
  <c r="A336" i="1"/>
  <c r="C335" i="1"/>
  <c r="J335" i="1"/>
  <c r="K335" i="1"/>
  <c r="U335" i="1"/>
  <c r="G333" i="1"/>
  <c r="E333" i="1"/>
  <c r="F333" i="1"/>
  <c r="R333" i="1"/>
  <c r="X333" i="1"/>
  <c r="D333" i="1"/>
  <c r="B333" i="1"/>
  <c r="J336" i="1"/>
  <c r="K336" i="1"/>
  <c r="G334" i="1"/>
  <c r="E334" i="1"/>
  <c r="F334" i="1"/>
  <c r="R334" i="1"/>
  <c r="X334" i="1"/>
  <c r="D334" i="1"/>
  <c r="L335" i="1"/>
  <c r="AA335" i="1"/>
  <c r="B334" i="1"/>
  <c r="G335" i="1"/>
  <c r="E335" i="1"/>
  <c r="F335" i="1"/>
  <c r="R335" i="1"/>
  <c r="X335" i="1"/>
  <c r="D335" i="1"/>
  <c r="L336" i="1"/>
  <c r="AA336" i="1"/>
  <c r="G336" i="1"/>
  <c r="N336" i="1"/>
  <c r="B335" i="1"/>
  <c r="Q336" i="1"/>
  <c r="P336" i="1"/>
  <c r="M336" i="1"/>
  <c r="O336" i="1"/>
  <c r="E336" i="1"/>
  <c r="B336" i="1"/>
  <c r="A337" i="1"/>
  <c r="C336" i="1"/>
  <c r="V336" i="1"/>
  <c r="S336" i="1"/>
  <c r="R336" i="1"/>
  <c r="U336" i="1"/>
  <c r="W336" i="1"/>
  <c r="T336" i="1"/>
  <c r="Y336" i="1"/>
  <c r="X336" i="1"/>
  <c r="J337" i="1"/>
  <c r="K337" i="1"/>
  <c r="AA337" i="1"/>
  <c r="L337" i="1"/>
  <c r="N337" i="1"/>
  <c r="Q337" i="1"/>
  <c r="P337" i="1"/>
  <c r="M337" i="1"/>
  <c r="O337" i="1"/>
  <c r="G337" i="1"/>
  <c r="E337" i="1"/>
  <c r="F337" i="1"/>
  <c r="B337" i="1"/>
  <c r="R337" i="1"/>
  <c r="U337" i="1"/>
  <c r="C337" i="1"/>
  <c r="A338" i="1"/>
  <c r="S337" i="1"/>
  <c r="V337" i="1"/>
  <c r="W337" i="1"/>
  <c r="T337" i="1"/>
  <c r="X337" i="1"/>
  <c r="Y337" i="1"/>
  <c r="J338" i="1"/>
  <c r="K338" i="1"/>
  <c r="L338" i="1"/>
  <c r="AA338" i="1"/>
  <c r="N338" i="1"/>
  <c r="P338" i="1"/>
  <c r="Q338" i="1"/>
  <c r="M338" i="1"/>
  <c r="O338" i="1"/>
  <c r="G338" i="1"/>
  <c r="E338" i="1"/>
  <c r="F338" i="1"/>
  <c r="U338" i="1"/>
  <c r="R338" i="1"/>
  <c r="C338" i="1"/>
  <c r="A339" i="1"/>
  <c r="B338" i="1"/>
  <c r="T338" i="1"/>
  <c r="W338" i="1"/>
  <c r="S338" i="1"/>
  <c r="V338" i="1"/>
  <c r="X338" i="1"/>
  <c r="J339" i="1"/>
  <c r="K339" i="1"/>
  <c r="L339" i="1"/>
  <c r="AA339" i="1"/>
  <c r="N339" i="1"/>
  <c r="F339" i="1"/>
  <c r="G339" i="1"/>
  <c r="E339" i="1"/>
  <c r="Q339" i="1"/>
  <c r="P339" i="1"/>
  <c r="M339" i="1"/>
  <c r="O339" i="1"/>
  <c r="V339" i="1"/>
  <c r="S339" i="1"/>
  <c r="C339" i="1"/>
  <c r="A340" i="1"/>
  <c r="T339" i="1"/>
  <c r="W339" i="1"/>
  <c r="U339" i="1"/>
  <c r="R339" i="1"/>
  <c r="B339" i="1"/>
  <c r="X339" i="1"/>
  <c r="J340" i="1"/>
  <c r="K340" i="1"/>
  <c r="AA340" i="1"/>
  <c r="L340" i="1"/>
  <c r="N340" i="1"/>
  <c r="Q340" i="1"/>
  <c r="P340" i="1"/>
  <c r="M340" i="1"/>
  <c r="O340" i="1"/>
  <c r="F340" i="1"/>
  <c r="G340" i="1"/>
  <c r="E340" i="1"/>
  <c r="B340" i="1"/>
  <c r="R340" i="1"/>
  <c r="U340" i="1"/>
  <c r="C340" i="1"/>
  <c r="A341" i="1"/>
  <c r="V340" i="1"/>
  <c r="S340" i="1"/>
  <c r="W340" i="1"/>
  <c r="T340" i="1"/>
  <c r="Y340" i="1"/>
  <c r="X340" i="1"/>
  <c r="J341" i="1"/>
  <c r="K341" i="1"/>
  <c r="AA341" i="1"/>
  <c r="L341" i="1"/>
  <c r="N341" i="1"/>
  <c r="G341" i="1"/>
  <c r="E341" i="1"/>
  <c r="F341" i="1"/>
  <c r="P341" i="1"/>
  <c r="Q341" i="1"/>
  <c r="M341" i="1"/>
  <c r="O341" i="1"/>
  <c r="B341" i="1"/>
  <c r="W341" i="1"/>
  <c r="T341" i="1"/>
  <c r="S341" i="1"/>
  <c r="V341" i="1"/>
  <c r="R341" i="1"/>
  <c r="U341" i="1"/>
  <c r="A342" i="1"/>
  <c r="C341" i="1"/>
  <c r="Y341" i="1"/>
  <c r="J342" i="1"/>
  <c r="K342" i="1"/>
  <c r="L342" i="1"/>
  <c r="AA342" i="1"/>
  <c r="N342" i="1"/>
  <c r="G342" i="1"/>
  <c r="E342" i="1"/>
  <c r="F342" i="1"/>
  <c r="P342" i="1"/>
  <c r="Q342" i="1"/>
  <c r="M342" i="1"/>
  <c r="O342" i="1"/>
  <c r="B342" i="1"/>
  <c r="T342" i="1"/>
  <c r="W342" i="1"/>
  <c r="Z342" i="1"/>
  <c r="S342" i="1"/>
  <c r="V342" i="1"/>
  <c r="U342" i="1"/>
  <c r="R342" i="1"/>
  <c r="A343" i="1"/>
  <c r="C342" i="1"/>
  <c r="X342" i="1"/>
  <c r="A344" i="1"/>
  <c r="J343" i="1"/>
  <c r="K343" i="1"/>
  <c r="C343" i="1"/>
  <c r="U343" i="1"/>
  <c r="J344" i="1"/>
  <c r="K344" i="1"/>
  <c r="A345" i="1"/>
  <c r="C344" i="1"/>
  <c r="U344" i="1"/>
  <c r="L343" i="1"/>
  <c r="AA343" i="1"/>
  <c r="G343" i="1"/>
  <c r="E343" i="1"/>
  <c r="F343" i="1"/>
  <c r="R343" i="1"/>
  <c r="X343" i="1"/>
  <c r="D343" i="1"/>
  <c r="J345" i="1"/>
  <c r="K345" i="1"/>
  <c r="L344" i="1"/>
  <c r="AA344" i="1"/>
  <c r="B343" i="1"/>
  <c r="F344" i="1"/>
  <c r="G344" i="1"/>
  <c r="E344" i="1"/>
  <c r="R344" i="1"/>
  <c r="X344" i="1"/>
  <c r="D344" i="1"/>
  <c r="AA345" i="1"/>
  <c r="G345" i="1"/>
  <c r="L345" i="1"/>
  <c r="N345" i="1"/>
  <c r="E345" i="1"/>
  <c r="B345" i="1"/>
  <c r="P345" i="1"/>
  <c r="Q345" i="1"/>
  <c r="M345" i="1"/>
  <c r="O345" i="1"/>
  <c r="B344" i="1"/>
  <c r="W345" i="1"/>
  <c r="T345" i="1"/>
  <c r="S345" i="1"/>
  <c r="V345" i="1"/>
  <c r="R345" i="1"/>
  <c r="U345" i="1"/>
  <c r="A346" i="1"/>
  <c r="C345" i="1"/>
  <c r="X345" i="1"/>
  <c r="Y345" i="1"/>
  <c r="J346" i="1"/>
  <c r="K346" i="1"/>
  <c r="L346" i="1"/>
  <c r="AA346" i="1"/>
  <c r="N346" i="1"/>
  <c r="G346" i="1"/>
  <c r="E346" i="1"/>
  <c r="F346" i="1"/>
  <c r="P346" i="1"/>
  <c r="Q346" i="1"/>
  <c r="O346" i="1"/>
  <c r="M346" i="1"/>
  <c r="B346" i="1"/>
  <c r="T346" i="1"/>
  <c r="W346" i="1"/>
  <c r="S346" i="1"/>
  <c r="V346" i="1"/>
  <c r="A347" i="1"/>
  <c r="C346" i="1"/>
  <c r="U346" i="1"/>
  <c r="R346" i="1"/>
  <c r="X346" i="1"/>
  <c r="Y346" i="1"/>
  <c r="J347" i="1"/>
  <c r="K347" i="1"/>
  <c r="L347" i="1"/>
  <c r="AA347" i="1"/>
  <c r="N347" i="1"/>
  <c r="Q347" i="1"/>
  <c r="P347" i="1"/>
  <c r="M347" i="1"/>
  <c r="O347" i="1"/>
  <c r="F347" i="1"/>
  <c r="G347" i="1"/>
  <c r="E347" i="1"/>
  <c r="B347" i="1"/>
  <c r="U347" i="1"/>
  <c r="R347" i="1"/>
  <c r="S347" i="1"/>
  <c r="V347" i="1"/>
  <c r="A348" i="1"/>
  <c r="C347" i="1"/>
  <c r="T347" i="1"/>
  <c r="W347" i="1"/>
  <c r="Y347" i="1"/>
  <c r="J348" i="1"/>
  <c r="K348" i="1"/>
  <c r="L348" i="1"/>
  <c r="AA348" i="1"/>
  <c r="N348" i="1"/>
  <c r="F348" i="1"/>
  <c r="G348" i="1"/>
  <c r="E348" i="1"/>
  <c r="Q348" i="1"/>
  <c r="P348" i="1"/>
  <c r="M348" i="1"/>
  <c r="O348" i="1"/>
  <c r="V348" i="1"/>
  <c r="S348" i="1"/>
  <c r="T348" i="1"/>
  <c r="W348" i="1"/>
  <c r="R348" i="1"/>
  <c r="U348" i="1"/>
  <c r="A349" i="1"/>
  <c r="C348" i="1"/>
  <c r="B348" i="1"/>
  <c r="X348" i="1"/>
  <c r="J349" i="1"/>
  <c r="K349" i="1"/>
  <c r="AA349" i="1"/>
  <c r="L349" i="1"/>
  <c r="N349" i="1"/>
  <c r="Q349" i="1"/>
  <c r="P349" i="1"/>
  <c r="M349" i="1"/>
  <c r="O349" i="1"/>
  <c r="G349" i="1"/>
  <c r="E349" i="1"/>
  <c r="F349" i="1"/>
  <c r="R349" i="1"/>
  <c r="U349" i="1"/>
  <c r="B349" i="1"/>
  <c r="C349" i="1"/>
  <c r="A350" i="1"/>
  <c r="S349" i="1"/>
  <c r="V349" i="1"/>
  <c r="W349" i="1"/>
  <c r="T349" i="1"/>
  <c r="X349" i="1"/>
  <c r="Y349" i="1"/>
  <c r="J350" i="1"/>
  <c r="K350" i="1"/>
  <c r="L350" i="1"/>
  <c r="AA350" i="1"/>
  <c r="N350" i="1"/>
  <c r="G350" i="1"/>
  <c r="E350" i="1"/>
  <c r="F350" i="1"/>
  <c r="P350" i="1"/>
  <c r="Q350" i="1"/>
  <c r="M350" i="1"/>
  <c r="O350" i="1"/>
  <c r="B350" i="1"/>
  <c r="T350" i="1"/>
  <c r="W350" i="1"/>
  <c r="S350" i="1"/>
  <c r="V350" i="1"/>
  <c r="R350" i="1"/>
  <c r="U350" i="1"/>
  <c r="A351" i="1"/>
  <c r="C350" i="1"/>
  <c r="Y350" i="1"/>
  <c r="J351" i="1"/>
  <c r="K351" i="1"/>
  <c r="L351" i="1"/>
  <c r="AA351" i="1"/>
  <c r="N351" i="1"/>
  <c r="Q351" i="1"/>
  <c r="P351" i="1"/>
  <c r="M351" i="1"/>
  <c r="O351" i="1"/>
  <c r="G351" i="1"/>
  <c r="E351" i="1"/>
  <c r="F351" i="1"/>
  <c r="B351" i="1"/>
  <c r="U351" i="1"/>
  <c r="R351" i="1"/>
  <c r="S351" i="1"/>
  <c r="V351" i="1"/>
  <c r="C351" i="1"/>
  <c r="A352" i="1"/>
  <c r="T351" i="1"/>
  <c r="W351" i="1"/>
  <c r="Z351" i="1"/>
  <c r="X351" i="1"/>
  <c r="J352" i="1"/>
  <c r="K352" i="1"/>
  <c r="A353" i="1"/>
  <c r="C352" i="1"/>
  <c r="U352" i="1"/>
  <c r="C353" i="1"/>
  <c r="J353" i="1"/>
  <c r="K353" i="1"/>
  <c r="A354" i="1"/>
  <c r="U353" i="1"/>
  <c r="L352" i="1"/>
  <c r="AA352" i="1"/>
  <c r="F352" i="1"/>
  <c r="G352" i="1"/>
  <c r="E352" i="1"/>
  <c r="R352" i="1"/>
  <c r="X352" i="1"/>
  <c r="D352" i="1"/>
  <c r="A355" i="1"/>
  <c r="C354" i="1"/>
  <c r="J354" i="1"/>
  <c r="K354" i="1"/>
  <c r="U354" i="1"/>
  <c r="AA353" i="1"/>
  <c r="L353" i="1"/>
  <c r="B352" i="1"/>
  <c r="G353" i="1"/>
  <c r="E353" i="1"/>
  <c r="F353" i="1"/>
  <c r="R353" i="1"/>
  <c r="X353" i="1"/>
  <c r="D353" i="1"/>
  <c r="A356" i="1"/>
  <c r="C355" i="1"/>
  <c r="J355" i="1"/>
  <c r="K355" i="1"/>
  <c r="U355" i="1"/>
  <c r="L354" i="1"/>
  <c r="AA354" i="1"/>
  <c r="G354" i="1"/>
  <c r="E354" i="1"/>
  <c r="F354" i="1"/>
  <c r="R354" i="1"/>
  <c r="X354" i="1"/>
  <c r="D354" i="1"/>
  <c r="J356" i="1"/>
  <c r="K356" i="1"/>
  <c r="A357" i="1"/>
  <c r="C356" i="1"/>
  <c r="U356" i="1"/>
  <c r="L355" i="1"/>
  <c r="AA355" i="1"/>
  <c r="B353" i="1"/>
  <c r="B354" i="1"/>
  <c r="L356" i="1"/>
  <c r="AA356" i="1"/>
  <c r="G355" i="1"/>
  <c r="E355" i="1"/>
  <c r="F355" i="1"/>
  <c r="R355" i="1"/>
  <c r="X355" i="1"/>
  <c r="D355" i="1"/>
  <c r="C357" i="1"/>
  <c r="J357" i="1"/>
  <c r="K357" i="1"/>
  <c r="A358" i="1"/>
  <c r="U357" i="1"/>
  <c r="A359" i="1"/>
  <c r="C358" i="1"/>
  <c r="J358" i="1"/>
  <c r="K358" i="1"/>
  <c r="U358" i="1"/>
  <c r="B355" i="1"/>
  <c r="AA357" i="1"/>
  <c r="L357" i="1"/>
  <c r="F356" i="1"/>
  <c r="G356" i="1"/>
  <c r="E356" i="1"/>
  <c r="R356" i="1"/>
  <c r="X356" i="1"/>
  <c r="D356" i="1"/>
  <c r="B356" i="1"/>
  <c r="L358" i="1"/>
  <c r="AA358" i="1"/>
  <c r="G357" i="1"/>
  <c r="E357" i="1"/>
  <c r="F357" i="1"/>
  <c r="R357" i="1"/>
  <c r="X357" i="1"/>
  <c r="D357" i="1"/>
  <c r="A360" i="1"/>
  <c r="C359" i="1"/>
  <c r="J359" i="1"/>
  <c r="K359" i="1"/>
  <c r="U359" i="1"/>
  <c r="B357" i="1"/>
  <c r="L359" i="1"/>
  <c r="AA359" i="1"/>
  <c r="G358" i="1"/>
  <c r="E358" i="1"/>
  <c r="F358" i="1"/>
  <c r="R358" i="1"/>
  <c r="X358" i="1"/>
  <c r="D358" i="1"/>
  <c r="J360" i="1"/>
  <c r="K360" i="1"/>
  <c r="B358" i="1"/>
  <c r="L360" i="1"/>
  <c r="AA360" i="1"/>
  <c r="G360" i="1"/>
  <c r="N360" i="1"/>
  <c r="G359" i="1"/>
  <c r="E359" i="1"/>
  <c r="F359" i="1"/>
  <c r="R359" i="1"/>
  <c r="X359" i="1"/>
  <c r="D359" i="1"/>
  <c r="Q360" i="1"/>
  <c r="P360" i="1"/>
  <c r="M360" i="1"/>
  <c r="O360" i="1"/>
  <c r="E360" i="1"/>
  <c r="B360" i="1"/>
  <c r="B359" i="1"/>
  <c r="R360" i="1"/>
  <c r="U360" i="1"/>
  <c r="A361" i="1"/>
  <c r="C360" i="1"/>
  <c r="V360" i="1"/>
  <c r="S360" i="1"/>
  <c r="T360" i="1"/>
  <c r="W360" i="1"/>
  <c r="Y360" i="1"/>
  <c r="X360" i="1"/>
  <c r="J361" i="1"/>
  <c r="K361" i="1"/>
  <c r="AA361" i="1"/>
  <c r="L361" i="1"/>
  <c r="N361" i="1"/>
  <c r="Q361" i="1"/>
  <c r="P361" i="1"/>
  <c r="M361" i="1"/>
  <c r="O361" i="1"/>
  <c r="G361" i="1"/>
  <c r="E361" i="1"/>
  <c r="F361" i="1"/>
  <c r="R361" i="1"/>
  <c r="U361" i="1"/>
  <c r="B361" i="1"/>
  <c r="A362" i="1"/>
  <c r="C361" i="1"/>
  <c r="S361" i="1"/>
  <c r="V361" i="1"/>
  <c r="W361" i="1"/>
  <c r="T361" i="1"/>
  <c r="Y361" i="1"/>
  <c r="X361" i="1"/>
  <c r="J362" i="1"/>
  <c r="K362" i="1"/>
  <c r="L362" i="1"/>
  <c r="AA362" i="1"/>
  <c r="N362" i="1"/>
  <c r="P362" i="1"/>
  <c r="Q362" i="1"/>
  <c r="M362" i="1"/>
  <c r="O362" i="1"/>
  <c r="G362" i="1"/>
  <c r="E362" i="1"/>
  <c r="F362" i="1"/>
  <c r="B362" i="1"/>
  <c r="R362" i="1"/>
  <c r="U362" i="1"/>
  <c r="A363" i="1"/>
  <c r="C362" i="1"/>
  <c r="T362" i="1"/>
  <c r="W362" i="1"/>
  <c r="S362" i="1"/>
  <c r="V362" i="1"/>
  <c r="Y362" i="1"/>
  <c r="J363" i="1"/>
  <c r="K363" i="1"/>
  <c r="L363" i="1"/>
  <c r="AA363" i="1"/>
  <c r="N363" i="1"/>
  <c r="G363" i="1"/>
  <c r="E363" i="1"/>
  <c r="F363" i="1"/>
  <c r="Q363" i="1"/>
  <c r="P363" i="1"/>
  <c r="M363" i="1"/>
  <c r="O363" i="1"/>
  <c r="B363" i="1"/>
  <c r="S363" i="1"/>
  <c r="V363" i="1"/>
  <c r="T363" i="1"/>
  <c r="W363" i="1"/>
  <c r="U363" i="1"/>
  <c r="R363" i="1"/>
  <c r="A364" i="1"/>
  <c r="C363" i="1"/>
  <c r="Y363" i="1"/>
  <c r="J364" i="1"/>
  <c r="K364" i="1"/>
  <c r="L364" i="1"/>
  <c r="AA364" i="1"/>
  <c r="N364" i="1"/>
  <c r="F364" i="1"/>
  <c r="G364" i="1"/>
  <c r="E364" i="1"/>
  <c r="Q364" i="1"/>
  <c r="P364" i="1"/>
  <c r="M364" i="1"/>
  <c r="O364" i="1"/>
  <c r="B364" i="1"/>
  <c r="C364" i="1"/>
  <c r="A365" i="1"/>
  <c r="V364" i="1"/>
  <c r="S364" i="1"/>
  <c r="T364" i="1"/>
  <c r="W364" i="1"/>
  <c r="R364" i="1"/>
  <c r="U364" i="1"/>
  <c r="X364" i="1"/>
  <c r="Y364" i="1"/>
  <c r="J365" i="1"/>
  <c r="K365" i="1"/>
  <c r="AA365" i="1"/>
  <c r="L365" i="1"/>
  <c r="N365" i="1"/>
  <c r="Q365" i="1"/>
  <c r="P365" i="1"/>
  <c r="M365" i="1"/>
  <c r="O365" i="1"/>
  <c r="G365" i="1"/>
  <c r="E365" i="1"/>
  <c r="F365" i="1"/>
  <c r="B365" i="1"/>
  <c r="C365" i="1"/>
  <c r="A366" i="1"/>
  <c r="S365" i="1"/>
  <c r="V365" i="1"/>
  <c r="R365" i="1"/>
  <c r="U365" i="1"/>
  <c r="W365" i="1"/>
  <c r="T365" i="1"/>
  <c r="Y365" i="1"/>
  <c r="J366" i="1"/>
  <c r="K366" i="1"/>
  <c r="L366" i="1"/>
  <c r="AA366" i="1"/>
  <c r="N366" i="1"/>
  <c r="G366" i="1"/>
  <c r="E366" i="1"/>
  <c r="F366" i="1"/>
  <c r="P366" i="1"/>
  <c r="Q366" i="1"/>
  <c r="M366" i="1"/>
  <c r="O366" i="1"/>
  <c r="T366" i="1"/>
  <c r="W366" i="1"/>
  <c r="Z366" i="1"/>
  <c r="C366" i="1"/>
  <c r="A367" i="1"/>
  <c r="S366" i="1"/>
  <c r="V366" i="1"/>
  <c r="R366" i="1"/>
  <c r="U366" i="1"/>
  <c r="B366" i="1"/>
  <c r="X366" i="1"/>
  <c r="A368" i="1"/>
  <c r="C367" i="1"/>
  <c r="J367" i="1"/>
  <c r="K367" i="1"/>
  <c r="U367" i="1"/>
  <c r="L367" i="1"/>
  <c r="AA367" i="1"/>
  <c r="J368" i="1"/>
  <c r="K368" i="1"/>
  <c r="A369" i="1"/>
  <c r="C368" i="1"/>
  <c r="U368" i="1"/>
  <c r="C369" i="1"/>
  <c r="J369" i="1"/>
  <c r="K369" i="1"/>
  <c r="A370" i="1"/>
  <c r="U369" i="1"/>
  <c r="L368" i="1"/>
  <c r="AA368" i="1"/>
  <c r="G367" i="1"/>
  <c r="E367" i="1"/>
  <c r="F367" i="1"/>
  <c r="R367" i="1"/>
  <c r="X367" i="1"/>
  <c r="D367" i="1"/>
  <c r="B367" i="1"/>
  <c r="F368" i="1"/>
  <c r="G368" i="1"/>
  <c r="E368" i="1"/>
  <c r="R368" i="1"/>
  <c r="X368" i="1"/>
  <c r="D368" i="1"/>
  <c r="A371" i="1"/>
  <c r="C370" i="1"/>
  <c r="J370" i="1"/>
  <c r="K370" i="1"/>
  <c r="U370" i="1"/>
  <c r="AA369" i="1"/>
  <c r="L369" i="1"/>
  <c r="B368" i="1"/>
  <c r="G369" i="1"/>
  <c r="E369" i="1"/>
  <c r="F369" i="1"/>
  <c r="R369" i="1"/>
  <c r="X369" i="1"/>
  <c r="D369" i="1"/>
  <c r="J371" i="1"/>
  <c r="K371" i="1"/>
  <c r="L370" i="1"/>
  <c r="AA370" i="1"/>
  <c r="B369" i="1"/>
  <c r="L371" i="1"/>
  <c r="AA371" i="1"/>
  <c r="G371" i="1"/>
  <c r="N371" i="1"/>
  <c r="G370" i="1"/>
  <c r="E370" i="1"/>
  <c r="F370" i="1"/>
  <c r="R370" i="1"/>
  <c r="X370" i="1"/>
  <c r="D370" i="1"/>
  <c r="B370" i="1"/>
  <c r="Q371" i="1"/>
  <c r="P371" i="1"/>
  <c r="M371" i="1"/>
  <c r="O371" i="1"/>
  <c r="E371" i="1"/>
  <c r="B371" i="1"/>
  <c r="U371" i="1"/>
  <c r="R371" i="1"/>
  <c r="C371" i="1"/>
  <c r="A372" i="1"/>
  <c r="S371" i="1"/>
  <c r="V371" i="1"/>
  <c r="T371" i="1"/>
  <c r="W371" i="1"/>
  <c r="X371" i="1"/>
  <c r="Y371" i="1"/>
  <c r="J372" i="1"/>
  <c r="K372" i="1"/>
  <c r="L372" i="1"/>
  <c r="AA372" i="1"/>
  <c r="N372" i="1"/>
  <c r="F372" i="1"/>
  <c r="G372" i="1"/>
  <c r="E372" i="1"/>
  <c r="Q372" i="1"/>
  <c r="P372" i="1"/>
  <c r="M372" i="1"/>
  <c r="O372" i="1"/>
  <c r="B372" i="1"/>
  <c r="A373" i="1"/>
  <c r="C372" i="1"/>
  <c r="V372" i="1"/>
  <c r="S372" i="1"/>
  <c r="T372" i="1"/>
  <c r="W372" i="1"/>
  <c r="R372" i="1"/>
  <c r="U372" i="1"/>
  <c r="X372" i="1"/>
  <c r="Y372" i="1"/>
  <c r="J373" i="1"/>
  <c r="K373" i="1"/>
  <c r="AA373" i="1"/>
  <c r="L373" i="1"/>
  <c r="N373" i="1"/>
  <c r="Q373" i="1"/>
  <c r="P373" i="1"/>
  <c r="M373" i="1"/>
  <c r="O373" i="1"/>
  <c r="G373" i="1"/>
  <c r="E373" i="1"/>
  <c r="F373" i="1"/>
  <c r="B373" i="1"/>
  <c r="R373" i="1"/>
  <c r="U373" i="1"/>
  <c r="A374" i="1"/>
  <c r="C373" i="1"/>
  <c r="S373" i="1"/>
  <c r="V373" i="1"/>
  <c r="W373" i="1"/>
  <c r="T373" i="1"/>
  <c r="Y373" i="1"/>
  <c r="J374" i="1"/>
  <c r="K374" i="1"/>
  <c r="L374" i="1"/>
  <c r="AA374" i="1"/>
  <c r="N374" i="1"/>
  <c r="P374" i="1"/>
  <c r="Q374" i="1"/>
  <c r="M374" i="1"/>
  <c r="O374" i="1"/>
  <c r="G374" i="1"/>
  <c r="E374" i="1"/>
  <c r="F374" i="1"/>
  <c r="R374" i="1"/>
  <c r="U374" i="1"/>
  <c r="A375" i="1"/>
  <c r="C374" i="1"/>
  <c r="B374" i="1"/>
  <c r="T374" i="1"/>
  <c r="W374" i="1"/>
  <c r="S374" i="1"/>
  <c r="V374" i="1"/>
  <c r="Y374" i="1"/>
  <c r="J375" i="1"/>
  <c r="K375" i="1"/>
  <c r="L375" i="1"/>
  <c r="AA375" i="1"/>
  <c r="N375" i="1"/>
  <c r="G375" i="1"/>
  <c r="E375" i="1"/>
  <c r="F375" i="1"/>
  <c r="Q375" i="1"/>
  <c r="P375" i="1"/>
  <c r="M375" i="1"/>
  <c r="O375" i="1"/>
  <c r="S375" i="1"/>
  <c r="V375" i="1"/>
  <c r="A376" i="1"/>
  <c r="C375" i="1"/>
  <c r="T375" i="1"/>
  <c r="W375" i="1"/>
  <c r="U375" i="1"/>
  <c r="R375" i="1"/>
  <c r="B375" i="1"/>
  <c r="X375" i="1"/>
  <c r="Y375" i="1"/>
  <c r="J376" i="1"/>
  <c r="K376" i="1"/>
  <c r="L376" i="1"/>
  <c r="AA376" i="1"/>
  <c r="N376" i="1"/>
  <c r="Q376" i="1"/>
  <c r="P376" i="1"/>
  <c r="M376" i="1"/>
  <c r="O376" i="1"/>
  <c r="F376" i="1"/>
  <c r="G376" i="1"/>
  <c r="E376" i="1"/>
  <c r="R376" i="1"/>
  <c r="U376" i="1"/>
  <c r="V376" i="1"/>
  <c r="S376" i="1"/>
  <c r="C376" i="1"/>
  <c r="A377" i="1"/>
  <c r="B376" i="1"/>
  <c r="T376" i="1"/>
  <c r="W376" i="1"/>
  <c r="Y376" i="1"/>
  <c r="J377" i="1"/>
  <c r="K377" i="1"/>
  <c r="AA377" i="1"/>
  <c r="L377" i="1"/>
  <c r="N377" i="1"/>
  <c r="Q377" i="1"/>
  <c r="P377" i="1"/>
  <c r="M377" i="1"/>
  <c r="O377" i="1"/>
  <c r="G377" i="1"/>
  <c r="E377" i="1"/>
  <c r="F377" i="1"/>
  <c r="A378" i="1"/>
  <c r="C377" i="1"/>
  <c r="B377" i="1"/>
  <c r="S377" i="1"/>
  <c r="V377" i="1"/>
  <c r="W377" i="1"/>
  <c r="Z377" i="1"/>
  <c r="T377" i="1"/>
  <c r="R377" i="1"/>
  <c r="U377" i="1"/>
  <c r="X377" i="1"/>
  <c r="A379" i="1"/>
  <c r="C378" i="1"/>
  <c r="J378" i="1"/>
  <c r="K378" i="1"/>
  <c r="U378" i="1"/>
  <c r="L378" i="1"/>
  <c r="AA378" i="1"/>
  <c r="A380" i="1"/>
  <c r="C379" i="1"/>
  <c r="J379" i="1"/>
  <c r="K379" i="1"/>
  <c r="U379" i="1"/>
  <c r="J380" i="1"/>
  <c r="K380" i="1"/>
  <c r="A381" i="1"/>
  <c r="C380" i="1"/>
  <c r="U380" i="1"/>
  <c r="G378" i="1"/>
  <c r="E378" i="1"/>
  <c r="F378" i="1"/>
  <c r="R378" i="1"/>
  <c r="X378" i="1"/>
  <c r="D378" i="1"/>
  <c r="L379" i="1"/>
  <c r="AA379" i="1"/>
  <c r="B378" i="1"/>
  <c r="C381" i="1"/>
  <c r="J381" i="1"/>
  <c r="K381" i="1"/>
  <c r="A382" i="1"/>
  <c r="U381" i="1"/>
  <c r="G379" i="1"/>
  <c r="E379" i="1"/>
  <c r="F379" i="1"/>
  <c r="R379" i="1"/>
  <c r="X379" i="1"/>
  <c r="D379" i="1"/>
  <c r="L380" i="1"/>
  <c r="AA380" i="1"/>
  <c r="B379" i="1"/>
  <c r="F380" i="1"/>
  <c r="G380" i="1"/>
  <c r="E380" i="1"/>
  <c r="R380" i="1"/>
  <c r="X380" i="1"/>
  <c r="D380" i="1"/>
  <c r="J382" i="1"/>
  <c r="K382" i="1"/>
  <c r="AA381" i="1"/>
  <c r="L381" i="1"/>
  <c r="G381" i="1"/>
  <c r="E381" i="1"/>
  <c r="F381" i="1"/>
  <c r="R381" i="1"/>
  <c r="X381" i="1"/>
  <c r="D381" i="1"/>
  <c r="L382" i="1"/>
  <c r="AA382" i="1"/>
  <c r="G382" i="1"/>
  <c r="N382" i="1"/>
  <c r="B380" i="1"/>
  <c r="P382" i="1"/>
  <c r="Q382" i="1"/>
  <c r="M382" i="1"/>
  <c r="O382" i="1"/>
  <c r="B381" i="1"/>
  <c r="E382" i="1"/>
  <c r="B382" i="1"/>
  <c r="C382" i="1"/>
  <c r="A383" i="1"/>
  <c r="T382" i="1"/>
  <c r="W382" i="1"/>
  <c r="S382" i="1"/>
  <c r="V382" i="1"/>
  <c r="R382" i="1"/>
  <c r="U382" i="1"/>
  <c r="Y382" i="1"/>
  <c r="X382" i="1"/>
  <c r="J383" i="1"/>
  <c r="K383" i="1"/>
  <c r="L383" i="1"/>
  <c r="AA383" i="1"/>
  <c r="N383" i="1"/>
  <c r="G383" i="1"/>
  <c r="E383" i="1"/>
  <c r="F383" i="1"/>
  <c r="Q383" i="1"/>
  <c r="P383" i="1"/>
  <c r="M383" i="1"/>
  <c r="O383" i="1"/>
  <c r="B383" i="1"/>
  <c r="S383" i="1"/>
  <c r="V383" i="1"/>
  <c r="T383" i="1"/>
  <c r="W383" i="1"/>
  <c r="U383" i="1"/>
  <c r="R383" i="1"/>
  <c r="A384" i="1"/>
  <c r="C383" i="1"/>
  <c r="X383" i="1"/>
  <c r="Y383" i="1"/>
  <c r="J384" i="1"/>
  <c r="K384" i="1"/>
  <c r="L384" i="1"/>
  <c r="AA384" i="1"/>
  <c r="N384" i="1"/>
  <c r="F384" i="1"/>
  <c r="G384" i="1"/>
  <c r="E384" i="1"/>
  <c r="Q384" i="1"/>
  <c r="P384" i="1"/>
  <c r="M384" i="1"/>
  <c r="O384" i="1"/>
  <c r="V384" i="1"/>
  <c r="S384" i="1"/>
  <c r="R384" i="1"/>
  <c r="U384" i="1"/>
  <c r="C384" i="1"/>
  <c r="A385" i="1"/>
  <c r="T384" i="1"/>
  <c r="W384" i="1"/>
  <c r="B384" i="1"/>
  <c r="Y384" i="1"/>
  <c r="J385" i="1"/>
  <c r="K385" i="1"/>
  <c r="AA385" i="1"/>
  <c r="L385" i="1"/>
  <c r="N385" i="1"/>
  <c r="Q385" i="1"/>
  <c r="P385" i="1"/>
  <c r="M385" i="1"/>
  <c r="O385" i="1"/>
  <c r="G385" i="1"/>
  <c r="E385" i="1"/>
  <c r="F385" i="1"/>
  <c r="B385" i="1"/>
  <c r="R385" i="1"/>
  <c r="U385" i="1"/>
  <c r="A386" i="1"/>
  <c r="C385" i="1"/>
  <c r="S385" i="1"/>
  <c r="V385" i="1"/>
  <c r="W385" i="1"/>
  <c r="T385" i="1"/>
  <c r="Y385" i="1"/>
  <c r="J386" i="1"/>
  <c r="K386" i="1"/>
  <c r="L386" i="1"/>
  <c r="AA386" i="1"/>
  <c r="N386" i="1"/>
  <c r="G386" i="1"/>
  <c r="E386" i="1"/>
  <c r="F386" i="1"/>
  <c r="P386" i="1"/>
  <c r="Q386" i="1"/>
  <c r="M386" i="1"/>
  <c r="O386" i="1"/>
  <c r="T386" i="1"/>
  <c r="W386" i="1"/>
  <c r="A387" i="1"/>
  <c r="C386" i="1"/>
  <c r="S386" i="1"/>
  <c r="V386" i="1"/>
  <c r="R386" i="1"/>
  <c r="U386" i="1"/>
  <c r="B386" i="1"/>
  <c r="Y386" i="1"/>
  <c r="X386" i="1"/>
  <c r="J387" i="1"/>
  <c r="K387" i="1"/>
  <c r="L387" i="1"/>
  <c r="AA387" i="1"/>
  <c r="N387" i="1"/>
  <c r="Q387" i="1"/>
  <c r="P387" i="1"/>
  <c r="M387" i="1"/>
  <c r="O387" i="1"/>
  <c r="G387" i="1"/>
  <c r="E387" i="1"/>
  <c r="F387" i="1"/>
  <c r="B387" i="1"/>
  <c r="U387" i="1"/>
  <c r="R387" i="1"/>
  <c r="A388" i="1"/>
  <c r="C387" i="1"/>
  <c r="S387" i="1"/>
  <c r="V387" i="1"/>
  <c r="T387" i="1"/>
  <c r="W387" i="1"/>
  <c r="X387" i="1"/>
  <c r="J388" i="1"/>
  <c r="K388" i="1"/>
  <c r="L388" i="1"/>
  <c r="AA388" i="1"/>
  <c r="N388" i="1"/>
  <c r="Q388" i="1"/>
  <c r="P388" i="1"/>
  <c r="M388" i="1"/>
  <c r="O388" i="1"/>
  <c r="F388" i="1"/>
  <c r="G388" i="1"/>
  <c r="E388" i="1"/>
  <c r="R388" i="1"/>
  <c r="U388" i="1"/>
  <c r="V388" i="1"/>
  <c r="S388" i="1"/>
  <c r="C388" i="1"/>
  <c r="A389" i="1"/>
  <c r="B388" i="1"/>
  <c r="Z388" i="1"/>
  <c r="T388" i="1"/>
  <c r="W388" i="1"/>
  <c r="X388" i="1"/>
  <c r="C389" i="1"/>
  <c r="J389" i="1"/>
  <c r="K389" i="1"/>
  <c r="A390" i="1"/>
  <c r="U389" i="1"/>
  <c r="AA389" i="1"/>
  <c r="L389" i="1"/>
  <c r="A391" i="1"/>
  <c r="C390" i="1"/>
  <c r="J390" i="1"/>
  <c r="K390" i="1"/>
  <c r="U390" i="1"/>
  <c r="L390" i="1"/>
  <c r="AA390" i="1"/>
  <c r="A392" i="1"/>
  <c r="C391" i="1"/>
  <c r="J391" i="1"/>
  <c r="K391" i="1"/>
  <c r="U391" i="1"/>
  <c r="G389" i="1"/>
  <c r="E389" i="1"/>
  <c r="F389" i="1"/>
  <c r="R389" i="1"/>
  <c r="X389" i="1"/>
  <c r="D389" i="1"/>
  <c r="B389" i="1"/>
  <c r="J392" i="1"/>
  <c r="K392" i="1"/>
  <c r="A393" i="1"/>
  <c r="C392" i="1"/>
  <c r="U392" i="1"/>
  <c r="G390" i="1"/>
  <c r="E390" i="1"/>
  <c r="F390" i="1"/>
  <c r="R390" i="1"/>
  <c r="X390" i="1"/>
  <c r="D390" i="1"/>
  <c r="L391" i="1"/>
  <c r="AA391" i="1"/>
  <c r="B390" i="1"/>
  <c r="C393" i="1"/>
  <c r="J393" i="1"/>
  <c r="K393" i="1"/>
  <c r="A394" i="1"/>
  <c r="U393" i="1"/>
  <c r="G391" i="1"/>
  <c r="E391" i="1"/>
  <c r="F391" i="1"/>
  <c r="R391" i="1"/>
  <c r="X391" i="1"/>
  <c r="D391" i="1"/>
  <c r="L392" i="1"/>
  <c r="AA392" i="1"/>
  <c r="B391" i="1"/>
  <c r="A395" i="1"/>
  <c r="C394" i="1"/>
  <c r="J394" i="1"/>
  <c r="K394" i="1"/>
  <c r="U394" i="1"/>
  <c r="AA393" i="1"/>
  <c r="L393" i="1"/>
  <c r="F392" i="1"/>
  <c r="G392" i="1"/>
  <c r="E392" i="1"/>
  <c r="R392" i="1"/>
  <c r="X392" i="1"/>
  <c r="D392" i="1"/>
  <c r="B392" i="1"/>
  <c r="L394" i="1"/>
  <c r="AA394" i="1"/>
  <c r="G393" i="1"/>
  <c r="E393" i="1"/>
  <c r="F393" i="1"/>
  <c r="R393" i="1"/>
  <c r="X393" i="1"/>
  <c r="D393" i="1"/>
  <c r="A396" i="1"/>
  <c r="C395" i="1"/>
  <c r="J395" i="1"/>
  <c r="K395" i="1"/>
  <c r="U395" i="1"/>
  <c r="L395" i="1"/>
  <c r="AA395" i="1"/>
  <c r="B393" i="1"/>
  <c r="G394" i="1"/>
  <c r="E394" i="1"/>
  <c r="F394" i="1"/>
  <c r="R394" i="1"/>
  <c r="X394" i="1"/>
  <c r="D394" i="1"/>
  <c r="J396" i="1"/>
  <c r="K396" i="1"/>
  <c r="A397" i="1"/>
  <c r="C396" i="1"/>
  <c r="U396" i="1"/>
  <c r="B394" i="1"/>
  <c r="C397" i="1"/>
  <c r="J397" i="1"/>
  <c r="K397" i="1"/>
  <c r="A398" i="1"/>
  <c r="U397" i="1"/>
  <c r="L396" i="1"/>
  <c r="AA396" i="1"/>
  <c r="G395" i="1"/>
  <c r="E395" i="1"/>
  <c r="F395" i="1"/>
  <c r="R395" i="1"/>
  <c r="X395" i="1"/>
  <c r="D395" i="1"/>
  <c r="B395" i="1"/>
  <c r="A399" i="1"/>
  <c r="C398" i="1"/>
  <c r="J398" i="1"/>
  <c r="K398" i="1"/>
  <c r="U398" i="1"/>
  <c r="F396" i="1"/>
  <c r="G396" i="1"/>
  <c r="E396" i="1"/>
  <c r="R396" i="1"/>
  <c r="X396" i="1"/>
  <c r="D396" i="1"/>
  <c r="AA397" i="1"/>
  <c r="L397" i="1"/>
  <c r="B396" i="1"/>
  <c r="L398" i="1"/>
  <c r="AA398" i="1"/>
  <c r="J399" i="1"/>
  <c r="K399" i="1"/>
  <c r="G397" i="1"/>
  <c r="E397" i="1"/>
  <c r="F397" i="1"/>
  <c r="R397" i="1"/>
  <c r="X397" i="1"/>
  <c r="D397" i="1"/>
  <c r="L399" i="1"/>
  <c r="AA399" i="1"/>
  <c r="G399" i="1"/>
  <c r="N399" i="1"/>
  <c r="B397" i="1"/>
  <c r="G398" i="1"/>
  <c r="E398" i="1"/>
  <c r="F398" i="1"/>
  <c r="R398" i="1"/>
  <c r="X398" i="1"/>
  <c r="D398" i="1"/>
  <c r="B398" i="1"/>
  <c r="Q399" i="1"/>
  <c r="P399" i="1"/>
  <c r="M399" i="1"/>
  <c r="O399" i="1"/>
  <c r="E399" i="1"/>
  <c r="B399" i="1"/>
  <c r="U399" i="1"/>
  <c r="R399" i="1"/>
  <c r="A400" i="1"/>
  <c r="C399" i="1"/>
  <c r="S399" i="1"/>
  <c r="V399" i="1"/>
  <c r="T399" i="1"/>
  <c r="W399" i="1"/>
  <c r="X399" i="1"/>
  <c r="Y399" i="1"/>
  <c r="J400" i="1"/>
  <c r="K400" i="1"/>
  <c r="L400" i="1"/>
  <c r="AA400" i="1"/>
  <c r="N400" i="1"/>
  <c r="Q400" i="1"/>
  <c r="P400" i="1"/>
  <c r="M400" i="1"/>
  <c r="O400" i="1"/>
  <c r="F400" i="1"/>
  <c r="G400" i="1"/>
  <c r="E400" i="1"/>
  <c r="B400" i="1"/>
  <c r="C400" i="1"/>
  <c r="A401" i="1"/>
  <c r="V400" i="1"/>
  <c r="S400" i="1"/>
  <c r="T400" i="1"/>
  <c r="W400" i="1"/>
  <c r="R400" i="1"/>
  <c r="U400" i="1"/>
  <c r="X400" i="1"/>
  <c r="Y400" i="1"/>
  <c r="J401" i="1"/>
  <c r="K401" i="1"/>
  <c r="AA401" i="1"/>
  <c r="L401" i="1"/>
  <c r="N401" i="1"/>
  <c r="Q401" i="1"/>
  <c r="P401" i="1"/>
  <c r="M401" i="1"/>
  <c r="O401" i="1"/>
  <c r="G401" i="1"/>
  <c r="E401" i="1"/>
  <c r="F401" i="1"/>
  <c r="B401" i="1"/>
  <c r="C401" i="1"/>
  <c r="A402" i="1"/>
  <c r="S401" i="1"/>
  <c r="V401" i="1"/>
  <c r="W401" i="1"/>
  <c r="T401" i="1"/>
  <c r="R401" i="1"/>
  <c r="U401" i="1"/>
  <c r="X401" i="1"/>
  <c r="J402" i="1"/>
  <c r="K402" i="1"/>
  <c r="L402" i="1"/>
  <c r="AA402" i="1"/>
  <c r="N402" i="1"/>
  <c r="P402" i="1"/>
  <c r="Q402" i="1"/>
  <c r="M402" i="1"/>
  <c r="O402" i="1"/>
  <c r="G402" i="1"/>
  <c r="E402" i="1"/>
  <c r="F402" i="1"/>
  <c r="B402" i="1"/>
  <c r="R402" i="1"/>
  <c r="U402" i="1"/>
  <c r="C402" i="1"/>
  <c r="A403" i="1"/>
  <c r="T402" i="1"/>
  <c r="W402" i="1"/>
  <c r="S402" i="1"/>
  <c r="V402" i="1"/>
  <c r="X402" i="1"/>
  <c r="J403" i="1"/>
  <c r="K403" i="1"/>
  <c r="L403" i="1"/>
  <c r="AA403" i="1"/>
  <c r="N403" i="1"/>
  <c r="G403" i="1"/>
  <c r="E403" i="1"/>
  <c r="F403" i="1"/>
  <c r="Q403" i="1"/>
  <c r="P403" i="1"/>
  <c r="M403" i="1"/>
  <c r="O403" i="1"/>
  <c r="B403" i="1"/>
  <c r="S403" i="1"/>
  <c r="V403" i="1"/>
  <c r="T403" i="1"/>
  <c r="W403" i="1"/>
  <c r="U403" i="1"/>
  <c r="R403" i="1"/>
  <c r="C403" i="1"/>
  <c r="A404" i="1"/>
  <c r="X403" i="1"/>
  <c r="Y403" i="1"/>
  <c r="J404" i="1"/>
  <c r="K404" i="1"/>
  <c r="L404" i="1"/>
  <c r="AA404" i="1"/>
  <c r="N404" i="1"/>
  <c r="Q404" i="1"/>
  <c r="P404" i="1"/>
  <c r="M404" i="1"/>
  <c r="O404" i="1"/>
  <c r="F404" i="1"/>
  <c r="G404" i="1"/>
  <c r="E404" i="1"/>
  <c r="B404" i="1"/>
  <c r="R404" i="1"/>
  <c r="U404" i="1"/>
  <c r="C404" i="1"/>
  <c r="A405" i="1"/>
  <c r="T404" i="1"/>
  <c r="W404" i="1"/>
  <c r="V404" i="1"/>
  <c r="S404" i="1"/>
  <c r="Y404" i="1"/>
  <c r="J405" i="1"/>
  <c r="K405" i="1"/>
  <c r="AA405" i="1"/>
  <c r="L405" i="1"/>
  <c r="N405" i="1"/>
  <c r="Q405" i="1"/>
  <c r="P405" i="1"/>
  <c r="M405" i="1"/>
  <c r="O405" i="1"/>
  <c r="G405" i="1"/>
  <c r="E405" i="1"/>
  <c r="F405" i="1"/>
  <c r="B405" i="1"/>
  <c r="R405" i="1"/>
  <c r="U405" i="1"/>
  <c r="C405" i="1"/>
  <c r="A406" i="1"/>
  <c r="S405" i="1"/>
  <c r="V405" i="1"/>
  <c r="W405" i="1"/>
  <c r="Z405" i="1"/>
  <c r="T405" i="1"/>
  <c r="X405" i="1"/>
  <c r="A407" i="1"/>
  <c r="C406" i="1"/>
  <c r="J406" i="1"/>
  <c r="K406" i="1"/>
  <c r="U406" i="1"/>
  <c r="L406" i="1"/>
  <c r="AA406" i="1"/>
  <c r="A408" i="1"/>
  <c r="C407" i="1"/>
  <c r="J407" i="1"/>
  <c r="K407" i="1"/>
  <c r="U407" i="1"/>
  <c r="G406" i="1"/>
  <c r="E406" i="1"/>
  <c r="F406" i="1"/>
  <c r="R406" i="1"/>
  <c r="X406" i="1"/>
  <c r="D406" i="1"/>
  <c r="J408" i="1"/>
  <c r="K408" i="1"/>
  <c r="A409" i="1"/>
  <c r="C408" i="1"/>
  <c r="U408" i="1"/>
  <c r="L407" i="1"/>
  <c r="AA407" i="1"/>
  <c r="B406" i="1"/>
  <c r="G407" i="1"/>
  <c r="E407" i="1"/>
  <c r="F407" i="1"/>
  <c r="R407" i="1"/>
  <c r="X407" i="1"/>
  <c r="D407" i="1"/>
  <c r="C409" i="1"/>
  <c r="J409" i="1"/>
  <c r="K409" i="1"/>
  <c r="A410" i="1"/>
  <c r="U409" i="1"/>
  <c r="L408" i="1"/>
  <c r="AA408" i="1"/>
  <c r="B407" i="1"/>
  <c r="A411" i="1"/>
  <c r="C410" i="1"/>
  <c r="J410" i="1"/>
  <c r="K410" i="1"/>
  <c r="U410" i="1"/>
  <c r="F408" i="1"/>
  <c r="G408" i="1"/>
  <c r="E408" i="1"/>
  <c r="R408" i="1"/>
  <c r="X408" i="1"/>
  <c r="D408" i="1"/>
  <c r="AA409" i="1"/>
  <c r="L409" i="1"/>
  <c r="B408" i="1"/>
  <c r="L410" i="1"/>
  <c r="AA410" i="1"/>
  <c r="G409" i="1"/>
  <c r="E409" i="1"/>
  <c r="F409" i="1"/>
  <c r="R409" i="1"/>
  <c r="X409" i="1"/>
  <c r="D409" i="1"/>
  <c r="A412" i="1"/>
  <c r="C411" i="1"/>
  <c r="J411" i="1"/>
  <c r="K411" i="1"/>
  <c r="U411" i="1"/>
  <c r="B409" i="1"/>
  <c r="L411" i="1"/>
  <c r="AA411" i="1"/>
  <c r="G410" i="1"/>
  <c r="E410" i="1"/>
  <c r="F410" i="1"/>
  <c r="R410" i="1"/>
  <c r="X410" i="1"/>
  <c r="D410" i="1"/>
  <c r="J412" i="1"/>
  <c r="K412" i="1"/>
  <c r="B410" i="1"/>
  <c r="L412" i="1"/>
  <c r="AA412" i="1"/>
  <c r="G412" i="1"/>
  <c r="N412" i="1"/>
  <c r="G411" i="1"/>
  <c r="E411" i="1"/>
  <c r="F411" i="1"/>
  <c r="R411" i="1"/>
  <c r="X411" i="1"/>
  <c r="D411" i="1"/>
  <c r="B411" i="1"/>
  <c r="Q412" i="1"/>
  <c r="P412" i="1"/>
  <c r="M412" i="1"/>
  <c r="O412" i="1"/>
  <c r="E412" i="1"/>
  <c r="B412" i="1"/>
  <c r="R412" i="1"/>
  <c r="U412" i="1"/>
  <c r="C412" i="1"/>
  <c r="A413" i="1"/>
  <c r="V412" i="1"/>
  <c r="S412" i="1"/>
  <c r="T412" i="1"/>
  <c r="W412" i="1"/>
  <c r="X412" i="1"/>
  <c r="Y412" i="1"/>
  <c r="J413" i="1"/>
  <c r="K413" i="1"/>
  <c r="AA413" i="1"/>
  <c r="L413" i="1"/>
  <c r="N413" i="1"/>
  <c r="Q413" i="1"/>
  <c r="P413" i="1"/>
  <c r="M413" i="1"/>
  <c r="O413" i="1"/>
  <c r="G413" i="1"/>
  <c r="E413" i="1"/>
  <c r="F413" i="1"/>
  <c r="R413" i="1"/>
  <c r="U413" i="1"/>
  <c r="B413" i="1"/>
  <c r="C413" i="1"/>
  <c r="A414" i="1"/>
  <c r="S413" i="1"/>
  <c r="V413" i="1"/>
  <c r="W413" i="1"/>
  <c r="T413" i="1"/>
  <c r="Y413" i="1"/>
  <c r="X413" i="1"/>
  <c r="J414" i="1"/>
  <c r="K414" i="1"/>
  <c r="L414" i="1"/>
  <c r="AA414" i="1"/>
  <c r="N414" i="1"/>
  <c r="P414" i="1"/>
  <c r="Q414" i="1"/>
  <c r="M414" i="1"/>
  <c r="O414" i="1"/>
  <c r="G414" i="1"/>
  <c r="E414" i="1"/>
  <c r="F414" i="1"/>
  <c r="R414" i="1"/>
  <c r="U414" i="1"/>
  <c r="A415" i="1"/>
  <c r="C414" i="1"/>
  <c r="B414" i="1"/>
  <c r="T414" i="1"/>
  <c r="W414" i="1"/>
  <c r="S414" i="1"/>
  <c r="V414" i="1"/>
  <c r="Y414" i="1"/>
  <c r="J415" i="1"/>
  <c r="K415" i="1"/>
  <c r="L415" i="1"/>
  <c r="AA415" i="1"/>
  <c r="N415" i="1"/>
  <c r="Q415" i="1"/>
  <c r="P415" i="1"/>
  <c r="M415" i="1"/>
  <c r="O415" i="1"/>
  <c r="G415" i="1"/>
  <c r="E415" i="1"/>
  <c r="F415" i="1"/>
  <c r="C415" i="1"/>
  <c r="A416" i="1"/>
  <c r="B415" i="1"/>
  <c r="S415" i="1"/>
  <c r="V415" i="1"/>
  <c r="T415" i="1"/>
  <c r="W415" i="1"/>
  <c r="U415" i="1"/>
  <c r="R415" i="1"/>
  <c r="Y415" i="1"/>
  <c r="J416" i="1"/>
  <c r="K416" i="1"/>
  <c r="L416" i="1"/>
  <c r="AA416" i="1"/>
  <c r="N416" i="1"/>
  <c r="Q416" i="1"/>
  <c r="P416" i="1"/>
  <c r="M416" i="1"/>
  <c r="O416" i="1"/>
  <c r="F416" i="1"/>
  <c r="G416" i="1"/>
  <c r="E416" i="1"/>
  <c r="B416" i="1"/>
  <c r="R416" i="1"/>
  <c r="U416" i="1"/>
  <c r="A417" i="1"/>
  <c r="C416" i="1"/>
  <c r="T416" i="1"/>
  <c r="W416" i="1"/>
  <c r="V416" i="1"/>
  <c r="S416" i="1"/>
  <c r="Y416" i="1"/>
  <c r="X416" i="1"/>
  <c r="J417" i="1"/>
  <c r="K417" i="1"/>
  <c r="AA417" i="1"/>
  <c r="L417" i="1"/>
  <c r="N417" i="1"/>
  <c r="Q417" i="1"/>
  <c r="P417" i="1"/>
  <c r="M417" i="1"/>
  <c r="O417" i="1"/>
  <c r="G417" i="1"/>
  <c r="E417" i="1"/>
  <c r="F417" i="1"/>
  <c r="A418" i="1"/>
  <c r="C417" i="1"/>
  <c r="B417" i="1"/>
  <c r="S417" i="1"/>
  <c r="V417" i="1"/>
  <c r="W417" i="1"/>
  <c r="T417" i="1"/>
  <c r="R417" i="1"/>
  <c r="U417" i="1"/>
  <c r="Y417" i="1"/>
  <c r="J418" i="1"/>
  <c r="K418" i="1"/>
  <c r="L418" i="1"/>
  <c r="AA418" i="1"/>
  <c r="N418" i="1"/>
  <c r="P418" i="1"/>
  <c r="Q418" i="1"/>
  <c r="M418" i="1"/>
  <c r="O418" i="1"/>
  <c r="G418" i="1"/>
  <c r="E418" i="1"/>
  <c r="F418" i="1"/>
  <c r="B418" i="1"/>
  <c r="R418" i="1"/>
  <c r="U418" i="1"/>
  <c r="A419" i="1"/>
  <c r="C418" i="1"/>
  <c r="T418" i="1"/>
  <c r="W418" i="1"/>
  <c r="Z418" i="1"/>
  <c r="S418" i="1"/>
  <c r="V418" i="1"/>
  <c r="X418" i="1"/>
  <c r="A420" i="1"/>
  <c r="C419" i="1"/>
  <c r="J419" i="1"/>
  <c r="K419" i="1"/>
  <c r="U419" i="1"/>
  <c r="L419" i="1"/>
  <c r="AA419" i="1"/>
  <c r="J420" i="1"/>
  <c r="K420" i="1"/>
  <c r="A421" i="1"/>
  <c r="C420" i="1"/>
  <c r="U420" i="1"/>
  <c r="C421" i="1"/>
  <c r="J421" i="1"/>
  <c r="K421" i="1"/>
  <c r="A422" i="1"/>
  <c r="U421" i="1"/>
  <c r="L420" i="1"/>
  <c r="AA420" i="1"/>
  <c r="G419" i="1"/>
  <c r="E419" i="1"/>
  <c r="F419" i="1"/>
  <c r="R419" i="1"/>
  <c r="X419" i="1"/>
  <c r="D419" i="1"/>
  <c r="B419" i="1"/>
  <c r="F420" i="1"/>
  <c r="G420" i="1"/>
  <c r="E420" i="1"/>
  <c r="R420" i="1"/>
  <c r="X420" i="1"/>
  <c r="D420" i="1"/>
  <c r="A423" i="1"/>
  <c r="C422" i="1"/>
  <c r="J422" i="1"/>
  <c r="K422" i="1"/>
  <c r="U422" i="1"/>
  <c r="AA421" i="1"/>
  <c r="L421" i="1"/>
  <c r="G421" i="1"/>
  <c r="E421" i="1"/>
  <c r="F421" i="1"/>
  <c r="R421" i="1"/>
  <c r="X421" i="1"/>
  <c r="D421" i="1"/>
  <c r="J423" i="1"/>
  <c r="K423" i="1"/>
  <c r="L422" i="1"/>
  <c r="AA422" i="1"/>
  <c r="B420" i="1"/>
  <c r="B421" i="1"/>
  <c r="L423" i="1"/>
  <c r="AA423" i="1"/>
  <c r="G423" i="1"/>
  <c r="N423" i="1"/>
  <c r="G422" i="1"/>
  <c r="E422" i="1"/>
  <c r="F422" i="1"/>
  <c r="R422" i="1"/>
  <c r="X422" i="1"/>
  <c r="D422" i="1"/>
  <c r="B422" i="1"/>
  <c r="Q423" i="1"/>
  <c r="P423" i="1"/>
  <c r="M423" i="1"/>
  <c r="O423" i="1"/>
  <c r="E423" i="1"/>
  <c r="B423" i="1"/>
  <c r="U423" i="1"/>
  <c r="R423" i="1"/>
  <c r="C423" i="1"/>
  <c r="A424" i="1"/>
  <c r="S423" i="1"/>
  <c r="V423" i="1"/>
  <c r="T423" i="1"/>
  <c r="W423" i="1"/>
  <c r="X423" i="1"/>
  <c r="Y423" i="1"/>
  <c r="J424" i="1"/>
  <c r="K424" i="1"/>
  <c r="L424" i="1"/>
  <c r="AA424" i="1"/>
  <c r="N424" i="1"/>
  <c r="Q424" i="1"/>
  <c r="P424" i="1"/>
  <c r="M424" i="1"/>
  <c r="O424" i="1"/>
  <c r="F424" i="1"/>
  <c r="G424" i="1"/>
  <c r="E424" i="1"/>
  <c r="B424" i="1"/>
  <c r="A425" i="1"/>
  <c r="C424" i="1"/>
  <c r="V424" i="1"/>
  <c r="S424" i="1"/>
  <c r="T424" i="1"/>
  <c r="W424" i="1"/>
  <c r="R424" i="1"/>
  <c r="U424" i="1"/>
  <c r="X424" i="1"/>
  <c r="Y424" i="1"/>
  <c r="J425" i="1"/>
  <c r="K425" i="1"/>
  <c r="AA425" i="1"/>
  <c r="L425" i="1"/>
  <c r="N425" i="1"/>
  <c r="Q425" i="1"/>
  <c r="P425" i="1"/>
  <c r="M425" i="1"/>
  <c r="O425" i="1"/>
  <c r="G425" i="1"/>
  <c r="E425" i="1"/>
  <c r="F425" i="1"/>
  <c r="B425" i="1"/>
  <c r="A426" i="1"/>
  <c r="C425" i="1"/>
  <c r="S425" i="1"/>
  <c r="V425" i="1"/>
  <c r="R425" i="1"/>
  <c r="U425" i="1"/>
  <c r="W425" i="1"/>
  <c r="T425" i="1"/>
  <c r="X425" i="1"/>
  <c r="J426" i="1"/>
  <c r="K426" i="1"/>
  <c r="L426" i="1"/>
  <c r="AA426" i="1"/>
  <c r="N426" i="1"/>
  <c r="P426" i="1"/>
  <c r="Q426" i="1"/>
  <c r="M426" i="1"/>
  <c r="O426" i="1"/>
  <c r="G426" i="1"/>
  <c r="E426" i="1"/>
  <c r="F426" i="1"/>
  <c r="R426" i="1"/>
  <c r="U426" i="1"/>
  <c r="A427" i="1"/>
  <c r="C426" i="1"/>
  <c r="B426" i="1"/>
  <c r="T426" i="1"/>
  <c r="W426" i="1"/>
  <c r="S426" i="1"/>
  <c r="V426" i="1"/>
  <c r="Y426" i="1"/>
  <c r="J427" i="1"/>
  <c r="K427" i="1"/>
  <c r="L427" i="1"/>
  <c r="AA427" i="1"/>
  <c r="N427" i="1"/>
  <c r="Q427" i="1"/>
  <c r="P427" i="1"/>
  <c r="M427" i="1"/>
  <c r="O427" i="1"/>
  <c r="G427" i="1"/>
  <c r="E427" i="1"/>
  <c r="F427" i="1"/>
  <c r="B427" i="1"/>
  <c r="U427" i="1"/>
  <c r="R427" i="1"/>
  <c r="A428" i="1"/>
  <c r="C427" i="1"/>
  <c r="S427" i="1"/>
  <c r="V427" i="1"/>
  <c r="T427" i="1"/>
  <c r="W427" i="1"/>
  <c r="Y427" i="1"/>
  <c r="X427" i="1"/>
  <c r="J428" i="1"/>
  <c r="K428" i="1"/>
  <c r="L428" i="1"/>
  <c r="AA428" i="1"/>
  <c r="N428" i="1"/>
  <c r="F428" i="1"/>
  <c r="G428" i="1"/>
  <c r="E428" i="1"/>
  <c r="Q428" i="1"/>
  <c r="P428" i="1"/>
  <c r="M428" i="1"/>
  <c r="O428" i="1"/>
  <c r="B428" i="1"/>
  <c r="C428" i="1"/>
  <c r="A429" i="1"/>
  <c r="V428" i="1"/>
  <c r="S428" i="1"/>
  <c r="T428" i="1"/>
  <c r="W428" i="1"/>
  <c r="R428" i="1"/>
  <c r="U428" i="1"/>
  <c r="X428" i="1"/>
  <c r="J429" i="1"/>
  <c r="K429" i="1"/>
  <c r="AA429" i="1"/>
  <c r="L429" i="1"/>
  <c r="N429" i="1"/>
  <c r="Q429" i="1"/>
  <c r="P429" i="1"/>
  <c r="M429" i="1"/>
  <c r="O429" i="1"/>
  <c r="G429" i="1"/>
  <c r="E429" i="1"/>
  <c r="F429" i="1"/>
  <c r="B429" i="1"/>
  <c r="R429" i="1"/>
  <c r="U429" i="1"/>
  <c r="A430" i="1"/>
  <c r="C429" i="1"/>
  <c r="S429" i="1"/>
  <c r="V429" i="1"/>
  <c r="W429" i="1"/>
  <c r="Z429" i="1"/>
  <c r="T429" i="1"/>
  <c r="X429" i="1"/>
  <c r="A431" i="1"/>
  <c r="C430" i="1"/>
  <c r="J430" i="1"/>
  <c r="K430" i="1"/>
  <c r="U430" i="1"/>
  <c r="L430" i="1"/>
  <c r="AA430" i="1"/>
  <c r="A432" i="1"/>
  <c r="C431" i="1"/>
  <c r="J431" i="1"/>
  <c r="K431" i="1"/>
  <c r="U431" i="1"/>
  <c r="L431" i="1"/>
  <c r="AA431" i="1"/>
  <c r="J432" i="1"/>
  <c r="K432" i="1"/>
  <c r="G430" i="1"/>
  <c r="E430" i="1"/>
  <c r="F430" i="1"/>
  <c r="R430" i="1"/>
  <c r="X430" i="1"/>
  <c r="D430" i="1"/>
  <c r="B430" i="1"/>
  <c r="L432" i="1"/>
  <c r="AA432" i="1"/>
  <c r="G432" i="1"/>
  <c r="N432" i="1"/>
  <c r="G431" i="1"/>
  <c r="E431" i="1"/>
  <c r="F431" i="1"/>
  <c r="R431" i="1"/>
  <c r="X431" i="1"/>
  <c r="D431" i="1"/>
  <c r="B431" i="1"/>
  <c r="Q432" i="1"/>
  <c r="P432" i="1"/>
  <c r="M432" i="1"/>
  <c r="O432" i="1"/>
  <c r="E432" i="1"/>
  <c r="B432" i="1"/>
  <c r="R432" i="1"/>
  <c r="U432" i="1"/>
  <c r="V432" i="1"/>
  <c r="S432" i="1"/>
  <c r="A433" i="1"/>
  <c r="C432" i="1"/>
  <c r="T432" i="1"/>
  <c r="W432" i="1"/>
  <c r="Y432" i="1"/>
  <c r="X432" i="1"/>
  <c r="J433" i="1"/>
  <c r="K433" i="1"/>
  <c r="AA433" i="1"/>
  <c r="L433" i="1"/>
  <c r="N433" i="1"/>
  <c r="Q433" i="1"/>
  <c r="P433" i="1"/>
  <c r="M433" i="1"/>
  <c r="O433" i="1"/>
  <c r="G433" i="1"/>
  <c r="E433" i="1"/>
  <c r="F433" i="1"/>
  <c r="B433" i="1"/>
  <c r="R433" i="1"/>
  <c r="U433" i="1"/>
  <c r="C433" i="1"/>
  <c r="A434" i="1"/>
  <c r="S433" i="1"/>
  <c r="V433" i="1"/>
  <c r="W433" i="1"/>
  <c r="T433" i="1"/>
  <c r="Y433" i="1"/>
  <c r="X433" i="1"/>
  <c r="J434" i="1"/>
  <c r="K434" i="1"/>
  <c r="L434" i="1"/>
  <c r="AA434" i="1"/>
  <c r="N434" i="1"/>
  <c r="P434" i="1"/>
  <c r="Q434" i="1"/>
  <c r="M434" i="1"/>
  <c r="O434" i="1"/>
  <c r="G434" i="1"/>
  <c r="E434" i="1"/>
  <c r="F434" i="1"/>
  <c r="A435" i="1"/>
  <c r="C434" i="1"/>
  <c r="B434" i="1"/>
  <c r="T434" i="1"/>
  <c r="W434" i="1"/>
  <c r="S434" i="1"/>
  <c r="V434" i="1"/>
  <c r="R434" i="1"/>
  <c r="U434" i="1"/>
  <c r="X434" i="1"/>
  <c r="J435" i="1"/>
  <c r="K435" i="1"/>
  <c r="L435" i="1"/>
  <c r="AA435" i="1"/>
  <c r="N435" i="1"/>
  <c r="Q435" i="1"/>
  <c r="P435" i="1"/>
  <c r="M435" i="1"/>
  <c r="O435" i="1"/>
  <c r="G435" i="1"/>
  <c r="E435" i="1"/>
  <c r="F435" i="1"/>
  <c r="U435" i="1"/>
  <c r="R435" i="1"/>
  <c r="A436" i="1"/>
  <c r="C435" i="1"/>
  <c r="T435" i="1"/>
  <c r="W435" i="1"/>
  <c r="B435" i="1"/>
  <c r="S435" i="1"/>
  <c r="V435" i="1"/>
  <c r="Y435" i="1"/>
  <c r="J436" i="1"/>
  <c r="K436" i="1"/>
  <c r="L436" i="1"/>
  <c r="AA436" i="1"/>
  <c r="N436" i="1"/>
  <c r="Q436" i="1"/>
  <c r="P436" i="1"/>
  <c r="M436" i="1"/>
  <c r="O436" i="1"/>
  <c r="F436" i="1"/>
  <c r="G436" i="1"/>
  <c r="E436" i="1"/>
  <c r="B436" i="1"/>
  <c r="R436" i="1"/>
  <c r="U436" i="1"/>
  <c r="C436" i="1"/>
  <c r="A437" i="1"/>
  <c r="T436" i="1"/>
  <c r="W436" i="1"/>
  <c r="V436" i="1"/>
  <c r="S436" i="1"/>
  <c r="Y436" i="1"/>
  <c r="X436" i="1"/>
  <c r="J437" i="1"/>
  <c r="K437" i="1"/>
  <c r="AA437" i="1"/>
  <c r="L437" i="1"/>
  <c r="N437" i="1"/>
  <c r="G437" i="1"/>
  <c r="E437" i="1"/>
  <c r="F437" i="1"/>
  <c r="Q437" i="1"/>
  <c r="P437" i="1"/>
  <c r="M437" i="1"/>
  <c r="O437" i="1"/>
  <c r="A438" i="1"/>
  <c r="C437" i="1"/>
  <c r="S437" i="1"/>
  <c r="V437" i="1"/>
  <c r="W437" i="1"/>
  <c r="T437" i="1"/>
  <c r="R437" i="1"/>
  <c r="U437" i="1"/>
  <c r="B437" i="1"/>
  <c r="Y437" i="1"/>
  <c r="J438" i="1"/>
  <c r="K438" i="1"/>
  <c r="L438" i="1"/>
  <c r="AA438" i="1"/>
  <c r="N438" i="1"/>
  <c r="G438" i="1"/>
  <c r="E438" i="1"/>
  <c r="F438" i="1"/>
  <c r="P438" i="1"/>
  <c r="Q438" i="1"/>
  <c r="M438" i="1"/>
  <c r="O438" i="1"/>
  <c r="B438" i="1"/>
  <c r="T438" i="1"/>
  <c r="W438" i="1"/>
  <c r="Z438" i="1"/>
  <c r="S438" i="1"/>
  <c r="V438" i="1"/>
  <c r="R438" i="1"/>
  <c r="U438" i="1"/>
  <c r="A439" i="1"/>
  <c r="C438" i="1"/>
  <c r="X438" i="1"/>
  <c r="A440" i="1"/>
  <c r="C439" i="1"/>
  <c r="J439" i="1"/>
  <c r="K439" i="1"/>
  <c r="U439" i="1"/>
  <c r="AA439" i="1"/>
  <c r="L439" i="1"/>
  <c r="J440" i="1"/>
  <c r="K440" i="1"/>
  <c r="A441" i="1"/>
  <c r="C440" i="1"/>
  <c r="U440" i="1"/>
  <c r="C441" i="1"/>
  <c r="J441" i="1"/>
  <c r="K441" i="1"/>
  <c r="A442" i="1"/>
  <c r="U441" i="1"/>
  <c r="L440" i="1"/>
  <c r="AA440" i="1"/>
  <c r="G439" i="1"/>
  <c r="E439" i="1"/>
  <c r="F439" i="1"/>
  <c r="R439" i="1"/>
  <c r="X439" i="1"/>
  <c r="D439" i="1"/>
  <c r="B439" i="1"/>
  <c r="A443" i="1"/>
  <c r="C442" i="1"/>
  <c r="J442" i="1"/>
  <c r="K442" i="1"/>
  <c r="U442" i="1"/>
  <c r="F440" i="1"/>
  <c r="G440" i="1"/>
  <c r="E440" i="1"/>
  <c r="R440" i="1"/>
  <c r="X440" i="1"/>
  <c r="D440" i="1"/>
  <c r="AA441" i="1"/>
  <c r="L441" i="1"/>
  <c r="G441" i="1"/>
  <c r="E441" i="1"/>
  <c r="F441" i="1"/>
  <c r="R441" i="1"/>
  <c r="X441" i="1"/>
  <c r="D441" i="1"/>
  <c r="L442" i="1"/>
  <c r="AA442" i="1"/>
  <c r="B440" i="1"/>
  <c r="A444" i="1"/>
  <c r="C443" i="1"/>
  <c r="J443" i="1"/>
  <c r="K443" i="1"/>
  <c r="U443" i="1"/>
  <c r="B441" i="1"/>
  <c r="J444" i="1"/>
  <c r="K444" i="1"/>
  <c r="C444" i="1"/>
  <c r="A445" i="1"/>
  <c r="U444" i="1"/>
  <c r="L443" i="1"/>
  <c r="AA443" i="1"/>
  <c r="G442" i="1"/>
  <c r="E442" i="1"/>
  <c r="F442" i="1"/>
  <c r="R442" i="1"/>
  <c r="X442" i="1"/>
  <c r="D442" i="1"/>
  <c r="B442" i="1"/>
  <c r="C445" i="1"/>
  <c r="J445" i="1"/>
  <c r="K445" i="1"/>
  <c r="A446" i="1"/>
  <c r="U445" i="1"/>
  <c r="F443" i="1"/>
  <c r="G443" i="1"/>
  <c r="E443" i="1"/>
  <c r="R443" i="1"/>
  <c r="X443" i="1"/>
  <c r="D443" i="1"/>
  <c r="AA444" i="1"/>
  <c r="L444" i="1"/>
  <c r="F444" i="1"/>
  <c r="G444" i="1"/>
  <c r="E444" i="1"/>
  <c r="R444" i="1"/>
  <c r="X444" i="1"/>
  <c r="D444" i="1"/>
  <c r="A447" i="1"/>
  <c r="C446" i="1"/>
  <c r="J446" i="1"/>
  <c r="K446" i="1"/>
  <c r="U446" i="1"/>
  <c r="AA445" i="1"/>
  <c r="L445" i="1"/>
  <c r="B443" i="1"/>
  <c r="B444" i="1"/>
  <c r="G445" i="1"/>
  <c r="E445" i="1"/>
  <c r="F445" i="1"/>
  <c r="R445" i="1"/>
  <c r="X445" i="1"/>
  <c r="D445" i="1"/>
  <c r="A448" i="1"/>
  <c r="J447" i="1"/>
  <c r="K447" i="1"/>
  <c r="C447" i="1"/>
  <c r="U447" i="1"/>
  <c r="L446" i="1"/>
  <c r="AA446" i="1"/>
  <c r="B445" i="1"/>
  <c r="J448" i="1"/>
  <c r="K448" i="1"/>
  <c r="A449" i="1"/>
  <c r="C448" i="1"/>
  <c r="U448" i="1"/>
  <c r="G446" i="1"/>
  <c r="E446" i="1"/>
  <c r="F446" i="1"/>
  <c r="R446" i="1"/>
  <c r="X446" i="1"/>
  <c r="D446" i="1"/>
  <c r="L447" i="1"/>
  <c r="AA447" i="1"/>
  <c r="B446" i="1"/>
  <c r="J449" i="1"/>
  <c r="K449" i="1"/>
  <c r="G447" i="1"/>
  <c r="E447" i="1"/>
  <c r="F447" i="1"/>
  <c r="R447" i="1"/>
  <c r="X447" i="1"/>
  <c r="D447" i="1"/>
  <c r="L448" i="1"/>
  <c r="AA448" i="1"/>
  <c r="B447" i="1"/>
  <c r="AA449" i="1"/>
  <c r="G449" i="1"/>
  <c r="L449" i="1"/>
  <c r="N449" i="1"/>
  <c r="F448" i="1"/>
  <c r="G448" i="1"/>
  <c r="E448" i="1"/>
  <c r="R448" i="1"/>
  <c r="X448" i="1"/>
  <c r="D448" i="1"/>
  <c r="B448" i="1"/>
  <c r="Q449" i="1"/>
  <c r="P449" i="1"/>
  <c r="M449" i="1"/>
  <c r="O449" i="1"/>
  <c r="E449" i="1"/>
  <c r="B449" i="1"/>
  <c r="C449" i="1"/>
  <c r="A450" i="1"/>
  <c r="S449" i="1"/>
  <c r="V449" i="1"/>
  <c r="W449" i="1"/>
  <c r="T449" i="1"/>
  <c r="R449" i="1"/>
  <c r="U449" i="1"/>
  <c r="Y449" i="1"/>
  <c r="X449" i="1"/>
  <c r="J450" i="1"/>
  <c r="K450" i="1"/>
  <c r="L450" i="1"/>
  <c r="AA450" i="1"/>
  <c r="N450" i="1"/>
  <c r="G450" i="1"/>
  <c r="E450" i="1"/>
  <c r="F450" i="1"/>
  <c r="P450" i="1"/>
  <c r="Q450" i="1"/>
  <c r="M450" i="1"/>
  <c r="O450" i="1"/>
  <c r="B450" i="1"/>
  <c r="T450" i="1"/>
  <c r="W450" i="1"/>
  <c r="S450" i="1"/>
  <c r="V450" i="1"/>
  <c r="U450" i="1"/>
  <c r="R450" i="1"/>
  <c r="A451" i="1"/>
  <c r="C450" i="1"/>
  <c r="X450" i="1"/>
  <c r="Y450" i="1"/>
  <c r="J451" i="1"/>
  <c r="K451" i="1"/>
  <c r="L451" i="1"/>
  <c r="AA451" i="1"/>
  <c r="N451" i="1"/>
  <c r="G451" i="1"/>
  <c r="E451" i="1"/>
  <c r="F451" i="1"/>
  <c r="Q451" i="1"/>
  <c r="P451" i="1"/>
  <c r="M451" i="1"/>
  <c r="O451" i="1"/>
  <c r="B451" i="1"/>
  <c r="S451" i="1"/>
  <c r="V451" i="1"/>
  <c r="T451" i="1"/>
  <c r="W451" i="1"/>
  <c r="U451" i="1"/>
  <c r="R451" i="1"/>
  <c r="A452" i="1"/>
  <c r="C451" i="1"/>
  <c r="X451" i="1"/>
  <c r="J452" i="1"/>
  <c r="K452" i="1"/>
  <c r="L452" i="1"/>
  <c r="AA452" i="1"/>
  <c r="N452" i="1"/>
  <c r="Q452" i="1"/>
  <c r="P452" i="1"/>
  <c r="M452" i="1"/>
  <c r="O452" i="1"/>
  <c r="F452" i="1"/>
  <c r="G452" i="1"/>
  <c r="E452" i="1"/>
  <c r="R452" i="1"/>
  <c r="U452" i="1"/>
  <c r="V452" i="1"/>
  <c r="S452" i="1"/>
  <c r="C452" i="1"/>
  <c r="A453" i="1"/>
  <c r="B452" i="1"/>
  <c r="W452" i="1"/>
  <c r="T452" i="1"/>
  <c r="Y452" i="1"/>
  <c r="J453" i="1"/>
  <c r="K453" i="1"/>
  <c r="AA453" i="1"/>
  <c r="L453" i="1"/>
  <c r="N453" i="1"/>
  <c r="Q453" i="1"/>
  <c r="P453" i="1"/>
  <c r="M453" i="1"/>
  <c r="O453" i="1"/>
  <c r="G453" i="1"/>
  <c r="E453" i="1"/>
  <c r="F453" i="1"/>
  <c r="B453" i="1"/>
  <c r="R453" i="1"/>
  <c r="U453" i="1"/>
  <c r="A454" i="1"/>
  <c r="C453" i="1"/>
  <c r="S453" i="1"/>
  <c r="V453" i="1"/>
  <c r="W453" i="1"/>
  <c r="T453" i="1"/>
  <c r="X453" i="1"/>
  <c r="Y453" i="1"/>
  <c r="J454" i="1"/>
  <c r="K454" i="1"/>
  <c r="L454" i="1"/>
  <c r="AA454" i="1"/>
  <c r="N454" i="1"/>
  <c r="G454" i="1"/>
  <c r="E454" i="1"/>
  <c r="F454" i="1"/>
  <c r="P454" i="1"/>
  <c r="Q454" i="1"/>
  <c r="M454" i="1"/>
  <c r="O454" i="1"/>
  <c r="B454" i="1"/>
  <c r="T454" i="1"/>
  <c r="W454" i="1"/>
  <c r="S454" i="1"/>
  <c r="V454" i="1"/>
  <c r="R454" i="1"/>
  <c r="U454" i="1"/>
  <c r="A455" i="1"/>
  <c r="C454" i="1"/>
  <c r="Y454" i="1"/>
  <c r="J455" i="1"/>
  <c r="K455" i="1"/>
  <c r="L455" i="1"/>
  <c r="AA455" i="1"/>
  <c r="N455" i="1"/>
  <c r="G455" i="1"/>
  <c r="E455" i="1"/>
  <c r="F455" i="1"/>
  <c r="Q455" i="1"/>
  <c r="P455" i="1"/>
  <c r="M455" i="1"/>
  <c r="O455" i="1"/>
  <c r="V455" i="1"/>
  <c r="S455" i="1"/>
  <c r="T455" i="1"/>
  <c r="W455" i="1"/>
  <c r="Z455" i="1"/>
  <c r="U455" i="1"/>
  <c r="R455" i="1"/>
  <c r="B455" i="1"/>
  <c r="A456" i="1"/>
  <c r="C455" i="1"/>
  <c r="X455" i="1"/>
  <c r="J456" i="1"/>
  <c r="K456" i="1"/>
  <c r="A457" i="1"/>
  <c r="C456" i="1"/>
  <c r="U456" i="1"/>
  <c r="C457" i="1"/>
  <c r="J457" i="1"/>
  <c r="K457" i="1"/>
  <c r="A458" i="1"/>
  <c r="U457" i="1"/>
  <c r="L456" i="1"/>
  <c r="AA456" i="1"/>
  <c r="J458" i="1"/>
  <c r="K458" i="1"/>
  <c r="AA457" i="1"/>
  <c r="L457" i="1"/>
  <c r="F456" i="1"/>
  <c r="G456" i="1"/>
  <c r="E456" i="1"/>
  <c r="R456" i="1"/>
  <c r="X456" i="1"/>
  <c r="D456" i="1"/>
  <c r="L458" i="1"/>
  <c r="AA458" i="1"/>
  <c r="G458" i="1"/>
  <c r="N458" i="1"/>
  <c r="B456" i="1"/>
  <c r="G457" i="1"/>
  <c r="E457" i="1"/>
  <c r="F457" i="1"/>
  <c r="R457" i="1"/>
  <c r="X457" i="1"/>
  <c r="D457" i="1"/>
  <c r="B457" i="1"/>
  <c r="E458" i="1"/>
  <c r="B458" i="1"/>
  <c r="P458" i="1"/>
  <c r="M458" i="1"/>
  <c r="Q458" i="1"/>
  <c r="O458" i="1"/>
  <c r="T458" i="1"/>
  <c r="W458" i="1"/>
  <c r="U458" i="1"/>
  <c r="R458" i="1"/>
  <c r="A459" i="1"/>
  <c r="C458" i="1"/>
  <c r="S458" i="1"/>
  <c r="V458" i="1"/>
  <c r="X458" i="1"/>
  <c r="Y458" i="1"/>
  <c r="J459" i="1"/>
  <c r="K459" i="1"/>
  <c r="L459" i="1"/>
  <c r="AA459" i="1"/>
  <c r="N459" i="1"/>
  <c r="G459" i="1"/>
  <c r="E459" i="1"/>
  <c r="F459" i="1"/>
  <c r="Q459" i="1"/>
  <c r="P459" i="1"/>
  <c r="M459" i="1"/>
  <c r="O459" i="1"/>
  <c r="S459" i="1"/>
  <c r="V459" i="1"/>
  <c r="T459" i="1"/>
  <c r="W459" i="1"/>
  <c r="U459" i="1"/>
  <c r="R459" i="1"/>
  <c r="B459" i="1"/>
  <c r="C459" i="1"/>
  <c r="A460" i="1"/>
  <c r="X459" i="1"/>
  <c r="Y459" i="1"/>
  <c r="J460" i="1"/>
  <c r="K460" i="1"/>
  <c r="L460" i="1"/>
  <c r="AA460" i="1"/>
  <c r="N460" i="1"/>
  <c r="F460" i="1"/>
  <c r="G460" i="1"/>
  <c r="E460" i="1"/>
  <c r="Q460" i="1"/>
  <c r="P460" i="1"/>
  <c r="M460" i="1"/>
  <c r="O460" i="1"/>
  <c r="B460" i="1"/>
  <c r="C460" i="1"/>
  <c r="A461" i="1"/>
  <c r="V460" i="1"/>
  <c r="S460" i="1"/>
  <c r="T460" i="1"/>
  <c r="W460" i="1"/>
  <c r="R460" i="1"/>
  <c r="U460" i="1"/>
  <c r="X460" i="1"/>
  <c r="J461" i="1"/>
  <c r="K461" i="1"/>
  <c r="AA461" i="1"/>
  <c r="L461" i="1"/>
  <c r="N461" i="1"/>
  <c r="Q461" i="1"/>
  <c r="P461" i="1"/>
  <c r="M461" i="1"/>
  <c r="O461" i="1"/>
  <c r="G461" i="1"/>
  <c r="E461" i="1"/>
  <c r="F461" i="1"/>
  <c r="B461" i="1"/>
  <c r="R461" i="1"/>
  <c r="U461" i="1"/>
  <c r="A462" i="1"/>
  <c r="C461" i="1"/>
  <c r="S461" i="1"/>
  <c r="V461" i="1"/>
  <c r="W461" i="1"/>
  <c r="T461" i="1"/>
  <c r="X461" i="1"/>
  <c r="J462" i="1"/>
  <c r="K462" i="1"/>
  <c r="L462" i="1"/>
  <c r="AA462" i="1"/>
  <c r="N462" i="1"/>
  <c r="G462" i="1"/>
  <c r="E462" i="1"/>
  <c r="F462" i="1"/>
  <c r="P462" i="1"/>
  <c r="Q462" i="1"/>
  <c r="M462" i="1"/>
  <c r="O462" i="1"/>
  <c r="B462" i="1"/>
  <c r="T462" i="1"/>
  <c r="W462" i="1"/>
  <c r="S462" i="1"/>
  <c r="V462" i="1"/>
  <c r="R462" i="1"/>
  <c r="U462" i="1"/>
  <c r="C462" i="1"/>
  <c r="A463" i="1"/>
  <c r="X462" i="1"/>
  <c r="Y462" i="1"/>
  <c r="J463" i="1"/>
  <c r="K463" i="1"/>
  <c r="L463" i="1"/>
  <c r="AA463" i="1"/>
  <c r="N463" i="1"/>
  <c r="G463" i="1"/>
  <c r="E463" i="1"/>
  <c r="F463" i="1"/>
  <c r="Q463" i="1"/>
  <c r="P463" i="1"/>
  <c r="M463" i="1"/>
  <c r="O463" i="1"/>
  <c r="B463" i="1"/>
  <c r="S463" i="1"/>
  <c r="V463" i="1"/>
  <c r="T463" i="1"/>
  <c r="W463" i="1"/>
  <c r="U463" i="1"/>
  <c r="R463" i="1"/>
  <c r="A464" i="1"/>
  <c r="C463" i="1"/>
  <c r="X463" i="1"/>
  <c r="J464" i="1"/>
  <c r="K464" i="1"/>
  <c r="L464" i="1"/>
  <c r="AA464" i="1"/>
  <c r="N464" i="1"/>
  <c r="Q464" i="1"/>
  <c r="P464" i="1"/>
  <c r="M464" i="1"/>
  <c r="O464" i="1"/>
  <c r="F464" i="1"/>
  <c r="G464" i="1"/>
  <c r="E464" i="1"/>
  <c r="R464" i="1"/>
  <c r="U464" i="1"/>
  <c r="V464" i="1"/>
  <c r="S464" i="1"/>
  <c r="A465" i="1"/>
  <c r="C464" i="1"/>
  <c r="B464" i="1"/>
  <c r="Z464" i="1"/>
  <c r="T464" i="1"/>
  <c r="W464" i="1"/>
  <c r="X464" i="1"/>
  <c r="C465" i="1"/>
  <c r="J465" i="1"/>
  <c r="K465" i="1"/>
  <c r="A466" i="1"/>
  <c r="U465" i="1"/>
  <c r="AA465" i="1"/>
  <c r="L465" i="1"/>
  <c r="A467" i="1"/>
  <c r="C466" i="1"/>
  <c r="J466" i="1"/>
  <c r="K466" i="1"/>
  <c r="U466" i="1"/>
  <c r="L466" i="1"/>
  <c r="AA466" i="1"/>
  <c r="J467" i="1"/>
  <c r="K467" i="1"/>
  <c r="G465" i="1"/>
  <c r="E465" i="1"/>
  <c r="F465" i="1"/>
  <c r="R465" i="1"/>
  <c r="X465" i="1"/>
  <c r="D465" i="1"/>
  <c r="B465" i="1"/>
  <c r="G466" i="1"/>
  <c r="E466" i="1"/>
  <c r="F466" i="1"/>
  <c r="R466" i="1"/>
  <c r="X466" i="1"/>
  <c r="D466" i="1"/>
  <c r="L467" i="1"/>
  <c r="AA467" i="1"/>
  <c r="G467" i="1"/>
  <c r="N467" i="1"/>
  <c r="Q467" i="1"/>
  <c r="P467" i="1"/>
  <c r="M467" i="1"/>
  <c r="O467" i="1"/>
  <c r="B466" i="1"/>
  <c r="E467" i="1"/>
  <c r="B467" i="1"/>
  <c r="U467" i="1"/>
  <c r="R467" i="1"/>
  <c r="A468" i="1"/>
  <c r="C467" i="1"/>
  <c r="S467" i="1"/>
  <c r="V467" i="1"/>
  <c r="T467" i="1"/>
  <c r="W467" i="1"/>
  <c r="Y467" i="1"/>
  <c r="X467" i="1"/>
  <c r="J468" i="1"/>
  <c r="K468" i="1"/>
  <c r="L468" i="1"/>
  <c r="AA468" i="1"/>
  <c r="N468" i="1"/>
  <c r="Q468" i="1"/>
  <c r="P468" i="1"/>
  <c r="M468" i="1"/>
  <c r="O468" i="1"/>
  <c r="F468" i="1"/>
  <c r="G468" i="1"/>
  <c r="E468" i="1"/>
  <c r="B468" i="1"/>
  <c r="R468" i="1"/>
  <c r="U468" i="1"/>
  <c r="C468" i="1"/>
  <c r="A469" i="1"/>
  <c r="V468" i="1"/>
  <c r="S468" i="1"/>
  <c r="T468" i="1"/>
  <c r="W468" i="1"/>
  <c r="X468" i="1"/>
  <c r="Y468" i="1"/>
  <c r="J469" i="1"/>
  <c r="K469" i="1"/>
  <c r="AA469" i="1"/>
  <c r="L469" i="1"/>
  <c r="N469" i="1"/>
  <c r="Q469" i="1"/>
  <c r="P469" i="1"/>
  <c r="M469" i="1"/>
  <c r="O469" i="1"/>
  <c r="G469" i="1"/>
  <c r="E469" i="1"/>
  <c r="F469" i="1"/>
  <c r="B469" i="1"/>
  <c r="R469" i="1"/>
  <c r="U469" i="1"/>
  <c r="C469" i="1"/>
  <c r="A470" i="1"/>
  <c r="S469" i="1"/>
  <c r="V469" i="1"/>
  <c r="W469" i="1"/>
  <c r="T469" i="1"/>
  <c r="X469" i="1"/>
  <c r="J470" i="1"/>
  <c r="K470" i="1"/>
  <c r="L470" i="1"/>
  <c r="AA470" i="1"/>
  <c r="N470" i="1"/>
  <c r="P470" i="1"/>
  <c r="Q470" i="1"/>
  <c r="M470" i="1"/>
  <c r="O470" i="1"/>
  <c r="G470" i="1"/>
  <c r="E470" i="1"/>
  <c r="F470" i="1"/>
  <c r="B470" i="1"/>
  <c r="R470" i="1"/>
  <c r="U470" i="1"/>
  <c r="A471" i="1"/>
  <c r="C470" i="1"/>
  <c r="T470" i="1"/>
  <c r="W470" i="1"/>
  <c r="S470" i="1"/>
  <c r="V470" i="1"/>
  <c r="Y470" i="1"/>
  <c r="J471" i="1"/>
  <c r="K471" i="1"/>
  <c r="L471" i="1"/>
  <c r="AA471" i="1"/>
  <c r="N471" i="1"/>
  <c r="Q471" i="1"/>
  <c r="P471" i="1"/>
  <c r="M471" i="1"/>
  <c r="O471" i="1"/>
  <c r="G471" i="1"/>
  <c r="E471" i="1"/>
  <c r="F471" i="1"/>
  <c r="B471" i="1"/>
  <c r="U471" i="1"/>
  <c r="R471" i="1"/>
  <c r="A472" i="1"/>
  <c r="C471" i="1"/>
  <c r="S471" i="1"/>
  <c r="V471" i="1"/>
  <c r="T471" i="1"/>
  <c r="W471" i="1"/>
  <c r="X471" i="1"/>
  <c r="Y471" i="1"/>
  <c r="J472" i="1"/>
  <c r="K472" i="1"/>
  <c r="L472" i="1"/>
  <c r="AA472" i="1"/>
  <c r="N472" i="1"/>
  <c r="F472" i="1"/>
  <c r="G472" i="1"/>
  <c r="E472" i="1"/>
  <c r="Q472" i="1"/>
  <c r="P472" i="1"/>
  <c r="M472" i="1"/>
  <c r="O472" i="1"/>
  <c r="B472" i="1"/>
  <c r="A473" i="1"/>
  <c r="C472" i="1"/>
  <c r="V472" i="1"/>
  <c r="S472" i="1"/>
  <c r="T472" i="1"/>
  <c r="W472" i="1"/>
  <c r="R472" i="1"/>
  <c r="U472" i="1"/>
  <c r="X472" i="1"/>
  <c r="J473" i="1"/>
  <c r="K473" i="1"/>
  <c r="AA473" i="1"/>
  <c r="L473" i="1"/>
  <c r="N473" i="1"/>
  <c r="Q473" i="1"/>
  <c r="P473" i="1"/>
  <c r="M473" i="1"/>
  <c r="O473" i="1"/>
  <c r="G473" i="1"/>
  <c r="E473" i="1"/>
  <c r="F473" i="1"/>
  <c r="R473" i="1"/>
  <c r="U473" i="1"/>
  <c r="B473" i="1"/>
  <c r="A474" i="1"/>
  <c r="C473" i="1"/>
  <c r="S473" i="1"/>
  <c r="V473" i="1"/>
  <c r="W473" i="1"/>
  <c r="Z473" i="1"/>
  <c r="T473" i="1"/>
  <c r="X473" i="1"/>
  <c r="A475" i="1"/>
  <c r="C474" i="1"/>
  <c r="J474" i="1"/>
  <c r="K474" i="1"/>
  <c r="U474" i="1"/>
  <c r="A476" i="1"/>
  <c r="C475" i="1"/>
  <c r="J475" i="1"/>
  <c r="K475" i="1"/>
  <c r="U475" i="1"/>
  <c r="L474" i="1"/>
  <c r="AA474" i="1"/>
  <c r="L475" i="1"/>
  <c r="AA475" i="1"/>
  <c r="G474" i="1"/>
  <c r="E474" i="1"/>
  <c r="F474" i="1"/>
  <c r="R474" i="1"/>
  <c r="X474" i="1"/>
  <c r="D474" i="1"/>
  <c r="J476" i="1"/>
  <c r="K476" i="1"/>
  <c r="A477" i="1"/>
  <c r="C476" i="1"/>
  <c r="U476" i="1"/>
  <c r="B474" i="1"/>
  <c r="L476" i="1"/>
  <c r="AA476" i="1"/>
  <c r="C477" i="1"/>
  <c r="J477" i="1"/>
  <c r="K477" i="1"/>
  <c r="A478" i="1"/>
  <c r="U477" i="1"/>
  <c r="G475" i="1"/>
  <c r="E475" i="1"/>
  <c r="F475" i="1"/>
  <c r="R475" i="1"/>
  <c r="X475" i="1"/>
  <c r="D475" i="1"/>
  <c r="B475" i="1"/>
  <c r="AA477" i="1"/>
  <c r="L477" i="1"/>
  <c r="F476" i="1"/>
  <c r="G476" i="1"/>
  <c r="E476" i="1"/>
  <c r="R476" i="1"/>
  <c r="X476" i="1"/>
  <c r="D476" i="1"/>
  <c r="J478" i="1"/>
  <c r="K478" i="1"/>
  <c r="L478" i="1"/>
  <c r="AA478" i="1"/>
  <c r="G478" i="1"/>
  <c r="N478" i="1"/>
  <c r="B476" i="1"/>
  <c r="G477" i="1"/>
  <c r="E477" i="1"/>
  <c r="F477" i="1"/>
  <c r="R477" i="1"/>
  <c r="X477" i="1"/>
  <c r="D477" i="1"/>
  <c r="B477" i="1"/>
  <c r="P478" i="1"/>
  <c r="Q478" i="1"/>
  <c r="M478" i="1"/>
  <c r="O478" i="1"/>
  <c r="E478" i="1"/>
  <c r="B478" i="1"/>
  <c r="R478" i="1"/>
  <c r="U478" i="1"/>
  <c r="C478" i="1"/>
  <c r="A479" i="1"/>
  <c r="T478" i="1"/>
  <c r="W478" i="1"/>
  <c r="S478" i="1"/>
  <c r="V478" i="1"/>
  <c r="Y478" i="1"/>
  <c r="X478" i="1"/>
  <c r="J479" i="1"/>
  <c r="K479" i="1"/>
  <c r="L479" i="1"/>
  <c r="AA479" i="1"/>
  <c r="N479" i="1"/>
  <c r="Q479" i="1"/>
  <c r="P479" i="1"/>
  <c r="M479" i="1"/>
  <c r="O479" i="1"/>
  <c r="G479" i="1"/>
  <c r="E479" i="1"/>
  <c r="F479" i="1"/>
  <c r="B479" i="1"/>
  <c r="U479" i="1"/>
  <c r="R479" i="1"/>
  <c r="A480" i="1"/>
  <c r="C479" i="1"/>
  <c r="S479" i="1"/>
  <c r="V479" i="1"/>
  <c r="T479" i="1"/>
  <c r="W479" i="1"/>
  <c r="X479" i="1"/>
  <c r="Y479" i="1"/>
  <c r="J480" i="1"/>
  <c r="K480" i="1"/>
  <c r="L480" i="1"/>
  <c r="AA480" i="1"/>
  <c r="N480" i="1"/>
  <c r="F480" i="1"/>
  <c r="G480" i="1"/>
  <c r="E480" i="1"/>
  <c r="Q480" i="1"/>
  <c r="P480" i="1"/>
  <c r="M480" i="1"/>
  <c r="O480" i="1"/>
  <c r="B480" i="1"/>
  <c r="V480" i="1"/>
  <c r="S480" i="1"/>
  <c r="T480" i="1"/>
  <c r="W480" i="1"/>
  <c r="R480" i="1"/>
  <c r="U480" i="1"/>
  <c r="A481" i="1"/>
  <c r="C480" i="1"/>
  <c r="Y480" i="1"/>
  <c r="J481" i="1"/>
  <c r="K481" i="1"/>
  <c r="AA481" i="1"/>
  <c r="L481" i="1"/>
  <c r="N481" i="1"/>
  <c r="Q481" i="1"/>
  <c r="P481" i="1"/>
  <c r="M481" i="1"/>
  <c r="O481" i="1"/>
  <c r="G481" i="1"/>
  <c r="E481" i="1"/>
  <c r="F481" i="1"/>
  <c r="B481" i="1"/>
  <c r="R481" i="1"/>
  <c r="U481" i="1"/>
  <c r="C481" i="1"/>
  <c r="A482" i="1"/>
  <c r="S481" i="1"/>
  <c r="V481" i="1"/>
  <c r="W481" i="1"/>
  <c r="T481" i="1"/>
  <c r="Y481" i="1"/>
  <c r="J482" i="1"/>
  <c r="K482" i="1"/>
  <c r="L482" i="1"/>
  <c r="AA482" i="1"/>
  <c r="N482" i="1"/>
  <c r="G482" i="1"/>
  <c r="E482" i="1"/>
  <c r="F482" i="1"/>
  <c r="P482" i="1"/>
  <c r="Q482" i="1"/>
  <c r="M482" i="1"/>
  <c r="O482" i="1"/>
  <c r="B482" i="1"/>
  <c r="T482" i="1"/>
  <c r="W482" i="1"/>
  <c r="S482" i="1"/>
  <c r="V482" i="1"/>
  <c r="R482" i="1"/>
  <c r="U482" i="1"/>
  <c r="A483" i="1"/>
  <c r="C482" i="1"/>
  <c r="Y482" i="1"/>
  <c r="X482" i="1"/>
  <c r="J483" i="1"/>
  <c r="K483" i="1"/>
  <c r="L483" i="1"/>
  <c r="AA483" i="1"/>
  <c r="N483" i="1"/>
  <c r="Q483" i="1"/>
  <c r="P483" i="1"/>
  <c r="M483" i="1"/>
  <c r="O483" i="1"/>
  <c r="G483" i="1"/>
  <c r="E483" i="1"/>
  <c r="F483" i="1"/>
  <c r="A484" i="1"/>
  <c r="C483" i="1"/>
  <c r="T483" i="1"/>
  <c r="W483" i="1"/>
  <c r="B483" i="1"/>
  <c r="S483" i="1"/>
  <c r="V483" i="1"/>
  <c r="U483" i="1"/>
  <c r="R483" i="1"/>
  <c r="X483" i="1"/>
  <c r="J484" i="1"/>
  <c r="K484" i="1"/>
  <c r="L484" i="1"/>
  <c r="AA484" i="1"/>
  <c r="N484" i="1"/>
  <c r="F484" i="1"/>
  <c r="G484" i="1"/>
  <c r="E484" i="1"/>
  <c r="Q484" i="1"/>
  <c r="P484" i="1"/>
  <c r="M484" i="1"/>
  <c r="O484" i="1"/>
  <c r="R484" i="1"/>
  <c r="U484" i="1"/>
  <c r="C484" i="1"/>
  <c r="A485" i="1"/>
  <c r="B484" i="1"/>
  <c r="Z484" i="1"/>
  <c r="T484" i="1"/>
  <c r="W484" i="1"/>
  <c r="V484" i="1"/>
  <c r="S484" i="1"/>
  <c r="X484" i="1"/>
  <c r="C485" i="1"/>
  <c r="J485" i="1"/>
  <c r="K485" i="1"/>
  <c r="A486" i="1"/>
  <c r="U485" i="1"/>
  <c r="AA485" i="1"/>
  <c r="L485" i="1"/>
  <c r="A487" i="1"/>
  <c r="C486" i="1"/>
  <c r="J486" i="1"/>
  <c r="K486" i="1"/>
  <c r="U486" i="1"/>
  <c r="L486" i="1"/>
  <c r="AA486" i="1"/>
  <c r="A488" i="1"/>
  <c r="C487" i="1"/>
  <c r="J487" i="1"/>
  <c r="K487" i="1"/>
  <c r="U487" i="1"/>
  <c r="G485" i="1"/>
  <c r="E485" i="1"/>
  <c r="F485" i="1"/>
  <c r="R485" i="1"/>
  <c r="X485" i="1"/>
  <c r="D485" i="1"/>
  <c r="B485" i="1"/>
  <c r="J488" i="1"/>
  <c r="K488" i="1"/>
  <c r="A489" i="1"/>
  <c r="C488" i="1"/>
  <c r="U488" i="1"/>
  <c r="G486" i="1"/>
  <c r="E486" i="1"/>
  <c r="F486" i="1"/>
  <c r="R486" i="1"/>
  <c r="X486" i="1"/>
  <c r="D486" i="1"/>
  <c r="L487" i="1"/>
  <c r="AA487" i="1"/>
  <c r="B486" i="1"/>
  <c r="C489" i="1"/>
  <c r="J489" i="1"/>
  <c r="K489" i="1"/>
  <c r="A490" i="1"/>
  <c r="U489" i="1"/>
  <c r="L488" i="1"/>
  <c r="AA488" i="1"/>
  <c r="G487" i="1"/>
  <c r="E487" i="1"/>
  <c r="F487" i="1"/>
  <c r="R487" i="1"/>
  <c r="X487" i="1"/>
  <c r="D487" i="1"/>
  <c r="B487" i="1"/>
  <c r="A491" i="1"/>
  <c r="C490" i="1"/>
  <c r="J490" i="1"/>
  <c r="K490" i="1"/>
  <c r="U490" i="1"/>
  <c r="F488" i="1"/>
  <c r="G488" i="1"/>
  <c r="E488" i="1"/>
  <c r="R488" i="1"/>
  <c r="X488" i="1"/>
  <c r="D488" i="1"/>
  <c r="AA489" i="1"/>
  <c r="L489" i="1"/>
  <c r="L490" i="1"/>
  <c r="AA490" i="1"/>
  <c r="G489" i="1"/>
  <c r="E489" i="1"/>
  <c r="F489" i="1"/>
  <c r="R489" i="1"/>
  <c r="X489" i="1"/>
  <c r="D489" i="1"/>
  <c r="B488" i="1"/>
  <c r="A492" i="1"/>
  <c r="C491" i="1"/>
  <c r="J491" i="1"/>
  <c r="K491" i="1"/>
  <c r="U491" i="1"/>
  <c r="B489" i="1"/>
  <c r="J492" i="1"/>
  <c r="K492" i="1"/>
  <c r="A493" i="1"/>
  <c r="C492" i="1"/>
  <c r="U492" i="1"/>
  <c r="G490" i="1"/>
  <c r="E490" i="1"/>
  <c r="F490" i="1"/>
  <c r="R490" i="1"/>
  <c r="X490" i="1"/>
  <c r="D490" i="1"/>
  <c r="L491" i="1"/>
  <c r="AA491" i="1"/>
  <c r="B490" i="1"/>
  <c r="J493" i="1"/>
  <c r="K493" i="1"/>
  <c r="G491" i="1"/>
  <c r="E491" i="1"/>
  <c r="F491" i="1"/>
  <c r="R491" i="1"/>
  <c r="X491" i="1"/>
  <c r="D491" i="1"/>
  <c r="L492" i="1"/>
  <c r="AA492" i="1"/>
  <c r="B491" i="1"/>
  <c r="AA493" i="1"/>
  <c r="G493" i="1"/>
  <c r="L493" i="1"/>
  <c r="N493" i="1"/>
  <c r="F492" i="1"/>
  <c r="G492" i="1"/>
  <c r="E492" i="1"/>
  <c r="R492" i="1"/>
  <c r="X492" i="1"/>
  <c r="D492" i="1"/>
  <c r="B492" i="1"/>
  <c r="Q493" i="1"/>
  <c r="P493" i="1"/>
  <c r="M493" i="1"/>
  <c r="O493" i="1"/>
  <c r="E493" i="1"/>
  <c r="B493" i="1"/>
  <c r="R493" i="1"/>
  <c r="U493" i="1"/>
  <c r="C493" i="1"/>
  <c r="A494" i="1"/>
  <c r="S493" i="1"/>
  <c r="V493" i="1"/>
  <c r="W493" i="1"/>
  <c r="T493" i="1"/>
  <c r="X493" i="1"/>
  <c r="Y493" i="1"/>
  <c r="J494" i="1"/>
  <c r="K494" i="1"/>
  <c r="L494" i="1"/>
  <c r="AA494" i="1"/>
  <c r="N494" i="1"/>
  <c r="G494" i="1"/>
  <c r="E494" i="1"/>
  <c r="F494" i="1"/>
  <c r="P494" i="1"/>
  <c r="Q494" i="1"/>
  <c r="M494" i="1"/>
  <c r="O494" i="1"/>
  <c r="B494" i="1"/>
  <c r="T494" i="1"/>
  <c r="W494" i="1"/>
  <c r="S494" i="1"/>
  <c r="V494" i="1"/>
  <c r="R494" i="1"/>
  <c r="U494" i="1"/>
  <c r="A495" i="1"/>
  <c r="C494" i="1"/>
  <c r="Y494" i="1"/>
  <c r="X494" i="1"/>
  <c r="J495" i="1"/>
  <c r="K495" i="1"/>
  <c r="L495" i="1"/>
  <c r="AA495" i="1"/>
  <c r="N495" i="1"/>
  <c r="G495" i="1"/>
  <c r="E495" i="1"/>
  <c r="F495" i="1"/>
  <c r="Q495" i="1"/>
  <c r="P495" i="1"/>
  <c r="M495" i="1"/>
  <c r="O495" i="1"/>
  <c r="T495" i="1"/>
  <c r="W495" i="1"/>
  <c r="U495" i="1"/>
  <c r="R495" i="1"/>
  <c r="B495" i="1"/>
  <c r="A496" i="1"/>
  <c r="C495" i="1"/>
  <c r="S495" i="1"/>
  <c r="V495" i="1"/>
  <c r="X495" i="1"/>
  <c r="J496" i="1"/>
  <c r="K496" i="1"/>
  <c r="L496" i="1"/>
  <c r="AA496" i="1"/>
  <c r="N496" i="1"/>
  <c r="Q496" i="1"/>
  <c r="P496" i="1"/>
  <c r="M496" i="1"/>
  <c r="O496" i="1"/>
  <c r="F496" i="1"/>
  <c r="G496" i="1"/>
  <c r="E496" i="1"/>
  <c r="V496" i="1"/>
  <c r="S496" i="1"/>
  <c r="R496" i="1"/>
  <c r="U496" i="1"/>
  <c r="C496" i="1"/>
  <c r="A497" i="1"/>
  <c r="B496" i="1"/>
  <c r="T496" i="1"/>
  <c r="W496" i="1"/>
  <c r="X496" i="1"/>
  <c r="J497" i="1"/>
  <c r="K497" i="1"/>
  <c r="AA497" i="1"/>
  <c r="L497" i="1"/>
  <c r="N497" i="1"/>
  <c r="G497" i="1"/>
  <c r="E497" i="1"/>
  <c r="F497" i="1"/>
  <c r="Q497" i="1"/>
  <c r="P497" i="1"/>
  <c r="M497" i="1"/>
  <c r="O497" i="1"/>
  <c r="S497" i="1"/>
  <c r="V497" i="1"/>
  <c r="W497" i="1"/>
  <c r="T497" i="1"/>
  <c r="R497" i="1"/>
  <c r="U497" i="1"/>
  <c r="C497" i="1"/>
  <c r="A498" i="1"/>
  <c r="B497" i="1"/>
  <c r="Y497" i="1"/>
  <c r="X497" i="1"/>
  <c r="J498" i="1"/>
  <c r="K498" i="1"/>
  <c r="L498" i="1"/>
  <c r="AA498" i="1"/>
  <c r="N498" i="1"/>
  <c r="G498" i="1"/>
  <c r="E498" i="1"/>
  <c r="F498" i="1"/>
  <c r="P498" i="1"/>
  <c r="Q498" i="1"/>
  <c r="M498" i="1"/>
  <c r="O498" i="1"/>
  <c r="B498" i="1"/>
  <c r="S498" i="1"/>
  <c r="V498" i="1"/>
  <c r="R498" i="1"/>
  <c r="U498" i="1"/>
  <c r="A499" i="1"/>
  <c r="C498" i="1"/>
  <c r="T498" i="1"/>
  <c r="W498" i="1"/>
  <c r="Y498" i="1"/>
  <c r="J499" i="1"/>
  <c r="K499" i="1"/>
  <c r="L499" i="1"/>
  <c r="AA499" i="1"/>
  <c r="N499" i="1"/>
  <c r="Q499" i="1"/>
  <c r="P499" i="1"/>
  <c r="M499" i="1"/>
  <c r="O499" i="1"/>
  <c r="G499" i="1"/>
  <c r="E499" i="1"/>
  <c r="F499" i="1"/>
  <c r="U499" i="1"/>
  <c r="R499" i="1"/>
  <c r="A500" i="1"/>
  <c r="C499" i="1"/>
  <c r="B499" i="1"/>
  <c r="S499" i="1"/>
  <c r="V499" i="1"/>
  <c r="T499" i="1"/>
  <c r="W499" i="1"/>
  <c r="Z499" i="1"/>
  <c r="X499" i="1"/>
  <c r="J500" i="1"/>
  <c r="K500" i="1"/>
  <c r="A501" i="1"/>
  <c r="C500" i="1"/>
  <c r="U500" i="1"/>
  <c r="C501" i="1"/>
  <c r="J501" i="1"/>
  <c r="K501" i="1"/>
  <c r="A502" i="1"/>
  <c r="U501" i="1"/>
  <c r="L500" i="1"/>
  <c r="AA500" i="1"/>
  <c r="A503" i="1"/>
  <c r="C502" i="1"/>
  <c r="J502" i="1"/>
  <c r="K502" i="1"/>
  <c r="U502" i="1"/>
  <c r="F500" i="1"/>
  <c r="G500" i="1"/>
  <c r="E500" i="1"/>
  <c r="R500" i="1"/>
  <c r="X500" i="1"/>
  <c r="D500" i="1"/>
  <c r="AA501" i="1"/>
  <c r="L501" i="1"/>
  <c r="G501" i="1"/>
  <c r="E501" i="1"/>
  <c r="F501" i="1"/>
  <c r="R501" i="1"/>
  <c r="X501" i="1"/>
  <c r="D501" i="1"/>
  <c r="L502" i="1"/>
  <c r="AA502" i="1"/>
  <c r="B500" i="1"/>
  <c r="A504" i="1"/>
  <c r="C503" i="1"/>
  <c r="J503" i="1"/>
  <c r="K503" i="1"/>
  <c r="U503" i="1"/>
  <c r="L503" i="1"/>
  <c r="AA503" i="1"/>
  <c r="J504" i="1"/>
  <c r="K504" i="1"/>
  <c r="A505" i="1"/>
  <c r="C504" i="1"/>
  <c r="U504" i="1"/>
  <c r="B501" i="1"/>
  <c r="G502" i="1"/>
  <c r="E502" i="1"/>
  <c r="F502" i="1"/>
  <c r="R502" i="1"/>
  <c r="X502" i="1"/>
  <c r="D502" i="1"/>
  <c r="B502" i="1"/>
  <c r="C505" i="1"/>
  <c r="J505" i="1"/>
  <c r="K505" i="1"/>
  <c r="A506" i="1"/>
  <c r="U505" i="1"/>
  <c r="L504" i="1"/>
  <c r="AA504" i="1"/>
  <c r="G503" i="1"/>
  <c r="E503" i="1"/>
  <c r="F503" i="1"/>
  <c r="R503" i="1"/>
  <c r="X503" i="1"/>
  <c r="D503" i="1"/>
  <c r="B503" i="1"/>
  <c r="F504" i="1"/>
  <c r="G504" i="1"/>
  <c r="E504" i="1"/>
  <c r="R504" i="1"/>
  <c r="X504" i="1"/>
  <c r="D504" i="1"/>
  <c r="A507" i="1"/>
  <c r="C506" i="1"/>
  <c r="J506" i="1"/>
  <c r="K506" i="1"/>
  <c r="U506" i="1"/>
  <c r="AA505" i="1"/>
  <c r="L505" i="1"/>
  <c r="B504" i="1"/>
  <c r="G505" i="1"/>
  <c r="E505" i="1"/>
  <c r="F505" i="1"/>
  <c r="R505" i="1"/>
  <c r="X505" i="1"/>
  <c r="D505" i="1"/>
  <c r="A508" i="1"/>
  <c r="C507" i="1"/>
  <c r="J507" i="1"/>
  <c r="K507" i="1"/>
  <c r="U507" i="1"/>
  <c r="L506" i="1"/>
  <c r="AA506" i="1"/>
  <c r="B505" i="1"/>
  <c r="L507" i="1"/>
  <c r="AA507" i="1"/>
  <c r="J508" i="1"/>
  <c r="K508" i="1"/>
  <c r="A509" i="1"/>
  <c r="C508" i="1"/>
  <c r="U508" i="1"/>
  <c r="G506" i="1"/>
  <c r="E506" i="1"/>
  <c r="F506" i="1"/>
  <c r="R506" i="1"/>
  <c r="X506" i="1"/>
  <c r="D506" i="1"/>
  <c r="B506" i="1"/>
  <c r="C509" i="1"/>
  <c r="J509" i="1"/>
  <c r="K509" i="1"/>
  <c r="A510" i="1"/>
  <c r="U509" i="1"/>
  <c r="L508" i="1"/>
  <c r="AA508" i="1"/>
  <c r="G507" i="1"/>
  <c r="E507" i="1"/>
  <c r="F507" i="1"/>
  <c r="R507" i="1"/>
  <c r="X507" i="1"/>
  <c r="D507" i="1"/>
  <c r="J510" i="1"/>
  <c r="K510" i="1"/>
  <c r="F508" i="1"/>
  <c r="G508" i="1"/>
  <c r="E508" i="1"/>
  <c r="R508" i="1"/>
  <c r="X508" i="1"/>
  <c r="D508" i="1"/>
  <c r="AA509" i="1"/>
  <c r="L509" i="1"/>
  <c r="B507" i="1"/>
  <c r="G509" i="1"/>
  <c r="E509" i="1"/>
  <c r="F509" i="1"/>
  <c r="R509" i="1"/>
  <c r="X509" i="1"/>
  <c r="D509" i="1"/>
  <c r="L510" i="1"/>
  <c r="AA510" i="1"/>
  <c r="G510" i="1"/>
  <c r="N510" i="1"/>
  <c r="B508" i="1"/>
  <c r="B509" i="1"/>
  <c r="P510" i="1"/>
  <c r="Q510" i="1"/>
  <c r="M510" i="1"/>
  <c r="O510" i="1"/>
  <c r="E510" i="1"/>
  <c r="B510" i="1"/>
  <c r="A511" i="1"/>
  <c r="C510" i="1"/>
  <c r="T510" i="1"/>
  <c r="W510" i="1"/>
  <c r="S510" i="1"/>
  <c r="V510" i="1"/>
  <c r="R510" i="1"/>
  <c r="U510" i="1"/>
  <c r="X510" i="1"/>
  <c r="Y510" i="1"/>
  <c r="J511" i="1"/>
  <c r="K511" i="1"/>
  <c r="L511" i="1"/>
  <c r="AA511" i="1"/>
  <c r="N511" i="1"/>
  <c r="G511" i="1"/>
  <c r="E511" i="1"/>
  <c r="F511" i="1"/>
  <c r="Q511" i="1"/>
  <c r="P511" i="1"/>
  <c r="M511" i="1"/>
  <c r="O511" i="1"/>
  <c r="B511" i="1"/>
  <c r="S511" i="1"/>
  <c r="V511" i="1"/>
  <c r="U511" i="1"/>
  <c r="R511" i="1"/>
  <c r="T511" i="1"/>
  <c r="W511" i="1"/>
  <c r="C511" i="1"/>
  <c r="A512" i="1"/>
  <c r="Y152" i="1"/>
  <c r="Y216" i="1"/>
  <c r="X152" i="1"/>
  <c r="D152" i="1"/>
  <c r="X104" i="1"/>
  <c r="D104" i="1"/>
  <c r="X76" i="1"/>
  <c r="D76" i="1"/>
  <c r="X511" i="1"/>
  <c r="Z511" i="1"/>
  <c r="Y511" i="1"/>
  <c r="J512" i="1"/>
  <c r="K512" i="1"/>
  <c r="X3" i="1"/>
  <c r="X2" i="1"/>
  <c r="D2" i="1"/>
  <c r="Y3" i="1"/>
  <c r="Z3" i="1"/>
  <c r="Y5" i="1"/>
  <c r="D5" i="1"/>
  <c r="X8" i="1"/>
  <c r="D8" i="1"/>
  <c r="X11" i="1"/>
  <c r="D11" i="1"/>
  <c r="X12" i="1"/>
  <c r="D12" i="1"/>
  <c r="X13" i="1"/>
  <c r="D13" i="1"/>
  <c r="X15" i="1"/>
  <c r="D15" i="1"/>
  <c r="X17" i="1"/>
  <c r="D17" i="1"/>
  <c r="X20" i="1"/>
  <c r="D20" i="1"/>
  <c r="X21" i="1"/>
  <c r="D21" i="1"/>
  <c r="X23" i="1"/>
  <c r="D23" i="1"/>
  <c r="X25" i="1"/>
  <c r="D25" i="1"/>
  <c r="X27" i="1"/>
  <c r="D27" i="1"/>
  <c r="X29" i="1"/>
  <c r="D29" i="1"/>
  <c r="X32" i="1"/>
  <c r="D32" i="1"/>
  <c r="X36" i="1"/>
  <c r="D36" i="1"/>
  <c r="X38" i="1"/>
  <c r="D38" i="1"/>
  <c r="X40" i="1"/>
  <c r="D40" i="1"/>
  <c r="X44" i="1"/>
  <c r="D44" i="1"/>
  <c r="X47" i="1"/>
  <c r="D47" i="1"/>
  <c r="X48" i="1"/>
  <c r="D48" i="1"/>
  <c r="X50" i="1"/>
  <c r="D50" i="1"/>
  <c r="X53" i="1"/>
  <c r="D53" i="1"/>
  <c r="X68" i="1"/>
  <c r="D68" i="1"/>
  <c r="X69" i="1"/>
  <c r="Z69" i="1"/>
  <c r="Y70" i="1"/>
  <c r="X70" i="1"/>
  <c r="X71" i="1"/>
  <c r="Y71" i="1"/>
  <c r="Y72" i="1"/>
  <c r="D72" i="1"/>
  <c r="X73" i="1"/>
  <c r="D73" i="1"/>
  <c r="X74" i="1"/>
  <c r="D74" i="1"/>
  <c r="Y75" i="1"/>
  <c r="D75" i="1"/>
  <c r="Y77" i="1"/>
  <c r="D77" i="1"/>
  <c r="Z78" i="1"/>
  <c r="D78" i="1"/>
  <c r="Z79" i="1"/>
  <c r="X79" i="1"/>
  <c r="Y80" i="1"/>
  <c r="X80" i="1"/>
  <c r="Z81" i="1"/>
  <c r="X81" i="1"/>
  <c r="Y81" i="1"/>
  <c r="X82" i="1"/>
  <c r="Y82" i="1"/>
  <c r="Z83" i="1"/>
  <c r="X83" i="1"/>
  <c r="Y84" i="1"/>
  <c r="Z84" i="1"/>
  <c r="X84" i="1"/>
  <c r="Y85" i="1"/>
  <c r="Z85" i="1"/>
  <c r="Z86" i="1"/>
  <c r="X86" i="1"/>
  <c r="Y87" i="1"/>
  <c r="Z87" i="1"/>
  <c r="X87" i="1"/>
  <c r="Y88" i="1"/>
  <c r="X88" i="1"/>
  <c r="Z88" i="1"/>
  <c r="Y89" i="1"/>
  <c r="X89" i="1"/>
  <c r="Z90" i="1"/>
  <c r="X90" i="1"/>
  <c r="X91" i="1"/>
  <c r="Z91" i="1"/>
  <c r="Y91" i="1"/>
  <c r="Z92" i="1"/>
  <c r="D92" i="1"/>
  <c r="Z93" i="1"/>
  <c r="X93" i="1"/>
  <c r="Y94" i="1"/>
  <c r="Z94" i="1"/>
  <c r="Z95" i="1"/>
  <c r="D95" i="1"/>
  <c r="Z96" i="1"/>
  <c r="D96" i="1"/>
  <c r="Y97" i="1"/>
  <c r="Z97" i="1"/>
  <c r="X97" i="1"/>
  <c r="X98" i="1"/>
  <c r="Y98" i="1"/>
  <c r="X99" i="1"/>
  <c r="Z99" i="1"/>
  <c r="X100" i="1"/>
  <c r="Z100" i="1"/>
  <c r="Y100" i="1"/>
  <c r="X101" i="1"/>
  <c r="Y101" i="1"/>
  <c r="X102" i="1"/>
  <c r="Z102" i="1"/>
  <c r="Y103" i="1"/>
  <c r="D103" i="1"/>
  <c r="Y105" i="1"/>
  <c r="D105" i="1"/>
  <c r="Z106" i="1"/>
  <c r="D106" i="1"/>
  <c r="Z107" i="1"/>
  <c r="D107" i="1"/>
  <c r="Z108" i="1"/>
  <c r="Y108" i="1"/>
  <c r="X108" i="1"/>
  <c r="X109" i="1"/>
  <c r="Y109" i="1"/>
  <c r="X110" i="1"/>
  <c r="Z110" i="1"/>
  <c r="X111" i="1"/>
  <c r="Y111" i="1"/>
  <c r="Z111" i="1"/>
  <c r="X112" i="1"/>
  <c r="D112" i="1"/>
  <c r="Z113" i="1"/>
  <c r="Y113" i="1"/>
  <c r="X114" i="1"/>
  <c r="D114" i="1"/>
  <c r="X115" i="1"/>
  <c r="D115" i="1"/>
  <c r="Z116" i="1"/>
  <c r="X116" i="1"/>
  <c r="Y117" i="1"/>
  <c r="D117" i="1"/>
  <c r="Y118" i="1"/>
  <c r="D118" i="1"/>
  <c r="Y122" i="1"/>
  <c r="D122" i="1"/>
  <c r="Y123" i="1"/>
  <c r="D123" i="1"/>
  <c r="Z124" i="1"/>
  <c r="D124" i="1"/>
  <c r="Y125" i="1"/>
  <c r="Z125" i="1"/>
  <c r="Y126" i="1"/>
  <c r="Z126" i="1"/>
  <c r="X126" i="1"/>
  <c r="X127" i="1"/>
  <c r="D127" i="1"/>
  <c r="Y129" i="1"/>
  <c r="D129" i="1"/>
  <c r="Y136" i="1"/>
  <c r="D136" i="1"/>
  <c r="Y137" i="1"/>
  <c r="D137" i="1"/>
  <c r="Z138" i="1"/>
  <c r="D138" i="1"/>
  <c r="Z139" i="1"/>
  <c r="Y139" i="1"/>
  <c r="Z140" i="1"/>
  <c r="Y140" i="1"/>
  <c r="X140" i="1"/>
  <c r="X141" i="1"/>
  <c r="D141" i="1"/>
  <c r="Y143" i="1"/>
  <c r="D143" i="1"/>
  <c r="Y148" i="1"/>
  <c r="Z148" i="1"/>
  <c r="Y149" i="1"/>
  <c r="D149" i="1"/>
  <c r="Y150" i="1"/>
  <c r="Z150" i="1"/>
  <c r="Y151" i="1"/>
  <c r="D151" i="1"/>
  <c r="Y153" i="1"/>
  <c r="D153" i="1"/>
  <c r="Y211" i="1"/>
  <c r="D211" i="1"/>
  <c r="Z216" i="1"/>
  <c r="X217" i="1"/>
  <c r="D217" i="1"/>
  <c r="Y220" i="1"/>
  <c r="D220" i="1"/>
  <c r="Y225" i="1"/>
  <c r="D225" i="1"/>
  <c r="Y229" i="1"/>
  <c r="D229" i="1"/>
  <c r="Y230" i="1"/>
  <c r="D230" i="1"/>
  <c r="Y234" i="1"/>
  <c r="D234" i="1"/>
  <c r="Y237" i="1"/>
  <c r="D237" i="1"/>
  <c r="Z242" i="1"/>
  <c r="Y242" i="1"/>
  <c r="X243" i="1"/>
  <c r="D243" i="1"/>
  <c r="Z246" i="1"/>
  <c r="D246" i="1"/>
  <c r="Z247" i="1"/>
  <c r="D247" i="1"/>
  <c r="Z248" i="1"/>
  <c r="X248" i="1"/>
  <c r="Z249" i="1"/>
  <c r="Y249" i="1"/>
  <c r="Z250" i="1"/>
  <c r="D250" i="1"/>
  <c r="Y251" i="1"/>
  <c r="Z251" i="1"/>
  <c r="Y252" i="1"/>
  <c r="D252" i="1"/>
  <c r="Z265" i="1"/>
  <c r="D265" i="1"/>
  <c r="Z266" i="1"/>
  <c r="D266" i="1"/>
  <c r="Z267" i="1"/>
  <c r="Y267" i="1"/>
  <c r="Z268" i="1"/>
  <c r="Y268" i="1"/>
  <c r="Z269" i="1"/>
  <c r="D269" i="1"/>
  <c r="Z270" i="1"/>
  <c r="X270" i="1"/>
  <c r="Y271" i="1"/>
  <c r="D271" i="1"/>
  <c r="Z278" i="1"/>
  <c r="D278" i="1"/>
  <c r="Z279" i="1"/>
  <c r="D279" i="1"/>
  <c r="Y280" i="1"/>
  <c r="Z280" i="1"/>
  <c r="X281" i="1"/>
  <c r="Z281" i="1"/>
  <c r="Z282" i="1"/>
  <c r="D282" i="1"/>
  <c r="Z283" i="1"/>
  <c r="X283" i="1"/>
  <c r="Y284" i="1"/>
  <c r="D284" i="1"/>
  <c r="Z289" i="1"/>
  <c r="D289" i="1"/>
  <c r="Z290" i="1"/>
  <c r="D290" i="1"/>
  <c r="Z291" i="1"/>
  <c r="X291" i="1"/>
  <c r="Y292" i="1"/>
  <c r="Z292" i="1"/>
  <c r="Z293" i="1"/>
  <c r="D293" i="1"/>
  <c r="X294" i="1"/>
  <c r="Z294" i="1"/>
  <c r="Y295" i="1"/>
  <c r="D295" i="1"/>
  <c r="Z300" i="1"/>
  <c r="D300" i="1"/>
  <c r="Z301" i="1"/>
  <c r="D301" i="1"/>
  <c r="Z302" i="1"/>
  <c r="X302" i="1"/>
  <c r="X303" i="1"/>
  <c r="Z303" i="1"/>
  <c r="Z304" i="1"/>
  <c r="D304" i="1"/>
  <c r="Z305" i="1"/>
  <c r="X305" i="1"/>
  <c r="Y306" i="1"/>
  <c r="D306" i="1"/>
  <c r="Z323" i="1"/>
  <c r="D323" i="1"/>
  <c r="Z324" i="1"/>
  <c r="D324" i="1"/>
  <c r="Y325" i="1"/>
  <c r="Z325" i="1"/>
  <c r="Z326" i="1"/>
  <c r="Y326" i="1"/>
  <c r="Z327" i="1"/>
  <c r="D327" i="1"/>
  <c r="Y328" i="1"/>
  <c r="Z328" i="1"/>
  <c r="Y329" i="1"/>
  <c r="D329" i="1"/>
  <c r="Z336" i="1"/>
  <c r="D336" i="1"/>
  <c r="Z337" i="1"/>
  <c r="D337" i="1"/>
  <c r="Z338" i="1"/>
  <c r="Y338" i="1"/>
  <c r="Y339" i="1"/>
  <c r="Z339" i="1"/>
  <c r="Z340" i="1"/>
  <c r="D340" i="1"/>
  <c r="Z341" i="1"/>
  <c r="X341" i="1"/>
  <c r="Y342" i="1"/>
  <c r="D342" i="1"/>
  <c r="Z345" i="1"/>
  <c r="D345" i="1"/>
  <c r="Z346" i="1"/>
  <c r="D346" i="1"/>
  <c r="Z347" i="1"/>
  <c r="X347" i="1"/>
  <c r="Y348" i="1"/>
  <c r="Z348" i="1"/>
  <c r="Z349" i="1"/>
  <c r="D349" i="1"/>
  <c r="Z350" i="1"/>
  <c r="X350" i="1"/>
  <c r="Y351" i="1"/>
  <c r="D351" i="1"/>
  <c r="Z360" i="1"/>
  <c r="D360" i="1"/>
  <c r="Z361" i="1"/>
  <c r="D361" i="1"/>
  <c r="X362" i="1"/>
  <c r="Z362" i="1"/>
  <c r="X363" i="1"/>
  <c r="Z363" i="1"/>
  <c r="Z364" i="1"/>
  <c r="D364" i="1"/>
  <c r="X365" i="1"/>
  <c r="Z365" i="1"/>
  <c r="Y366" i="1"/>
  <c r="D366" i="1"/>
  <c r="Z371" i="1"/>
  <c r="D371" i="1"/>
  <c r="Z372" i="1"/>
  <c r="D372" i="1"/>
  <c r="Z373" i="1"/>
  <c r="X373" i="1"/>
  <c r="Z374" i="1"/>
  <c r="X374" i="1"/>
  <c r="Z375" i="1"/>
  <c r="D375" i="1"/>
  <c r="Z376" i="1"/>
  <c r="X376" i="1"/>
  <c r="Y377" i="1"/>
  <c r="D377" i="1"/>
  <c r="Z382" i="1"/>
  <c r="D382" i="1"/>
  <c r="Z383" i="1"/>
  <c r="D383" i="1"/>
  <c r="Z384" i="1"/>
  <c r="X384" i="1"/>
  <c r="Z385" i="1"/>
  <c r="X385" i="1"/>
  <c r="Z386" i="1"/>
  <c r="D386" i="1"/>
  <c r="Z387" i="1"/>
  <c r="Y387" i="1"/>
  <c r="Y388" i="1"/>
  <c r="D388" i="1"/>
  <c r="Z399" i="1"/>
  <c r="D399" i="1"/>
  <c r="Z400" i="1"/>
  <c r="D400" i="1"/>
  <c r="Y401" i="1"/>
  <c r="Z401" i="1"/>
  <c r="Y402" i="1"/>
  <c r="Z402" i="1"/>
  <c r="Z403" i="1"/>
  <c r="D403" i="1"/>
  <c r="X404" i="1"/>
  <c r="Z404" i="1"/>
  <c r="Y405" i="1"/>
  <c r="D405" i="1"/>
  <c r="Z412" i="1"/>
  <c r="D412" i="1"/>
  <c r="Z413" i="1"/>
  <c r="D413" i="1"/>
  <c r="X414" i="1"/>
  <c r="Z414" i="1"/>
  <c r="Z415" i="1"/>
  <c r="X415" i="1"/>
  <c r="Z416" i="1"/>
  <c r="D416" i="1"/>
  <c r="X417" i="1"/>
  <c r="Z417" i="1"/>
  <c r="Y418" i="1"/>
  <c r="D418" i="1"/>
  <c r="Z423" i="1"/>
  <c r="D423" i="1"/>
  <c r="Z424" i="1"/>
  <c r="D424" i="1"/>
  <c r="Y425" i="1"/>
  <c r="Z425" i="1"/>
  <c r="X426" i="1"/>
  <c r="Z426" i="1"/>
  <c r="Z427" i="1"/>
  <c r="D427" i="1"/>
  <c r="Y428" i="1"/>
  <c r="Z428" i="1"/>
  <c r="Y429" i="1"/>
  <c r="D429" i="1"/>
  <c r="Z432" i="1"/>
  <c r="D432" i="1"/>
  <c r="Z433" i="1"/>
  <c r="D433" i="1"/>
  <c r="Y434" i="1"/>
  <c r="Z434" i="1"/>
  <c r="X435" i="1"/>
  <c r="Z435" i="1"/>
  <c r="Z436" i="1"/>
  <c r="D436" i="1"/>
  <c r="X437" i="1"/>
  <c r="Z437" i="1"/>
  <c r="Y438" i="1"/>
  <c r="D438" i="1"/>
  <c r="Z449" i="1"/>
  <c r="D449" i="1"/>
  <c r="Z450" i="1"/>
  <c r="D450" i="1"/>
  <c r="Y451" i="1"/>
  <c r="Z451" i="1"/>
  <c r="Z452" i="1"/>
  <c r="X452" i="1"/>
  <c r="Z453" i="1"/>
  <c r="D453" i="1"/>
  <c r="X454" i="1"/>
  <c r="Z454" i="1"/>
  <c r="Y455" i="1"/>
  <c r="D455" i="1"/>
  <c r="Z458" i="1"/>
  <c r="D458" i="1"/>
  <c r="Z459" i="1"/>
  <c r="D459" i="1"/>
  <c r="Y460" i="1"/>
  <c r="Z460" i="1"/>
  <c r="Y461" i="1"/>
  <c r="Z461" i="1"/>
  <c r="Z462" i="1"/>
  <c r="D462" i="1"/>
  <c r="Y463" i="1"/>
  <c r="Z463" i="1"/>
  <c r="Y464" i="1"/>
  <c r="D464" i="1"/>
  <c r="Z467" i="1"/>
  <c r="D467" i="1"/>
  <c r="Z468" i="1"/>
  <c r="D468" i="1"/>
  <c r="Z469" i="1"/>
  <c r="Y469" i="1"/>
  <c r="Z470" i="1"/>
  <c r="X470" i="1"/>
  <c r="Z471" i="1"/>
  <c r="D471" i="1"/>
  <c r="Z472" i="1"/>
  <c r="Y472" i="1"/>
  <c r="Y473" i="1"/>
  <c r="D473" i="1"/>
  <c r="Z478" i="1"/>
  <c r="D478" i="1"/>
  <c r="Z479" i="1"/>
  <c r="D479" i="1"/>
  <c r="X480" i="1"/>
  <c r="Z480" i="1"/>
  <c r="Z481" i="1"/>
  <c r="X481" i="1"/>
  <c r="Z482" i="1"/>
  <c r="D482" i="1"/>
  <c r="Z483" i="1"/>
  <c r="Y483" i="1"/>
  <c r="Y484" i="1"/>
  <c r="D484" i="1"/>
  <c r="Z493" i="1"/>
  <c r="D493" i="1"/>
  <c r="Z494" i="1"/>
  <c r="D494" i="1"/>
  <c r="Y495" i="1"/>
  <c r="Z495" i="1"/>
  <c r="Y496" i="1"/>
  <c r="Z496" i="1"/>
  <c r="Z497" i="1"/>
  <c r="D497" i="1"/>
  <c r="X498" i="1"/>
  <c r="Z498" i="1"/>
  <c r="Y499" i="1"/>
  <c r="D499" i="1"/>
  <c r="Z510" i="1"/>
  <c r="D510" i="1"/>
  <c r="D216" i="1"/>
  <c r="D82" i="1"/>
  <c r="D495" i="1"/>
  <c r="D426" i="1"/>
  <c r="D414" i="1"/>
  <c r="D511" i="1"/>
  <c r="D480" i="1"/>
  <c r="D362" i="1"/>
  <c r="D338" i="1"/>
  <c r="D326" i="1"/>
  <c r="D268" i="1"/>
  <c r="D148" i="1"/>
  <c r="D116" i="1"/>
  <c r="D139" i="1"/>
  <c r="D101" i="1"/>
  <c r="D83" i="1"/>
  <c r="D483" i="1"/>
  <c r="D437" i="1"/>
  <c r="D417" i="1"/>
  <c r="D387" i="1"/>
  <c r="D365" i="1"/>
  <c r="D110" i="1"/>
  <c r="D98" i="1"/>
  <c r="D140" i="1"/>
  <c r="D97" i="1"/>
  <c r="D91" i="1"/>
  <c r="D87" i="1"/>
  <c r="D71" i="1"/>
  <c r="D69" i="1"/>
  <c r="D481" i="1"/>
  <c r="D472" i="1"/>
  <c r="D461" i="1"/>
  <c r="D454" i="1"/>
  <c r="D451" i="1"/>
  <c r="D415" i="1"/>
  <c r="D404" i="1"/>
  <c r="D401" i="1"/>
  <c r="D385" i="1"/>
  <c r="D373" i="1"/>
  <c r="D347" i="1"/>
  <c r="D339" i="1"/>
  <c r="D325" i="1"/>
  <c r="D294" i="1"/>
  <c r="D291" i="1"/>
  <c r="D242" i="1"/>
  <c r="D150" i="1"/>
  <c r="D125" i="1"/>
  <c r="D94" i="1"/>
  <c r="D90" i="1"/>
  <c r="D85" i="1"/>
  <c r="D80" i="1"/>
  <c r="D70" i="1"/>
  <c r="D469" i="1"/>
  <c r="D463" i="1"/>
  <c r="D435" i="1"/>
  <c r="D425" i="1"/>
  <c r="D363" i="1"/>
  <c r="D341" i="1"/>
  <c r="D305" i="1"/>
  <c r="D303" i="1"/>
  <c r="D283" i="1"/>
  <c r="D281" i="1"/>
  <c r="D267" i="1"/>
  <c r="D251" i="1"/>
  <c r="D249" i="1"/>
  <c r="D126" i="1"/>
  <c r="D108" i="1"/>
  <c r="D102" i="1"/>
  <c r="D88" i="1"/>
  <c r="D496" i="1"/>
  <c r="D470" i="1"/>
  <c r="D460" i="1"/>
  <c r="D452" i="1"/>
  <c r="D434" i="1"/>
  <c r="D402" i="1"/>
  <c r="D384" i="1"/>
  <c r="D374" i="1"/>
  <c r="D348" i="1"/>
  <c r="D302" i="1"/>
  <c r="D292" i="1"/>
  <c r="D280" i="1"/>
  <c r="D248" i="1"/>
  <c r="D100" i="1"/>
  <c r="D93" i="1"/>
  <c r="D89" i="1"/>
  <c r="D86" i="1"/>
  <c r="D84" i="1"/>
  <c r="D81" i="1"/>
  <c r="D79" i="1"/>
  <c r="D428" i="1"/>
  <c r="D376" i="1"/>
  <c r="D350" i="1"/>
  <c r="D328" i="1"/>
  <c r="D270" i="1"/>
  <c r="L512" i="1"/>
  <c r="AA512" i="1"/>
  <c r="N512" i="1"/>
  <c r="D498" i="1"/>
  <c r="D113" i="1"/>
  <c r="D111" i="1"/>
  <c r="D109" i="1"/>
  <c r="D99" i="1"/>
  <c r="D3" i="1"/>
  <c r="F512" i="1"/>
  <c r="G512" i="1"/>
  <c r="E512" i="1"/>
  <c r="Q512" i="1"/>
  <c r="P512" i="1"/>
  <c r="M512" i="1"/>
  <c r="O512" i="1"/>
  <c r="T512" i="1"/>
  <c r="W512" i="1"/>
  <c r="R512" i="1"/>
  <c r="U512" i="1"/>
  <c r="A513" i="1"/>
  <c r="C512" i="1"/>
  <c r="V512" i="1"/>
  <c r="S512" i="1"/>
  <c r="B512" i="1"/>
  <c r="X512" i="1"/>
  <c r="Z512" i="1"/>
  <c r="J513" i="1"/>
  <c r="K513" i="1"/>
  <c r="AA513" i="1"/>
  <c r="L513" i="1"/>
  <c r="N513" i="1"/>
  <c r="Q513" i="1"/>
  <c r="P513" i="1"/>
  <c r="M513" i="1"/>
  <c r="O513" i="1"/>
  <c r="G513" i="1"/>
  <c r="E513" i="1"/>
  <c r="F513" i="1"/>
  <c r="B513" i="1"/>
  <c r="C513" i="1"/>
  <c r="A514" i="1"/>
  <c r="S513" i="1"/>
  <c r="V513" i="1"/>
  <c r="W513" i="1"/>
  <c r="T513" i="1"/>
  <c r="R513" i="1"/>
  <c r="U513" i="1"/>
  <c r="Z513" i="1"/>
  <c r="X513" i="1"/>
  <c r="Y513" i="1"/>
  <c r="J514" i="1"/>
  <c r="K514" i="1"/>
  <c r="D513" i="1"/>
  <c r="L514" i="1"/>
  <c r="AA514" i="1"/>
  <c r="N514" i="1"/>
  <c r="G514" i="1"/>
  <c r="E514" i="1"/>
  <c r="F514" i="1"/>
  <c r="P514" i="1"/>
  <c r="Q514" i="1"/>
  <c r="M514" i="1"/>
  <c r="O514" i="1"/>
  <c r="B514" i="1"/>
  <c r="S514" i="1"/>
  <c r="V514" i="1"/>
  <c r="R514" i="1"/>
  <c r="U514" i="1"/>
  <c r="A515" i="1"/>
  <c r="C514" i="1"/>
  <c r="T514" i="1"/>
  <c r="W514" i="1"/>
  <c r="Z514" i="1"/>
  <c r="X514" i="1"/>
  <c r="Y514" i="1"/>
  <c r="J515" i="1"/>
  <c r="K515" i="1"/>
  <c r="D514" i="1"/>
  <c r="L515" i="1"/>
  <c r="AA515" i="1"/>
  <c r="N515" i="1"/>
  <c r="G515" i="1"/>
  <c r="E515" i="1"/>
  <c r="F515" i="1"/>
  <c r="Q515" i="1"/>
  <c r="P515" i="1"/>
  <c r="M515" i="1"/>
  <c r="O515" i="1"/>
  <c r="B515" i="1"/>
  <c r="S515" i="1"/>
  <c r="V515" i="1"/>
  <c r="T515" i="1"/>
  <c r="W515" i="1"/>
  <c r="U515" i="1"/>
  <c r="R515" i="1"/>
  <c r="C515" i="1"/>
  <c r="A516" i="1"/>
  <c r="Z515" i="1"/>
  <c r="Y515" i="1"/>
  <c r="J516" i="1"/>
  <c r="K516" i="1"/>
  <c r="L516" i="1"/>
  <c r="AA516" i="1"/>
  <c r="N516" i="1"/>
  <c r="F516" i="1"/>
  <c r="G516" i="1"/>
  <c r="E516" i="1"/>
  <c r="Q516" i="1"/>
  <c r="P516" i="1"/>
  <c r="M516" i="1"/>
  <c r="O516" i="1"/>
  <c r="V516" i="1"/>
  <c r="S516" i="1"/>
  <c r="Z516" i="1"/>
  <c r="T516" i="1"/>
  <c r="W516" i="1"/>
  <c r="R516" i="1"/>
  <c r="U516" i="1"/>
  <c r="A517" i="1"/>
  <c r="C516" i="1"/>
  <c r="B516" i="1"/>
  <c r="X516" i="1"/>
  <c r="Y516" i="1"/>
  <c r="C517" i="1"/>
  <c r="J517" i="1"/>
  <c r="K517" i="1"/>
  <c r="A518" i="1"/>
  <c r="U517" i="1"/>
  <c r="D516" i="1"/>
  <c r="AA517" i="1"/>
  <c r="L517" i="1"/>
  <c r="A519" i="1"/>
  <c r="C518" i="1"/>
  <c r="J518" i="1"/>
  <c r="K518" i="1"/>
  <c r="U518" i="1"/>
  <c r="L518" i="1"/>
  <c r="AA518" i="1"/>
  <c r="A520" i="1"/>
  <c r="C519" i="1"/>
  <c r="J519" i="1"/>
  <c r="K519" i="1"/>
  <c r="U519" i="1"/>
  <c r="G517" i="1"/>
  <c r="E517" i="1"/>
  <c r="F517" i="1"/>
  <c r="R517" i="1"/>
  <c r="X517" i="1"/>
  <c r="D517" i="1"/>
  <c r="B517" i="1"/>
  <c r="J520" i="1"/>
  <c r="K520" i="1"/>
  <c r="A521" i="1"/>
  <c r="C520" i="1"/>
  <c r="U520" i="1"/>
  <c r="G518" i="1"/>
  <c r="E518" i="1"/>
  <c r="F518" i="1"/>
  <c r="R518" i="1"/>
  <c r="X518" i="1"/>
  <c r="D518" i="1"/>
  <c r="L519" i="1"/>
  <c r="AA519" i="1"/>
  <c r="B518" i="1"/>
  <c r="C521" i="1"/>
  <c r="J521" i="1"/>
  <c r="K521" i="1"/>
  <c r="A522" i="1"/>
  <c r="U521" i="1"/>
  <c r="G519" i="1"/>
  <c r="E519" i="1"/>
  <c r="F519" i="1"/>
  <c r="R519" i="1"/>
  <c r="X519" i="1"/>
  <c r="D519" i="1"/>
  <c r="L520" i="1"/>
  <c r="AA520" i="1"/>
  <c r="F520" i="1"/>
  <c r="G520" i="1"/>
  <c r="E520" i="1"/>
  <c r="R520" i="1"/>
  <c r="X520" i="1"/>
  <c r="D520" i="1"/>
  <c r="A523" i="1"/>
  <c r="C522" i="1"/>
  <c r="J522" i="1"/>
  <c r="K522" i="1"/>
  <c r="U522" i="1"/>
  <c r="B519" i="1"/>
  <c r="AA521" i="1"/>
  <c r="L521" i="1"/>
  <c r="B520" i="1"/>
  <c r="A524" i="1"/>
  <c r="C523" i="1"/>
  <c r="J523" i="1"/>
  <c r="K523" i="1"/>
  <c r="U523" i="1"/>
  <c r="G521" i="1"/>
  <c r="E521" i="1"/>
  <c r="F521" i="1"/>
  <c r="R521" i="1"/>
  <c r="X521" i="1"/>
  <c r="D521" i="1"/>
  <c r="L522" i="1"/>
  <c r="AA522" i="1"/>
  <c r="B521" i="1"/>
  <c r="G522" i="1"/>
  <c r="E522" i="1"/>
  <c r="F522" i="1"/>
  <c r="R522" i="1"/>
  <c r="X522" i="1"/>
  <c r="D522" i="1"/>
  <c r="L523" i="1"/>
  <c r="AA523" i="1"/>
  <c r="J524" i="1"/>
  <c r="K524" i="1"/>
  <c r="A525" i="1"/>
  <c r="C524" i="1"/>
  <c r="U524" i="1"/>
  <c r="B522" i="1"/>
  <c r="C525" i="1"/>
  <c r="J525" i="1"/>
  <c r="K525" i="1"/>
  <c r="A526" i="1"/>
  <c r="U525" i="1"/>
  <c r="L524" i="1"/>
  <c r="AA524" i="1"/>
  <c r="G523" i="1"/>
  <c r="E523" i="1"/>
  <c r="F523" i="1"/>
  <c r="R523" i="1"/>
  <c r="X523" i="1"/>
  <c r="D523" i="1"/>
  <c r="A527" i="1"/>
  <c r="C526" i="1"/>
  <c r="J526" i="1"/>
  <c r="K526" i="1"/>
  <c r="U526" i="1"/>
  <c r="B523" i="1"/>
  <c r="F524" i="1"/>
  <c r="G524" i="1"/>
  <c r="E524" i="1"/>
  <c r="R524" i="1"/>
  <c r="X524" i="1"/>
  <c r="D524" i="1"/>
  <c r="AA525" i="1"/>
  <c r="L525" i="1"/>
  <c r="L526" i="1"/>
  <c r="AA526" i="1"/>
  <c r="B524" i="1"/>
  <c r="G525" i="1"/>
  <c r="E525" i="1"/>
  <c r="F525" i="1"/>
  <c r="R525" i="1"/>
  <c r="X525" i="1"/>
  <c r="D525" i="1"/>
  <c r="J527" i="1"/>
  <c r="K527" i="1"/>
  <c r="G526" i="1"/>
  <c r="E526" i="1"/>
  <c r="F526" i="1"/>
  <c r="R526" i="1"/>
  <c r="X526" i="1"/>
  <c r="D526" i="1"/>
  <c r="L527" i="1"/>
  <c r="AA527" i="1"/>
  <c r="G527" i="1"/>
  <c r="N527" i="1"/>
  <c r="B525" i="1"/>
  <c r="E527" i="1"/>
  <c r="B527" i="1"/>
  <c r="Q527" i="1"/>
  <c r="M527" i="1"/>
  <c r="P527" i="1"/>
  <c r="O527" i="1"/>
  <c r="B526" i="1"/>
  <c r="T527" i="1"/>
  <c r="W527" i="1"/>
  <c r="U527" i="1"/>
  <c r="R527" i="1"/>
  <c r="S527" i="1"/>
  <c r="V527" i="1"/>
  <c r="A528" i="1"/>
  <c r="C527" i="1"/>
  <c r="Z527" i="1"/>
  <c r="X527" i="1"/>
  <c r="Y527" i="1"/>
  <c r="J528" i="1"/>
  <c r="K528" i="1"/>
  <c r="D527" i="1"/>
  <c r="L528" i="1"/>
  <c r="AA528" i="1"/>
  <c r="N528" i="1"/>
  <c r="Q528" i="1"/>
  <c r="P528" i="1"/>
  <c r="M528" i="1"/>
  <c r="O528" i="1"/>
  <c r="F528" i="1"/>
  <c r="G528" i="1"/>
  <c r="E528" i="1"/>
  <c r="A529" i="1"/>
  <c r="C528" i="1"/>
  <c r="R528" i="1"/>
  <c r="U528" i="1"/>
  <c r="B528" i="1"/>
  <c r="V528" i="1"/>
  <c r="S528" i="1"/>
  <c r="T528" i="1"/>
  <c r="W528" i="1"/>
  <c r="Y528" i="1"/>
  <c r="X528" i="1"/>
  <c r="Z528" i="1"/>
  <c r="J529" i="1"/>
  <c r="K529" i="1"/>
  <c r="D528" i="1"/>
  <c r="AA529" i="1"/>
  <c r="L529" i="1"/>
  <c r="N529" i="1"/>
  <c r="G529" i="1"/>
  <c r="E529" i="1"/>
  <c r="F529" i="1"/>
  <c r="Q529" i="1"/>
  <c r="P529" i="1"/>
  <c r="M529" i="1"/>
  <c r="O529" i="1"/>
  <c r="B529" i="1"/>
  <c r="S529" i="1"/>
  <c r="V529" i="1"/>
  <c r="R529" i="1"/>
  <c r="U529" i="1"/>
  <c r="W529" i="1"/>
  <c r="T529" i="1"/>
  <c r="C529" i="1"/>
  <c r="A530" i="1"/>
  <c r="Z529" i="1"/>
  <c r="Y529" i="1"/>
  <c r="J530" i="1"/>
  <c r="K530" i="1"/>
  <c r="L530" i="1"/>
  <c r="AA530" i="1"/>
  <c r="N530" i="1"/>
  <c r="P530" i="1"/>
  <c r="Q530" i="1"/>
  <c r="M530" i="1"/>
  <c r="O530" i="1"/>
  <c r="G530" i="1"/>
  <c r="E530" i="1"/>
  <c r="F530" i="1"/>
  <c r="B530" i="1"/>
  <c r="R530" i="1"/>
  <c r="U530" i="1"/>
  <c r="T530" i="1"/>
  <c r="W530" i="1"/>
  <c r="A531" i="1"/>
  <c r="C530" i="1"/>
  <c r="S530" i="1"/>
  <c r="V530" i="1"/>
  <c r="X530" i="1"/>
  <c r="Z530" i="1"/>
  <c r="Y530" i="1"/>
  <c r="J531" i="1"/>
  <c r="K531" i="1"/>
  <c r="D530" i="1"/>
  <c r="L531" i="1"/>
  <c r="AA531" i="1"/>
  <c r="N531" i="1"/>
  <c r="Q531" i="1"/>
  <c r="P531" i="1"/>
  <c r="M531" i="1"/>
  <c r="O531" i="1"/>
  <c r="G531" i="1"/>
  <c r="E531" i="1"/>
  <c r="F531" i="1"/>
  <c r="U531" i="1"/>
  <c r="R531" i="1"/>
  <c r="B531" i="1"/>
  <c r="A532" i="1"/>
  <c r="C531" i="1"/>
  <c r="S531" i="1"/>
  <c r="V531" i="1"/>
  <c r="T531" i="1"/>
  <c r="W531" i="1"/>
  <c r="X531" i="1"/>
  <c r="Y531" i="1"/>
  <c r="Z531" i="1"/>
  <c r="J532" i="1"/>
  <c r="K532" i="1"/>
  <c r="D531" i="1"/>
  <c r="AA532" i="1"/>
  <c r="L532" i="1"/>
  <c r="N532" i="1"/>
  <c r="F532" i="1"/>
  <c r="G532" i="1"/>
  <c r="E532" i="1"/>
  <c r="Q532" i="1"/>
  <c r="P532" i="1"/>
  <c r="M532" i="1"/>
  <c r="O532" i="1"/>
  <c r="B532" i="1"/>
  <c r="R532" i="1"/>
  <c r="U532" i="1"/>
  <c r="A533" i="1"/>
  <c r="C532" i="1"/>
  <c r="S532" i="1"/>
  <c r="V532" i="1"/>
  <c r="W532" i="1"/>
  <c r="T532" i="1"/>
  <c r="Z532" i="1"/>
  <c r="Y532" i="1"/>
  <c r="J533" i="1"/>
  <c r="K533" i="1"/>
  <c r="L533" i="1"/>
  <c r="AA533" i="1"/>
  <c r="N533" i="1"/>
  <c r="P533" i="1"/>
  <c r="Q533" i="1"/>
  <c r="M533" i="1"/>
  <c r="O533" i="1"/>
  <c r="G533" i="1"/>
  <c r="E533" i="1"/>
  <c r="F533" i="1"/>
  <c r="U533" i="1"/>
  <c r="R533" i="1"/>
  <c r="A534" i="1"/>
  <c r="C533" i="1"/>
  <c r="B533" i="1"/>
  <c r="T533" i="1"/>
  <c r="W533" i="1"/>
  <c r="Z533" i="1"/>
  <c r="S533" i="1"/>
  <c r="V533" i="1"/>
  <c r="X533" i="1"/>
  <c r="Y533" i="1"/>
  <c r="A535" i="1"/>
  <c r="J534" i="1"/>
  <c r="K534" i="1"/>
  <c r="C534" i="1"/>
  <c r="U534" i="1"/>
  <c r="D533" i="1"/>
  <c r="L534" i="1"/>
  <c r="AA534" i="1"/>
  <c r="J535" i="1"/>
  <c r="K535" i="1"/>
  <c r="A536" i="1"/>
  <c r="C535" i="1"/>
  <c r="U535" i="1"/>
  <c r="J536" i="1"/>
  <c r="K536" i="1"/>
  <c r="L535" i="1"/>
  <c r="AA535" i="1"/>
  <c r="F534" i="1"/>
  <c r="G534" i="1"/>
  <c r="E534" i="1"/>
  <c r="R534" i="1"/>
  <c r="X534" i="1"/>
  <c r="D534" i="1"/>
  <c r="AA536" i="1"/>
  <c r="G536" i="1"/>
  <c r="L536" i="1"/>
  <c r="N536" i="1"/>
  <c r="B534" i="1"/>
  <c r="F535" i="1"/>
  <c r="G535" i="1"/>
  <c r="E535" i="1"/>
  <c r="R535" i="1"/>
  <c r="X535" i="1"/>
  <c r="D535" i="1"/>
  <c r="Q536" i="1"/>
  <c r="P536" i="1"/>
  <c r="M536" i="1"/>
  <c r="O536" i="1"/>
  <c r="B535" i="1"/>
  <c r="E536" i="1"/>
  <c r="B536" i="1"/>
  <c r="R536" i="1"/>
  <c r="U536" i="1"/>
  <c r="C536" i="1"/>
  <c r="A537" i="1"/>
  <c r="S536" i="1"/>
  <c r="V536" i="1"/>
  <c r="W536" i="1"/>
  <c r="T536" i="1"/>
  <c r="Y536" i="1"/>
  <c r="X536" i="1"/>
  <c r="Z536" i="1"/>
  <c r="J537" i="1"/>
  <c r="K537" i="1"/>
  <c r="D536" i="1"/>
  <c r="L537" i="1"/>
  <c r="AA537" i="1"/>
  <c r="N537" i="1"/>
  <c r="G537" i="1"/>
  <c r="E537" i="1"/>
  <c r="F537" i="1"/>
  <c r="P537" i="1"/>
  <c r="Q537" i="1"/>
  <c r="M537" i="1"/>
  <c r="O537" i="1"/>
  <c r="B537" i="1"/>
  <c r="T537" i="1"/>
  <c r="W537" i="1"/>
  <c r="S537" i="1"/>
  <c r="V537" i="1"/>
  <c r="U537" i="1"/>
  <c r="R537" i="1"/>
  <c r="C537" i="1"/>
  <c r="A538" i="1"/>
  <c r="Z537" i="1"/>
  <c r="Y537" i="1"/>
  <c r="X537" i="1"/>
  <c r="J538" i="1"/>
  <c r="K538" i="1"/>
  <c r="D537" i="1"/>
  <c r="L538" i="1"/>
  <c r="AA538" i="1"/>
  <c r="N538" i="1"/>
  <c r="Q538" i="1"/>
  <c r="P538" i="1"/>
  <c r="M538" i="1"/>
  <c r="O538" i="1"/>
  <c r="F538" i="1"/>
  <c r="G538" i="1"/>
  <c r="E538" i="1"/>
  <c r="B538" i="1"/>
  <c r="U538" i="1"/>
  <c r="R538" i="1"/>
  <c r="A539" i="1"/>
  <c r="C538" i="1"/>
  <c r="V538" i="1"/>
  <c r="S538" i="1"/>
  <c r="T538" i="1"/>
  <c r="W538" i="1"/>
  <c r="Z538" i="1"/>
  <c r="X538" i="1"/>
  <c r="J539" i="1"/>
  <c r="K539" i="1"/>
  <c r="AA539" i="1"/>
  <c r="L539" i="1"/>
  <c r="N539" i="1"/>
  <c r="F539" i="1"/>
  <c r="G539" i="1"/>
  <c r="E539" i="1"/>
  <c r="Q539" i="1"/>
  <c r="P539" i="1"/>
  <c r="M539" i="1"/>
  <c r="O539" i="1"/>
  <c r="B539" i="1"/>
  <c r="R539" i="1"/>
  <c r="U539" i="1"/>
  <c r="A540" i="1"/>
  <c r="C539" i="1"/>
  <c r="V539" i="1"/>
  <c r="S539" i="1"/>
  <c r="W539" i="1"/>
  <c r="T539" i="1"/>
  <c r="Z539" i="1"/>
  <c r="Y539" i="1"/>
  <c r="X539" i="1"/>
  <c r="J540" i="1"/>
  <c r="K540" i="1"/>
  <c r="D539" i="1"/>
  <c r="AA540" i="1"/>
  <c r="L540" i="1"/>
  <c r="N540" i="1"/>
  <c r="P540" i="1"/>
  <c r="Q540" i="1"/>
  <c r="M540" i="1"/>
  <c r="O540" i="1"/>
  <c r="G540" i="1"/>
  <c r="E540" i="1"/>
  <c r="F540" i="1"/>
  <c r="A541" i="1"/>
  <c r="C540" i="1"/>
  <c r="B540" i="1"/>
  <c r="W540" i="1"/>
  <c r="T540" i="1"/>
  <c r="S540" i="1"/>
  <c r="V540" i="1"/>
  <c r="R540" i="1"/>
  <c r="U540" i="1"/>
  <c r="X540" i="1"/>
  <c r="Y540" i="1"/>
  <c r="Z540" i="1"/>
  <c r="J541" i="1"/>
  <c r="K541" i="1"/>
  <c r="D540" i="1"/>
  <c r="L541" i="1"/>
  <c r="AA541" i="1"/>
  <c r="N541" i="1"/>
  <c r="P541" i="1"/>
  <c r="Q541" i="1"/>
  <c r="M541" i="1"/>
  <c r="O541" i="1"/>
  <c r="G541" i="1"/>
  <c r="E541" i="1"/>
  <c r="F541" i="1"/>
  <c r="U541" i="1"/>
  <c r="R541" i="1"/>
  <c r="C541" i="1"/>
  <c r="A542" i="1"/>
  <c r="B541" i="1"/>
  <c r="T541" i="1"/>
  <c r="W541" i="1"/>
  <c r="S541" i="1"/>
  <c r="V541" i="1"/>
  <c r="X541" i="1"/>
  <c r="Z541" i="1"/>
  <c r="J542" i="1"/>
  <c r="K542" i="1"/>
  <c r="L542" i="1"/>
  <c r="AA542" i="1"/>
  <c r="N542" i="1"/>
  <c r="G542" i="1"/>
  <c r="E542" i="1"/>
  <c r="F542" i="1"/>
  <c r="Q542" i="1"/>
  <c r="P542" i="1"/>
  <c r="M542" i="1"/>
  <c r="O542" i="1"/>
  <c r="B542" i="1"/>
  <c r="V542" i="1"/>
  <c r="S542" i="1"/>
  <c r="A543" i="1"/>
  <c r="C542" i="1"/>
  <c r="T542" i="1"/>
  <c r="Z542" i="1"/>
  <c r="W542" i="1"/>
  <c r="U542" i="1"/>
  <c r="R542" i="1"/>
  <c r="Y542" i="1"/>
  <c r="X542" i="1"/>
  <c r="J543" i="1"/>
  <c r="K543" i="1"/>
  <c r="A544" i="1"/>
  <c r="C543" i="1"/>
  <c r="U543" i="1"/>
  <c r="D542" i="1"/>
  <c r="C544" i="1"/>
  <c r="J544" i="1"/>
  <c r="K544" i="1"/>
  <c r="A545" i="1"/>
  <c r="U544" i="1"/>
  <c r="L543" i="1"/>
  <c r="AA543" i="1"/>
  <c r="AA544" i="1"/>
  <c r="L544" i="1"/>
  <c r="A546" i="1"/>
  <c r="C545" i="1"/>
  <c r="J545" i="1"/>
  <c r="K545" i="1"/>
  <c r="U545" i="1"/>
  <c r="F543" i="1"/>
  <c r="G543" i="1"/>
  <c r="E543" i="1"/>
  <c r="R543" i="1"/>
  <c r="X543" i="1"/>
  <c r="D543" i="1"/>
  <c r="B543" i="1"/>
  <c r="A547" i="1"/>
  <c r="C546" i="1"/>
  <c r="J546" i="1"/>
  <c r="K546" i="1"/>
  <c r="U546" i="1"/>
  <c r="L545" i="1"/>
  <c r="AA545" i="1"/>
  <c r="G544" i="1"/>
  <c r="E544" i="1"/>
  <c r="F544" i="1"/>
  <c r="R544" i="1"/>
  <c r="X544" i="1"/>
  <c r="D544" i="1"/>
  <c r="B544" i="1"/>
  <c r="G545" i="1"/>
  <c r="E545" i="1"/>
  <c r="F545" i="1"/>
  <c r="R545" i="1"/>
  <c r="X545" i="1"/>
  <c r="D545" i="1"/>
  <c r="L546" i="1"/>
  <c r="AA546" i="1"/>
  <c r="J547" i="1"/>
  <c r="K547" i="1"/>
  <c r="B545" i="1"/>
  <c r="L547" i="1"/>
  <c r="AA547" i="1"/>
  <c r="G547" i="1"/>
  <c r="N547" i="1"/>
  <c r="F546" i="1"/>
  <c r="G546" i="1"/>
  <c r="E546" i="1"/>
  <c r="R546" i="1"/>
  <c r="X546" i="1"/>
  <c r="D546" i="1"/>
  <c r="B546" i="1"/>
  <c r="Q547" i="1"/>
  <c r="P547" i="1"/>
  <c r="M547" i="1"/>
  <c r="O547" i="1"/>
  <c r="E547" i="1"/>
  <c r="B547" i="1"/>
  <c r="C547" i="1"/>
  <c r="A548" i="1"/>
  <c r="V547" i="1"/>
  <c r="S547" i="1"/>
  <c r="R547" i="1"/>
  <c r="U547" i="1"/>
  <c r="W547" i="1"/>
  <c r="T547" i="1"/>
  <c r="Z547" i="1"/>
  <c r="Y547" i="1"/>
  <c r="X547" i="1"/>
  <c r="J548" i="1"/>
  <c r="K548" i="1"/>
  <c r="D547" i="1"/>
  <c r="AA548" i="1"/>
  <c r="L548" i="1"/>
  <c r="N548" i="1"/>
  <c r="G548" i="1"/>
  <c r="E548" i="1"/>
  <c r="F548" i="1"/>
  <c r="Q548" i="1"/>
  <c r="P548" i="1"/>
  <c r="M548" i="1"/>
  <c r="O548" i="1"/>
  <c r="B548" i="1"/>
  <c r="S548" i="1"/>
  <c r="V548" i="1"/>
  <c r="A549" i="1"/>
  <c r="C548" i="1"/>
  <c r="W548" i="1"/>
  <c r="T548" i="1"/>
  <c r="R548" i="1"/>
  <c r="U548" i="1"/>
  <c r="X548" i="1"/>
  <c r="Z548" i="1"/>
  <c r="Y548" i="1"/>
  <c r="J549" i="1"/>
  <c r="K549" i="1"/>
  <c r="D548" i="1"/>
  <c r="L549" i="1"/>
  <c r="AA549" i="1"/>
  <c r="N549" i="1"/>
  <c r="G549" i="1"/>
  <c r="E549" i="1"/>
  <c r="F549" i="1"/>
  <c r="P549" i="1"/>
  <c r="Q549" i="1"/>
  <c r="M549" i="1"/>
  <c r="O549" i="1"/>
  <c r="B549" i="1"/>
  <c r="T549" i="1"/>
  <c r="W549" i="1"/>
  <c r="S549" i="1"/>
  <c r="V549" i="1"/>
  <c r="U549" i="1"/>
  <c r="R549" i="1"/>
  <c r="C549" i="1"/>
  <c r="A550" i="1"/>
  <c r="X549" i="1"/>
  <c r="Z549" i="1"/>
  <c r="J550" i="1"/>
  <c r="K550" i="1"/>
  <c r="L550" i="1"/>
  <c r="AA550" i="1"/>
  <c r="N550" i="1"/>
  <c r="Q550" i="1"/>
  <c r="P550" i="1"/>
  <c r="M550" i="1"/>
  <c r="O550" i="1"/>
  <c r="G550" i="1"/>
  <c r="E550" i="1"/>
  <c r="F550" i="1"/>
  <c r="B550" i="1"/>
  <c r="S550" i="1"/>
  <c r="V550" i="1"/>
  <c r="U550" i="1"/>
  <c r="R550" i="1"/>
  <c r="A551" i="1"/>
  <c r="C550" i="1"/>
  <c r="T550" i="1"/>
  <c r="W550" i="1"/>
  <c r="X550" i="1"/>
  <c r="Z550" i="1"/>
  <c r="Y550" i="1"/>
  <c r="J551" i="1"/>
  <c r="K551" i="1"/>
  <c r="D550" i="1"/>
  <c r="L551" i="1"/>
  <c r="AA551" i="1"/>
  <c r="N551" i="1"/>
  <c r="Q551" i="1"/>
  <c r="P551" i="1"/>
  <c r="M551" i="1"/>
  <c r="O551" i="1"/>
  <c r="F551" i="1"/>
  <c r="G551" i="1"/>
  <c r="E551" i="1"/>
  <c r="B551" i="1"/>
  <c r="R551" i="1"/>
  <c r="U551" i="1"/>
  <c r="C551" i="1"/>
  <c r="A552" i="1"/>
  <c r="V551" i="1"/>
  <c r="S551" i="1"/>
  <c r="T551" i="1"/>
  <c r="W551" i="1"/>
  <c r="Z551" i="1"/>
  <c r="Y551" i="1"/>
  <c r="X551" i="1"/>
  <c r="J552" i="1"/>
  <c r="K552" i="1"/>
  <c r="D551" i="1"/>
  <c r="AA552" i="1"/>
  <c r="L552" i="1"/>
  <c r="N552" i="1"/>
  <c r="Q552" i="1"/>
  <c r="P552" i="1"/>
  <c r="M552" i="1"/>
  <c r="O552" i="1"/>
  <c r="G552" i="1"/>
  <c r="E552" i="1"/>
  <c r="F552" i="1"/>
  <c r="R552" i="1"/>
  <c r="U552" i="1"/>
  <c r="B552" i="1"/>
  <c r="A553" i="1"/>
  <c r="C552" i="1"/>
  <c r="S552" i="1"/>
  <c r="V552" i="1"/>
  <c r="W552" i="1"/>
  <c r="T552" i="1"/>
  <c r="Z552" i="1"/>
  <c r="X552" i="1"/>
  <c r="J553" i="1"/>
  <c r="K553" i="1"/>
  <c r="L553" i="1"/>
  <c r="AA553" i="1"/>
  <c r="N553" i="1"/>
  <c r="G553" i="1"/>
  <c r="E553" i="1"/>
  <c r="F553" i="1"/>
  <c r="P553" i="1"/>
  <c r="Q553" i="1"/>
  <c r="M553" i="1"/>
  <c r="O553" i="1"/>
  <c r="B553" i="1"/>
  <c r="T553" i="1"/>
  <c r="W553" i="1"/>
  <c r="Z553" i="1"/>
  <c r="S553" i="1"/>
  <c r="V553" i="1"/>
  <c r="R553" i="1"/>
  <c r="U553" i="1"/>
  <c r="A554" i="1"/>
  <c r="C553" i="1"/>
  <c r="Y553" i="1"/>
  <c r="X553" i="1"/>
  <c r="A555" i="1"/>
  <c r="C554" i="1"/>
  <c r="J554" i="1"/>
  <c r="K554" i="1"/>
  <c r="U554" i="1"/>
  <c r="D553" i="1"/>
  <c r="L554" i="1"/>
  <c r="AA554" i="1"/>
  <c r="J555" i="1"/>
  <c r="K555" i="1"/>
  <c r="A556" i="1"/>
  <c r="C555" i="1"/>
  <c r="U555" i="1"/>
  <c r="G554" i="1"/>
  <c r="E554" i="1"/>
  <c r="F554" i="1"/>
  <c r="R554" i="1"/>
  <c r="X554" i="1"/>
  <c r="D554" i="1"/>
  <c r="C556" i="1"/>
  <c r="J556" i="1"/>
  <c r="K556" i="1"/>
  <c r="A557" i="1"/>
  <c r="U556" i="1"/>
  <c r="L555" i="1"/>
  <c r="AA555" i="1"/>
  <c r="A558" i="1"/>
  <c r="C557" i="1"/>
  <c r="J557" i="1"/>
  <c r="K557" i="1"/>
  <c r="U557" i="1"/>
  <c r="B554" i="1"/>
  <c r="F555" i="1"/>
  <c r="G555" i="1"/>
  <c r="E555" i="1"/>
  <c r="R555" i="1"/>
  <c r="X555" i="1"/>
  <c r="D555" i="1"/>
  <c r="AA556" i="1"/>
  <c r="L556" i="1"/>
  <c r="L557" i="1"/>
  <c r="AA557" i="1"/>
  <c r="B555" i="1"/>
  <c r="G556" i="1"/>
  <c r="E556" i="1"/>
  <c r="F556" i="1"/>
  <c r="R556" i="1"/>
  <c r="X556" i="1"/>
  <c r="D556" i="1"/>
  <c r="J558" i="1"/>
  <c r="K558" i="1"/>
  <c r="L558" i="1"/>
  <c r="AA558" i="1"/>
  <c r="G558" i="1"/>
  <c r="N558" i="1"/>
  <c r="G557" i="1"/>
  <c r="E557" i="1"/>
  <c r="F557" i="1"/>
  <c r="R557" i="1"/>
  <c r="X557" i="1"/>
  <c r="D557" i="1"/>
  <c r="B556" i="1"/>
  <c r="B557" i="1"/>
  <c r="Q558" i="1"/>
  <c r="P558" i="1"/>
  <c r="M558" i="1"/>
  <c r="O558" i="1"/>
  <c r="E558" i="1"/>
  <c r="B558" i="1"/>
  <c r="A559" i="1"/>
  <c r="C558" i="1"/>
  <c r="S558" i="1"/>
  <c r="V558" i="1"/>
  <c r="T558" i="1"/>
  <c r="W558" i="1"/>
  <c r="U558" i="1"/>
  <c r="R558" i="1"/>
  <c r="X558" i="1"/>
  <c r="Y558" i="1"/>
  <c r="Z558" i="1"/>
  <c r="J559" i="1"/>
  <c r="K559" i="1"/>
  <c r="D558" i="1"/>
  <c r="L559" i="1"/>
  <c r="AA559" i="1"/>
  <c r="N559" i="1"/>
  <c r="F559" i="1"/>
  <c r="G559" i="1"/>
  <c r="E559" i="1"/>
  <c r="Q559" i="1"/>
  <c r="P559" i="1"/>
  <c r="M559" i="1"/>
  <c r="O559" i="1"/>
  <c r="V559" i="1"/>
  <c r="S559" i="1"/>
  <c r="T559" i="1"/>
  <c r="W559" i="1"/>
  <c r="R559" i="1"/>
  <c r="U559" i="1"/>
  <c r="A560" i="1"/>
  <c r="C559" i="1"/>
  <c r="B559" i="1"/>
  <c r="X559" i="1"/>
  <c r="Z559" i="1"/>
  <c r="Y559" i="1"/>
  <c r="J560" i="1"/>
  <c r="K560" i="1"/>
  <c r="D559" i="1"/>
  <c r="AA560" i="1"/>
  <c r="L560" i="1"/>
  <c r="N560" i="1"/>
  <c r="Q560" i="1"/>
  <c r="P560" i="1"/>
  <c r="M560" i="1"/>
  <c r="O560" i="1"/>
  <c r="G560" i="1"/>
  <c r="E560" i="1"/>
  <c r="F560" i="1"/>
  <c r="B560" i="1"/>
  <c r="C560" i="1"/>
  <c r="A561" i="1"/>
  <c r="S560" i="1"/>
  <c r="V560" i="1"/>
  <c r="R560" i="1"/>
  <c r="U560" i="1"/>
  <c r="W560" i="1"/>
  <c r="T560" i="1"/>
  <c r="Z560" i="1"/>
  <c r="Y560" i="1"/>
  <c r="J561" i="1"/>
  <c r="K561" i="1"/>
  <c r="L561" i="1"/>
  <c r="AA561" i="1"/>
  <c r="N561" i="1"/>
  <c r="G561" i="1"/>
  <c r="E561" i="1"/>
  <c r="F561" i="1"/>
  <c r="P561" i="1"/>
  <c r="Q561" i="1"/>
  <c r="M561" i="1"/>
  <c r="O561" i="1"/>
  <c r="S561" i="1"/>
  <c r="V561" i="1"/>
  <c r="R561" i="1"/>
  <c r="U561" i="1"/>
  <c r="B561" i="1"/>
  <c r="T561" i="1"/>
  <c r="W561" i="1"/>
  <c r="C561" i="1"/>
  <c r="A562" i="1"/>
  <c r="X561" i="1"/>
  <c r="Y561" i="1"/>
  <c r="Z561" i="1"/>
  <c r="J562" i="1"/>
  <c r="K562" i="1"/>
  <c r="D561" i="1"/>
  <c r="L562" i="1"/>
  <c r="AA562" i="1"/>
  <c r="N562" i="1"/>
  <c r="G562" i="1"/>
  <c r="E562" i="1"/>
  <c r="F562" i="1"/>
  <c r="Q562" i="1"/>
  <c r="P562" i="1"/>
  <c r="M562" i="1"/>
  <c r="O562" i="1"/>
  <c r="B562" i="1"/>
  <c r="S562" i="1"/>
  <c r="V562" i="1"/>
  <c r="T562" i="1"/>
  <c r="W562" i="1"/>
  <c r="U562" i="1"/>
  <c r="R562" i="1"/>
  <c r="A563" i="1"/>
  <c r="C562" i="1"/>
  <c r="X562" i="1"/>
  <c r="Z562" i="1"/>
  <c r="Y562" i="1"/>
  <c r="J563" i="1"/>
  <c r="K563" i="1"/>
  <c r="D562" i="1"/>
  <c r="L563" i="1"/>
  <c r="AA563" i="1"/>
  <c r="N563" i="1"/>
  <c r="F563" i="1"/>
  <c r="G563" i="1"/>
  <c r="E563" i="1"/>
  <c r="Q563" i="1"/>
  <c r="P563" i="1"/>
  <c r="M563" i="1"/>
  <c r="O563" i="1"/>
  <c r="B563" i="1"/>
  <c r="V563" i="1"/>
  <c r="S563" i="1"/>
  <c r="A564" i="1"/>
  <c r="C563" i="1"/>
  <c r="T563" i="1"/>
  <c r="W563" i="1"/>
  <c r="R563" i="1"/>
  <c r="U563" i="1"/>
  <c r="Y563" i="1"/>
  <c r="Z563" i="1"/>
  <c r="J564" i="1"/>
  <c r="K564" i="1"/>
  <c r="AA564" i="1"/>
  <c r="L564" i="1"/>
  <c r="N564" i="1"/>
  <c r="G564" i="1"/>
  <c r="E564" i="1"/>
  <c r="F564" i="1"/>
  <c r="Q564" i="1"/>
  <c r="P564" i="1"/>
  <c r="M564" i="1"/>
  <c r="O564" i="1"/>
  <c r="B564" i="1"/>
  <c r="S564" i="1"/>
  <c r="V564" i="1"/>
  <c r="R564" i="1"/>
  <c r="U564" i="1"/>
  <c r="W564" i="1"/>
  <c r="Z564" i="1"/>
  <c r="T564" i="1"/>
  <c r="C564" i="1"/>
  <c r="A565" i="1"/>
  <c r="Y564" i="1"/>
  <c r="X564" i="1"/>
  <c r="A566" i="1"/>
  <c r="C565" i="1"/>
  <c r="J565" i="1"/>
  <c r="K565" i="1"/>
  <c r="U565" i="1"/>
  <c r="D564" i="1"/>
  <c r="L565" i="1"/>
  <c r="AA565" i="1"/>
  <c r="A567" i="1"/>
  <c r="C566" i="1"/>
  <c r="J566" i="1"/>
  <c r="K566" i="1"/>
  <c r="U566" i="1"/>
  <c r="L566" i="1"/>
  <c r="AA566" i="1"/>
  <c r="J567" i="1"/>
  <c r="K567" i="1"/>
  <c r="A568" i="1"/>
  <c r="C567" i="1"/>
  <c r="U567" i="1"/>
  <c r="G565" i="1"/>
  <c r="E565" i="1"/>
  <c r="F565" i="1"/>
  <c r="R565" i="1"/>
  <c r="X565" i="1"/>
  <c r="D565" i="1"/>
  <c r="B565" i="1"/>
  <c r="C568" i="1"/>
  <c r="J568" i="1"/>
  <c r="K568" i="1"/>
  <c r="A569" i="1"/>
  <c r="U568" i="1"/>
  <c r="L567" i="1"/>
  <c r="AA567" i="1"/>
  <c r="G566" i="1"/>
  <c r="E566" i="1"/>
  <c r="F566" i="1"/>
  <c r="R566" i="1"/>
  <c r="X566" i="1"/>
  <c r="D566" i="1"/>
  <c r="B566" i="1"/>
  <c r="F567" i="1"/>
  <c r="G567" i="1"/>
  <c r="E567" i="1"/>
  <c r="R567" i="1"/>
  <c r="X567" i="1"/>
  <c r="D567" i="1"/>
  <c r="A570" i="1"/>
  <c r="C569" i="1"/>
  <c r="J569" i="1"/>
  <c r="K569" i="1"/>
  <c r="U569" i="1"/>
  <c r="AA568" i="1"/>
  <c r="L568" i="1"/>
  <c r="G568" i="1"/>
  <c r="E568" i="1"/>
  <c r="F568" i="1"/>
  <c r="R568" i="1"/>
  <c r="X568" i="1"/>
  <c r="D568" i="1"/>
  <c r="A571" i="1"/>
  <c r="C570" i="1"/>
  <c r="J570" i="1"/>
  <c r="K570" i="1"/>
  <c r="U570" i="1"/>
  <c r="L569" i="1"/>
  <c r="AA569" i="1"/>
  <c r="B567" i="1"/>
  <c r="G569" i="1"/>
  <c r="E569" i="1"/>
  <c r="F569" i="1"/>
  <c r="R569" i="1"/>
  <c r="X569" i="1"/>
  <c r="D569" i="1"/>
  <c r="J571" i="1"/>
  <c r="K571" i="1"/>
  <c r="L570" i="1"/>
  <c r="AA570" i="1"/>
  <c r="B568" i="1"/>
  <c r="B569" i="1"/>
  <c r="L571" i="1"/>
  <c r="AA571" i="1"/>
  <c r="G571" i="1"/>
  <c r="N571" i="1"/>
  <c r="G570" i="1"/>
  <c r="E570" i="1"/>
  <c r="F570" i="1"/>
  <c r="R570" i="1"/>
  <c r="X570" i="1"/>
  <c r="D570" i="1"/>
  <c r="B570" i="1"/>
  <c r="Q571" i="1"/>
  <c r="P571" i="1"/>
  <c r="M571" i="1"/>
  <c r="O571" i="1"/>
  <c r="E571" i="1"/>
  <c r="B571" i="1"/>
  <c r="R571" i="1"/>
  <c r="U571" i="1"/>
  <c r="C571" i="1"/>
  <c r="A572" i="1"/>
  <c r="V571" i="1"/>
  <c r="S571" i="1"/>
  <c r="T571" i="1"/>
  <c r="W571" i="1"/>
  <c r="X571" i="1"/>
  <c r="Z571" i="1"/>
  <c r="Y571" i="1"/>
  <c r="J572" i="1"/>
  <c r="K572" i="1"/>
  <c r="D571" i="1"/>
  <c r="AA572" i="1"/>
  <c r="L572" i="1"/>
  <c r="N572" i="1"/>
  <c r="Q572" i="1"/>
  <c r="P572" i="1"/>
  <c r="M572" i="1"/>
  <c r="O572" i="1"/>
  <c r="G572" i="1"/>
  <c r="E572" i="1"/>
  <c r="F572" i="1"/>
  <c r="R572" i="1"/>
  <c r="U572" i="1"/>
  <c r="B572" i="1"/>
  <c r="C572" i="1"/>
  <c r="A573" i="1"/>
  <c r="S572" i="1"/>
  <c r="V572" i="1"/>
  <c r="W572" i="1"/>
  <c r="T572" i="1"/>
  <c r="Z572" i="1"/>
  <c r="Y572" i="1"/>
  <c r="X572" i="1"/>
  <c r="J573" i="1"/>
  <c r="K573" i="1"/>
  <c r="D572" i="1"/>
  <c r="L573" i="1"/>
  <c r="AA573" i="1"/>
  <c r="N573" i="1"/>
  <c r="G573" i="1"/>
  <c r="E573" i="1"/>
  <c r="F573" i="1"/>
  <c r="P573" i="1"/>
  <c r="Q573" i="1"/>
  <c r="M573" i="1"/>
  <c r="O573" i="1"/>
  <c r="B573" i="1"/>
  <c r="T573" i="1"/>
  <c r="W573" i="1"/>
  <c r="R573" i="1"/>
  <c r="U573" i="1"/>
  <c r="S573" i="1"/>
  <c r="V573" i="1"/>
  <c r="A574" i="1"/>
  <c r="C573" i="1"/>
  <c r="Z573" i="1"/>
  <c r="Y573" i="1"/>
  <c r="J574" i="1"/>
  <c r="K574" i="1"/>
  <c r="L574" i="1"/>
  <c r="AA574" i="1"/>
  <c r="N574" i="1"/>
  <c r="Q574" i="1"/>
  <c r="P574" i="1"/>
  <c r="M574" i="1"/>
  <c r="O574" i="1"/>
  <c r="G574" i="1"/>
  <c r="E574" i="1"/>
  <c r="F574" i="1"/>
  <c r="B574" i="1"/>
  <c r="S574" i="1"/>
  <c r="V574" i="1"/>
  <c r="U574" i="1"/>
  <c r="R574" i="1"/>
  <c r="A575" i="1"/>
  <c r="C574" i="1"/>
  <c r="T574" i="1"/>
  <c r="W574" i="1"/>
  <c r="X574" i="1"/>
  <c r="Z574" i="1"/>
  <c r="Y574" i="1"/>
  <c r="J575" i="1"/>
  <c r="K575" i="1"/>
  <c r="D574" i="1"/>
  <c r="L575" i="1"/>
  <c r="AA575" i="1"/>
  <c r="N575" i="1"/>
  <c r="Q575" i="1"/>
  <c r="P575" i="1"/>
  <c r="M575" i="1"/>
  <c r="O575" i="1"/>
  <c r="F575" i="1"/>
  <c r="G575" i="1"/>
  <c r="E575" i="1"/>
  <c r="B575" i="1"/>
  <c r="R575" i="1"/>
  <c r="U575" i="1"/>
  <c r="A576" i="1"/>
  <c r="C575" i="1"/>
  <c r="V575" i="1"/>
  <c r="S575" i="1"/>
  <c r="T575" i="1"/>
  <c r="W575" i="1"/>
  <c r="Y575" i="1"/>
  <c r="X575" i="1"/>
  <c r="Z575" i="1"/>
  <c r="J576" i="1"/>
  <c r="K576" i="1"/>
  <c r="D575" i="1"/>
  <c r="AA576" i="1"/>
  <c r="L576" i="1"/>
  <c r="N576" i="1"/>
  <c r="Q576" i="1"/>
  <c r="P576" i="1"/>
  <c r="M576" i="1"/>
  <c r="O576" i="1"/>
  <c r="G576" i="1"/>
  <c r="E576" i="1"/>
  <c r="F576" i="1"/>
  <c r="B576" i="1"/>
  <c r="C576" i="1"/>
  <c r="A577" i="1"/>
  <c r="S576" i="1"/>
  <c r="V576" i="1"/>
  <c r="R576" i="1"/>
  <c r="U576" i="1"/>
  <c r="W576" i="1"/>
  <c r="T576" i="1"/>
  <c r="Z576" i="1"/>
  <c r="Y576" i="1"/>
  <c r="J577" i="1"/>
  <c r="K577" i="1"/>
  <c r="L577" i="1"/>
  <c r="AA577" i="1"/>
  <c r="N577" i="1"/>
  <c r="P577" i="1"/>
  <c r="Q577" i="1"/>
  <c r="M577" i="1"/>
  <c r="O577" i="1"/>
  <c r="G577" i="1"/>
  <c r="E577" i="1"/>
  <c r="F577" i="1"/>
  <c r="B577" i="1"/>
  <c r="A578" i="1"/>
  <c r="C577" i="1"/>
  <c r="R577" i="1"/>
  <c r="U577" i="1"/>
  <c r="T577" i="1"/>
  <c r="W577" i="1"/>
  <c r="Z577" i="1"/>
  <c r="S577" i="1"/>
  <c r="V577" i="1"/>
  <c r="Y577" i="1"/>
  <c r="X577" i="1"/>
  <c r="A579" i="1"/>
  <c r="C578" i="1"/>
  <c r="J578" i="1"/>
  <c r="K578" i="1"/>
  <c r="U578" i="1"/>
  <c r="D577" i="1"/>
  <c r="L578" i="1"/>
  <c r="AA578" i="1"/>
  <c r="J579" i="1"/>
  <c r="K579" i="1"/>
  <c r="A580" i="1"/>
  <c r="C579" i="1"/>
  <c r="U579" i="1"/>
  <c r="C580" i="1"/>
  <c r="J580" i="1"/>
  <c r="K580" i="1"/>
  <c r="A581" i="1"/>
  <c r="U580" i="1"/>
  <c r="L579" i="1"/>
  <c r="AA579" i="1"/>
  <c r="G578" i="1"/>
  <c r="E578" i="1"/>
  <c r="F578" i="1"/>
  <c r="R578" i="1"/>
  <c r="X578" i="1"/>
  <c r="D578" i="1"/>
  <c r="B578" i="1"/>
  <c r="A582" i="1"/>
  <c r="C581" i="1"/>
  <c r="J581" i="1"/>
  <c r="K581" i="1"/>
  <c r="U581" i="1"/>
  <c r="F579" i="1"/>
  <c r="G579" i="1"/>
  <c r="E579" i="1"/>
  <c r="R579" i="1"/>
  <c r="X579" i="1"/>
  <c r="D579" i="1"/>
  <c r="AA580" i="1"/>
  <c r="L580" i="1"/>
  <c r="L581" i="1"/>
  <c r="AA581" i="1"/>
  <c r="G580" i="1"/>
  <c r="E580" i="1"/>
  <c r="F580" i="1"/>
  <c r="R580" i="1"/>
  <c r="X580" i="1"/>
  <c r="D580" i="1"/>
  <c r="B579" i="1"/>
  <c r="A583" i="1"/>
  <c r="C582" i="1"/>
  <c r="J582" i="1"/>
  <c r="K582" i="1"/>
  <c r="U582" i="1"/>
  <c r="B580" i="1"/>
  <c r="J583" i="1"/>
  <c r="K583" i="1"/>
  <c r="A584" i="1"/>
  <c r="C583" i="1"/>
  <c r="U583" i="1"/>
  <c r="G581" i="1"/>
  <c r="E581" i="1"/>
  <c r="F581" i="1"/>
  <c r="R581" i="1"/>
  <c r="X581" i="1"/>
  <c r="D581" i="1"/>
  <c r="L582" i="1"/>
  <c r="AA582" i="1"/>
  <c r="B581" i="1"/>
  <c r="C584" i="1"/>
  <c r="J584" i="1"/>
  <c r="K584" i="1"/>
  <c r="A585" i="1"/>
  <c r="U584" i="1"/>
  <c r="G582" i="1"/>
  <c r="E582" i="1"/>
  <c r="F582" i="1"/>
  <c r="R582" i="1"/>
  <c r="X582" i="1"/>
  <c r="D582" i="1"/>
  <c r="L583" i="1"/>
  <c r="AA583" i="1"/>
  <c r="B582" i="1"/>
  <c r="A586" i="1"/>
  <c r="C585" i="1"/>
  <c r="J585" i="1"/>
  <c r="K585" i="1"/>
  <c r="U585" i="1"/>
  <c r="AA584" i="1"/>
  <c r="L584" i="1"/>
  <c r="F583" i="1"/>
  <c r="G583" i="1"/>
  <c r="E583" i="1"/>
  <c r="R583" i="1"/>
  <c r="X583" i="1"/>
  <c r="D583" i="1"/>
  <c r="B583" i="1"/>
  <c r="L585" i="1"/>
  <c r="AA585" i="1"/>
  <c r="G584" i="1"/>
  <c r="E584" i="1"/>
  <c r="F584" i="1"/>
  <c r="R584" i="1"/>
  <c r="X584" i="1"/>
  <c r="D584" i="1"/>
  <c r="A587" i="1"/>
  <c r="C586" i="1"/>
  <c r="J586" i="1"/>
  <c r="K586" i="1"/>
  <c r="U586" i="1"/>
  <c r="J587" i="1"/>
  <c r="K587" i="1"/>
  <c r="A588" i="1"/>
  <c r="C587" i="1"/>
  <c r="U587" i="1"/>
  <c r="G585" i="1"/>
  <c r="E585" i="1"/>
  <c r="F585" i="1"/>
  <c r="R585" i="1"/>
  <c r="X585" i="1"/>
  <c r="D585" i="1"/>
  <c r="L586" i="1"/>
  <c r="AA586" i="1"/>
  <c r="B584" i="1"/>
  <c r="B585" i="1"/>
  <c r="C588" i="1"/>
  <c r="J588" i="1"/>
  <c r="K588" i="1"/>
  <c r="A589" i="1"/>
  <c r="U588" i="1"/>
  <c r="G586" i="1"/>
  <c r="E586" i="1"/>
  <c r="F586" i="1"/>
  <c r="R586" i="1"/>
  <c r="X586" i="1"/>
  <c r="D586" i="1"/>
  <c r="L587" i="1"/>
  <c r="AA587" i="1"/>
  <c r="A590" i="1"/>
  <c r="C589" i="1"/>
  <c r="J589" i="1"/>
  <c r="K589" i="1"/>
  <c r="U589" i="1"/>
  <c r="B586" i="1"/>
  <c r="AA588" i="1"/>
  <c r="L588" i="1"/>
  <c r="F587" i="1"/>
  <c r="G587" i="1"/>
  <c r="E587" i="1"/>
  <c r="R587" i="1"/>
  <c r="X587" i="1"/>
  <c r="D587" i="1"/>
  <c r="B587" i="1"/>
  <c r="L589" i="1"/>
  <c r="AA589" i="1"/>
  <c r="G588" i="1"/>
  <c r="E588" i="1"/>
  <c r="F588" i="1"/>
  <c r="R588" i="1"/>
  <c r="X588" i="1"/>
  <c r="D588" i="1"/>
  <c r="A591" i="1"/>
  <c r="C590" i="1"/>
  <c r="J590" i="1"/>
  <c r="K590" i="1"/>
  <c r="U590" i="1"/>
  <c r="B588" i="1"/>
  <c r="L590" i="1"/>
  <c r="AA590" i="1"/>
  <c r="G589" i="1"/>
  <c r="E589" i="1"/>
  <c r="F589" i="1"/>
  <c r="R589" i="1"/>
  <c r="X589" i="1"/>
  <c r="D589" i="1"/>
  <c r="J591" i="1"/>
  <c r="K591" i="1"/>
  <c r="A592" i="1"/>
  <c r="C591" i="1"/>
  <c r="U591" i="1"/>
  <c r="B589" i="1"/>
  <c r="L591" i="1"/>
  <c r="AA591" i="1"/>
  <c r="J592" i="1"/>
  <c r="K592" i="1"/>
  <c r="G590" i="1"/>
  <c r="E590" i="1"/>
  <c r="F590" i="1"/>
  <c r="R590" i="1"/>
  <c r="X590" i="1"/>
  <c r="D590" i="1"/>
  <c r="B590" i="1"/>
  <c r="AA592" i="1"/>
  <c r="G592" i="1"/>
  <c r="L592" i="1"/>
  <c r="N592" i="1"/>
  <c r="F591" i="1"/>
  <c r="G591" i="1"/>
  <c r="E591" i="1"/>
  <c r="R591" i="1"/>
  <c r="X591" i="1"/>
  <c r="D591" i="1"/>
  <c r="B591" i="1"/>
  <c r="Q592" i="1"/>
  <c r="M592" i="1"/>
  <c r="P592" i="1"/>
  <c r="O592" i="1"/>
  <c r="E592" i="1"/>
  <c r="B592" i="1"/>
  <c r="R592" i="1"/>
  <c r="U592" i="1"/>
  <c r="S592" i="1"/>
  <c r="V592" i="1"/>
  <c r="C592" i="1"/>
  <c r="A593" i="1"/>
  <c r="W592" i="1"/>
  <c r="T592" i="1"/>
  <c r="Z592" i="1"/>
  <c r="X592" i="1"/>
  <c r="Y592" i="1"/>
  <c r="J593" i="1"/>
  <c r="K593" i="1"/>
  <c r="D592" i="1"/>
  <c r="L593" i="1"/>
  <c r="AA593" i="1"/>
  <c r="N593" i="1"/>
  <c r="G593" i="1"/>
  <c r="E593" i="1"/>
  <c r="F593" i="1"/>
  <c r="P593" i="1"/>
  <c r="Q593" i="1"/>
  <c r="M593" i="1"/>
  <c r="O593" i="1"/>
  <c r="B593" i="1"/>
  <c r="T593" i="1"/>
  <c r="W593" i="1"/>
  <c r="R593" i="1"/>
  <c r="U593" i="1"/>
  <c r="S593" i="1"/>
  <c r="V593" i="1"/>
  <c r="C593" i="1"/>
  <c r="A594" i="1"/>
  <c r="Y593" i="1"/>
  <c r="X593" i="1"/>
  <c r="Z593" i="1"/>
  <c r="J594" i="1"/>
  <c r="K594" i="1"/>
  <c r="D593" i="1"/>
  <c r="L594" i="1"/>
  <c r="AA594" i="1"/>
  <c r="N594" i="1"/>
  <c r="G594" i="1"/>
  <c r="E594" i="1"/>
  <c r="F594" i="1"/>
  <c r="Q594" i="1"/>
  <c r="P594" i="1"/>
  <c r="M594" i="1"/>
  <c r="O594" i="1"/>
  <c r="S594" i="1"/>
  <c r="V594" i="1"/>
  <c r="T594" i="1"/>
  <c r="W594" i="1"/>
  <c r="U594" i="1"/>
  <c r="R594" i="1"/>
  <c r="B594" i="1"/>
  <c r="A595" i="1"/>
  <c r="C594" i="1"/>
  <c r="Y594" i="1"/>
  <c r="Z594" i="1"/>
  <c r="J595" i="1"/>
  <c r="K595" i="1"/>
  <c r="L595" i="1"/>
  <c r="AA595" i="1"/>
  <c r="N595" i="1"/>
  <c r="F595" i="1"/>
  <c r="G595" i="1"/>
  <c r="E595" i="1"/>
  <c r="Q595" i="1"/>
  <c r="P595" i="1"/>
  <c r="M595" i="1"/>
  <c r="O595" i="1"/>
  <c r="V595" i="1"/>
  <c r="S595" i="1"/>
  <c r="R595" i="1"/>
  <c r="U595" i="1"/>
  <c r="A596" i="1"/>
  <c r="C595" i="1"/>
  <c r="T595" i="1"/>
  <c r="W595" i="1"/>
  <c r="B595" i="1"/>
  <c r="Y595" i="1"/>
  <c r="Z595" i="1"/>
  <c r="X595" i="1"/>
  <c r="J596" i="1"/>
  <c r="K596" i="1"/>
  <c r="D595" i="1"/>
  <c r="AA596" i="1"/>
  <c r="L596" i="1"/>
  <c r="N596" i="1"/>
  <c r="G596" i="1"/>
  <c r="E596" i="1"/>
  <c r="F596" i="1"/>
  <c r="Q596" i="1"/>
  <c r="P596" i="1"/>
  <c r="M596" i="1"/>
  <c r="O596" i="1"/>
  <c r="B596" i="1"/>
  <c r="S596" i="1"/>
  <c r="V596" i="1"/>
  <c r="W596" i="1"/>
  <c r="T596" i="1"/>
  <c r="R596" i="1"/>
  <c r="U596" i="1"/>
  <c r="C596" i="1"/>
  <c r="A597" i="1"/>
  <c r="X596" i="1"/>
  <c r="Z596" i="1"/>
  <c r="Y596" i="1"/>
  <c r="J597" i="1"/>
  <c r="K597" i="1"/>
  <c r="D596" i="1"/>
  <c r="L597" i="1"/>
  <c r="AA597" i="1"/>
  <c r="N597" i="1"/>
  <c r="P597" i="1"/>
  <c r="Q597" i="1"/>
  <c r="M597" i="1"/>
  <c r="O597" i="1"/>
  <c r="G597" i="1"/>
  <c r="E597" i="1"/>
  <c r="F597" i="1"/>
  <c r="B597" i="1"/>
  <c r="R597" i="1"/>
  <c r="U597" i="1"/>
  <c r="T597" i="1"/>
  <c r="W597" i="1"/>
  <c r="A598" i="1"/>
  <c r="C597" i="1"/>
  <c r="S597" i="1"/>
  <c r="V597" i="1"/>
  <c r="X597" i="1"/>
  <c r="Z597" i="1"/>
  <c r="J598" i="1"/>
  <c r="K598" i="1"/>
  <c r="L598" i="1"/>
  <c r="AA598" i="1"/>
  <c r="N598" i="1"/>
  <c r="G598" i="1"/>
  <c r="E598" i="1"/>
  <c r="F598" i="1"/>
  <c r="Q598" i="1"/>
  <c r="P598" i="1"/>
  <c r="M598" i="1"/>
  <c r="O598" i="1"/>
  <c r="B598" i="1"/>
  <c r="S598" i="1"/>
  <c r="V598" i="1"/>
  <c r="T598" i="1"/>
  <c r="W598" i="1"/>
  <c r="Z598" i="1"/>
  <c r="U598" i="1"/>
  <c r="R598" i="1"/>
  <c r="A599" i="1"/>
  <c r="C598" i="1"/>
  <c r="X598" i="1"/>
  <c r="Y598" i="1"/>
  <c r="J599" i="1"/>
  <c r="K599" i="1"/>
  <c r="A600" i="1"/>
  <c r="C599" i="1"/>
  <c r="U599" i="1"/>
  <c r="D598" i="1"/>
  <c r="C600" i="1"/>
  <c r="J600" i="1"/>
  <c r="K600" i="1"/>
  <c r="A601" i="1"/>
  <c r="U600" i="1"/>
  <c r="L599" i="1"/>
  <c r="AA599" i="1"/>
  <c r="A602" i="1"/>
  <c r="C601" i="1"/>
  <c r="J601" i="1"/>
  <c r="K601" i="1"/>
  <c r="U601" i="1"/>
  <c r="AA600" i="1"/>
  <c r="L600" i="1"/>
  <c r="F599" i="1"/>
  <c r="G599" i="1"/>
  <c r="E599" i="1"/>
  <c r="R599" i="1"/>
  <c r="X599" i="1"/>
  <c r="D599" i="1"/>
  <c r="L601" i="1"/>
  <c r="AA601" i="1"/>
  <c r="B599" i="1"/>
  <c r="G600" i="1"/>
  <c r="E600" i="1"/>
  <c r="F600" i="1"/>
  <c r="R600" i="1"/>
  <c r="X600" i="1"/>
  <c r="D600" i="1"/>
  <c r="A603" i="1"/>
  <c r="C602" i="1"/>
  <c r="J602" i="1"/>
  <c r="K602" i="1"/>
  <c r="U602" i="1"/>
  <c r="B600" i="1"/>
  <c r="L602" i="1"/>
  <c r="AA602" i="1"/>
  <c r="J603" i="1"/>
  <c r="K603" i="1"/>
  <c r="A604" i="1"/>
  <c r="C603" i="1"/>
  <c r="U603" i="1"/>
  <c r="G601" i="1"/>
  <c r="E601" i="1"/>
  <c r="F601" i="1"/>
  <c r="R601" i="1"/>
  <c r="X601" i="1"/>
  <c r="D601" i="1"/>
  <c r="B601" i="1"/>
  <c r="C604" i="1"/>
  <c r="J604" i="1"/>
  <c r="K604" i="1"/>
  <c r="A605" i="1"/>
  <c r="U604" i="1"/>
  <c r="L603" i="1"/>
  <c r="AA603" i="1"/>
  <c r="G602" i="1"/>
  <c r="E602" i="1"/>
  <c r="F602" i="1"/>
  <c r="R602" i="1"/>
  <c r="X602" i="1"/>
  <c r="D602" i="1"/>
  <c r="B602" i="1"/>
  <c r="A606" i="1"/>
  <c r="C605" i="1"/>
  <c r="J605" i="1"/>
  <c r="K605" i="1"/>
  <c r="U605" i="1"/>
  <c r="F603" i="1"/>
  <c r="G603" i="1"/>
  <c r="E603" i="1"/>
  <c r="R603" i="1"/>
  <c r="X603" i="1"/>
  <c r="D603" i="1"/>
  <c r="AA604" i="1"/>
  <c r="L604" i="1"/>
  <c r="G604" i="1"/>
  <c r="E604" i="1"/>
  <c r="F604" i="1"/>
  <c r="R604" i="1"/>
  <c r="X604" i="1"/>
  <c r="D604" i="1"/>
  <c r="L605" i="1"/>
  <c r="AA605" i="1"/>
  <c r="B603" i="1"/>
  <c r="A607" i="1"/>
  <c r="C606" i="1"/>
  <c r="J606" i="1"/>
  <c r="K606" i="1"/>
  <c r="U606" i="1"/>
  <c r="L606" i="1"/>
  <c r="AA606" i="1"/>
  <c r="J607" i="1"/>
  <c r="K607" i="1"/>
  <c r="A608" i="1"/>
  <c r="C607" i="1"/>
  <c r="U607" i="1"/>
  <c r="B604" i="1"/>
  <c r="G605" i="1"/>
  <c r="E605" i="1"/>
  <c r="F605" i="1"/>
  <c r="R605" i="1"/>
  <c r="X605" i="1"/>
  <c r="D605" i="1"/>
  <c r="B605" i="1"/>
  <c r="C608" i="1"/>
  <c r="J608" i="1"/>
  <c r="K608" i="1"/>
  <c r="A609" i="1"/>
  <c r="U608" i="1"/>
  <c r="L607" i="1"/>
  <c r="AA607" i="1"/>
  <c r="G606" i="1"/>
  <c r="E606" i="1"/>
  <c r="F606" i="1"/>
  <c r="R606" i="1"/>
  <c r="X606" i="1"/>
  <c r="D606" i="1"/>
  <c r="B606" i="1"/>
  <c r="F607" i="1"/>
  <c r="G607" i="1"/>
  <c r="E607" i="1"/>
  <c r="R607" i="1"/>
  <c r="X607" i="1"/>
  <c r="D607" i="1"/>
  <c r="A610" i="1"/>
  <c r="C609" i="1"/>
  <c r="J609" i="1"/>
  <c r="K609" i="1"/>
  <c r="U609" i="1"/>
  <c r="AA608" i="1"/>
  <c r="L608" i="1"/>
  <c r="G608" i="1"/>
  <c r="E608" i="1"/>
  <c r="F608" i="1"/>
  <c r="R608" i="1"/>
  <c r="X608" i="1"/>
  <c r="D608" i="1"/>
  <c r="A611" i="1"/>
  <c r="C610" i="1"/>
  <c r="J610" i="1"/>
  <c r="K610" i="1"/>
  <c r="U610" i="1"/>
  <c r="L609" i="1"/>
  <c r="AA609" i="1"/>
  <c r="B607" i="1"/>
  <c r="B608" i="1"/>
  <c r="L610" i="1"/>
  <c r="AA610" i="1"/>
  <c r="J611" i="1"/>
  <c r="K611" i="1"/>
  <c r="G609" i="1"/>
  <c r="E609" i="1"/>
  <c r="F609" i="1"/>
  <c r="R609" i="1"/>
  <c r="X609" i="1"/>
  <c r="D609" i="1"/>
  <c r="B609" i="1"/>
  <c r="L611" i="1"/>
  <c r="AA611" i="1"/>
  <c r="G611" i="1"/>
  <c r="N611" i="1"/>
  <c r="G610" i="1"/>
  <c r="E610" i="1"/>
  <c r="F610" i="1"/>
  <c r="R610" i="1"/>
  <c r="X610" i="1"/>
  <c r="D610" i="1"/>
  <c r="B610" i="1"/>
  <c r="Q611" i="1"/>
  <c r="P611" i="1"/>
  <c r="M611" i="1"/>
  <c r="O611" i="1"/>
  <c r="E611" i="1"/>
  <c r="B611" i="1"/>
  <c r="R611" i="1"/>
  <c r="U611" i="1"/>
  <c r="A612" i="1"/>
  <c r="C611" i="1"/>
  <c r="V611" i="1"/>
  <c r="S611" i="1"/>
  <c r="T611" i="1"/>
  <c r="W611" i="1"/>
  <c r="Z611" i="1"/>
  <c r="X611" i="1"/>
  <c r="Y611" i="1"/>
  <c r="J612" i="1"/>
  <c r="K612" i="1"/>
  <c r="D611" i="1"/>
  <c r="AA612" i="1"/>
  <c r="L612" i="1"/>
  <c r="N612" i="1"/>
  <c r="Q612" i="1"/>
  <c r="P612" i="1"/>
  <c r="M612" i="1"/>
  <c r="O612" i="1"/>
  <c r="G612" i="1"/>
  <c r="E612" i="1"/>
  <c r="F612" i="1"/>
  <c r="B612" i="1"/>
  <c r="R612" i="1"/>
  <c r="U612" i="1"/>
  <c r="C612" i="1"/>
  <c r="A613" i="1"/>
  <c r="S612" i="1"/>
  <c r="V612" i="1"/>
  <c r="W612" i="1"/>
  <c r="T612" i="1"/>
  <c r="Z612" i="1"/>
  <c r="Y612" i="1"/>
  <c r="X612" i="1"/>
  <c r="J613" i="1"/>
  <c r="K613" i="1"/>
  <c r="D612" i="1"/>
  <c r="L613" i="1"/>
  <c r="AA613" i="1"/>
  <c r="N613" i="1"/>
  <c r="P613" i="1"/>
  <c r="Q613" i="1"/>
  <c r="M613" i="1"/>
  <c r="O613" i="1"/>
  <c r="G613" i="1"/>
  <c r="E613" i="1"/>
  <c r="F613" i="1"/>
  <c r="B613" i="1"/>
  <c r="R613" i="1"/>
  <c r="U613" i="1"/>
  <c r="A614" i="1"/>
  <c r="C613" i="1"/>
  <c r="T613" i="1"/>
  <c r="W613" i="1"/>
  <c r="S613" i="1"/>
  <c r="V613" i="1"/>
  <c r="Y613" i="1"/>
  <c r="Z613" i="1"/>
  <c r="J614" i="1"/>
  <c r="K614" i="1"/>
  <c r="L614" i="1"/>
  <c r="AA614" i="1"/>
  <c r="N614" i="1"/>
  <c r="G614" i="1"/>
  <c r="E614" i="1"/>
  <c r="F614" i="1"/>
  <c r="Q614" i="1"/>
  <c r="P614" i="1"/>
  <c r="M614" i="1"/>
  <c r="O614" i="1"/>
  <c r="B614" i="1"/>
  <c r="U614" i="1"/>
  <c r="R614" i="1"/>
  <c r="S614" i="1"/>
  <c r="V614" i="1"/>
  <c r="A615" i="1"/>
  <c r="C614" i="1"/>
  <c r="T614" i="1"/>
  <c r="W614" i="1"/>
  <c r="X614" i="1"/>
  <c r="Z614" i="1"/>
  <c r="Y614" i="1"/>
  <c r="J615" i="1"/>
  <c r="K615" i="1"/>
  <c r="D614" i="1"/>
  <c r="L615" i="1"/>
  <c r="AA615" i="1"/>
  <c r="N615" i="1"/>
  <c r="Q615" i="1"/>
  <c r="P615" i="1"/>
  <c r="M615" i="1"/>
  <c r="O615" i="1"/>
  <c r="F615" i="1"/>
  <c r="G615" i="1"/>
  <c r="E615" i="1"/>
  <c r="B615" i="1"/>
  <c r="R615" i="1"/>
  <c r="U615" i="1"/>
  <c r="A616" i="1"/>
  <c r="C615" i="1"/>
  <c r="V615" i="1"/>
  <c r="S615" i="1"/>
  <c r="T615" i="1"/>
  <c r="W615" i="1"/>
  <c r="X615" i="1"/>
  <c r="Y615" i="1"/>
  <c r="Z615" i="1"/>
  <c r="J616" i="1"/>
  <c r="K616" i="1"/>
  <c r="D615" i="1"/>
  <c r="AA616" i="1"/>
  <c r="L616" i="1"/>
  <c r="N616" i="1"/>
  <c r="Q616" i="1"/>
  <c r="P616" i="1"/>
  <c r="M616" i="1"/>
  <c r="O616" i="1"/>
  <c r="G616" i="1"/>
  <c r="E616" i="1"/>
  <c r="F616" i="1"/>
  <c r="B616" i="1"/>
  <c r="R616" i="1"/>
  <c r="U616" i="1"/>
  <c r="A617" i="1"/>
  <c r="C616" i="1"/>
  <c r="S616" i="1"/>
  <c r="V616" i="1"/>
  <c r="W616" i="1"/>
  <c r="T616" i="1"/>
  <c r="X616" i="1"/>
  <c r="Z616" i="1"/>
  <c r="J617" i="1"/>
  <c r="K617" i="1"/>
  <c r="L617" i="1"/>
  <c r="AA617" i="1"/>
  <c r="N617" i="1"/>
  <c r="P617" i="1"/>
  <c r="Q617" i="1"/>
  <c r="M617" i="1"/>
  <c r="O617" i="1"/>
  <c r="G617" i="1"/>
  <c r="E617" i="1"/>
  <c r="F617" i="1"/>
  <c r="A618" i="1"/>
  <c r="C617" i="1"/>
  <c r="B617" i="1"/>
  <c r="T617" i="1"/>
  <c r="W617" i="1"/>
  <c r="Z617" i="1"/>
  <c r="S617" i="1"/>
  <c r="V617" i="1"/>
  <c r="R617" i="1"/>
  <c r="U617" i="1"/>
  <c r="Y617" i="1"/>
  <c r="X617" i="1"/>
  <c r="A619" i="1"/>
  <c r="C618" i="1"/>
  <c r="J618" i="1"/>
  <c r="K618" i="1"/>
  <c r="U618" i="1"/>
  <c r="D617" i="1"/>
  <c r="L618" i="1"/>
  <c r="AA618" i="1"/>
  <c r="J619" i="1"/>
  <c r="K619" i="1"/>
  <c r="A620" i="1"/>
  <c r="C619" i="1"/>
  <c r="U619" i="1"/>
  <c r="C620" i="1"/>
  <c r="J620" i="1"/>
  <c r="K620" i="1"/>
  <c r="A621" i="1"/>
  <c r="U620" i="1"/>
  <c r="L619" i="1"/>
  <c r="AA619" i="1"/>
  <c r="G618" i="1"/>
  <c r="E618" i="1"/>
  <c r="F618" i="1"/>
  <c r="R618" i="1"/>
  <c r="X618" i="1"/>
  <c r="D618" i="1"/>
  <c r="B618" i="1"/>
  <c r="F619" i="1"/>
  <c r="G619" i="1"/>
  <c r="E619" i="1"/>
  <c r="R619" i="1"/>
  <c r="X619" i="1"/>
  <c r="D619" i="1"/>
  <c r="A622" i="1"/>
  <c r="C621" i="1"/>
  <c r="J621" i="1"/>
  <c r="K621" i="1"/>
  <c r="U621" i="1"/>
  <c r="AA620" i="1"/>
  <c r="L620" i="1"/>
  <c r="B619" i="1"/>
  <c r="G620" i="1"/>
  <c r="E620" i="1"/>
  <c r="F620" i="1"/>
  <c r="R620" i="1"/>
  <c r="X620" i="1"/>
  <c r="D620" i="1"/>
  <c r="J622" i="1"/>
  <c r="K622" i="1"/>
  <c r="L621" i="1"/>
  <c r="AA621" i="1"/>
  <c r="G621" i="1"/>
  <c r="E621" i="1"/>
  <c r="F621" i="1"/>
  <c r="R621" i="1"/>
  <c r="X621" i="1"/>
  <c r="D621" i="1"/>
  <c r="L622" i="1"/>
  <c r="AA622" i="1"/>
  <c r="G622" i="1"/>
  <c r="N622" i="1"/>
  <c r="B620" i="1"/>
  <c r="B621" i="1"/>
  <c r="Q622" i="1"/>
  <c r="P622" i="1"/>
  <c r="M622" i="1"/>
  <c r="O622" i="1"/>
  <c r="E622" i="1"/>
  <c r="B622" i="1"/>
  <c r="U622" i="1"/>
  <c r="R622" i="1"/>
  <c r="A623" i="1"/>
  <c r="C622" i="1"/>
  <c r="S622" i="1"/>
  <c r="V622" i="1"/>
  <c r="T622" i="1"/>
  <c r="W622" i="1"/>
  <c r="Z622" i="1"/>
  <c r="X622" i="1"/>
  <c r="Y622" i="1"/>
  <c r="J623" i="1"/>
  <c r="K623" i="1"/>
  <c r="D622" i="1"/>
  <c r="L623" i="1"/>
  <c r="AA623" i="1"/>
  <c r="N623" i="1"/>
  <c r="F623" i="1"/>
  <c r="G623" i="1"/>
  <c r="E623" i="1"/>
  <c r="Q623" i="1"/>
  <c r="P623" i="1"/>
  <c r="M623" i="1"/>
  <c r="O623" i="1"/>
  <c r="R623" i="1"/>
  <c r="U623" i="1"/>
  <c r="V623" i="1"/>
  <c r="S623" i="1"/>
  <c r="A624" i="1"/>
  <c r="C623" i="1"/>
  <c r="T623" i="1"/>
  <c r="W623" i="1"/>
  <c r="B623" i="1"/>
  <c r="Y623" i="1"/>
  <c r="Z623" i="1"/>
  <c r="X623" i="1"/>
  <c r="J624" i="1"/>
  <c r="K624" i="1"/>
  <c r="D623" i="1"/>
  <c r="AA624" i="1"/>
  <c r="L624" i="1"/>
  <c r="N624" i="1"/>
  <c r="Q624" i="1"/>
  <c r="P624" i="1"/>
  <c r="M624" i="1"/>
  <c r="O624" i="1"/>
  <c r="G624" i="1"/>
  <c r="E624" i="1"/>
  <c r="F624" i="1"/>
  <c r="B624" i="1"/>
  <c r="R624" i="1"/>
  <c r="U624" i="1"/>
  <c r="C624" i="1"/>
  <c r="A625" i="1"/>
  <c r="S624" i="1"/>
  <c r="V624" i="1"/>
  <c r="W624" i="1"/>
  <c r="T624" i="1"/>
  <c r="Y624" i="1"/>
  <c r="Z624" i="1"/>
  <c r="J625" i="1"/>
  <c r="K625" i="1"/>
  <c r="L625" i="1"/>
  <c r="AA625" i="1"/>
  <c r="N625" i="1"/>
  <c r="G625" i="1"/>
  <c r="E625" i="1"/>
  <c r="F625" i="1"/>
  <c r="P625" i="1"/>
  <c r="Q625" i="1"/>
  <c r="M625" i="1"/>
  <c r="O625" i="1"/>
  <c r="B625" i="1"/>
  <c r="A626" i="1"/>
  <c r="C625" i="1"/>
  <c r="T625" i="1"/>
  <c r="W625" i="1"/>
  <c r="S625" i="1"/>
  <c r="V625" i="1"/>
  <c r="R625" i="1"/>
  <c r="U625" i="1"/>
  <c r="X625" i="1"/>
  <c r="Z625" i="1"/>
  <c r="Y625" i="1"/>
  <c r="J626" i="1"/>
  <c r="K626" i="1"/>
  <c r="D625" i="1"/>
  <c r="L626" i="1"/>
  <c r="AA626" i="1"/>
  <c r="N626" i="1"/>
  <c r="G626" i="1"/>
  <c r="E626" i="1"/>
  <c r="F626" i="1"/>
  <c r="Q626" i="1"/>
  <c r="P626" i="1"/>
  <c r="M626" i="1"/>
  <c r="O626" i="1"/>
  <c r="B626" i="1"/>
  <c r="S626" i="1"/>
  <c r="V626" i="1"/>
  <c r="T626" i="1"/>
  <c r="W626" i="1"/>
  <c r="U626" i="1"/>
  <c r="R626" i="1"/>
  <c r="A627" i="1"/>
  <c r="C626" i="1"/>
  <c r="X626" i="1"/>
  <c r="Z626" i="1"/>
  <c r="Y626" i="1"/>
  <c r="J627" i="1"/>
  <c r="K627" i="1"/>
  <c r="D626" i="1"/>
  <c r="L627" i="1"/>
  <c r="AA627" i="1"/>
  <c r="N627" i="1"/>
  <c r="Q627" i="1"/>
  <c r="P627" i="1"/>
  <c r="M627" i="1"/>
  <c r="O627" i="1"/>
  <c r="F627" i="1"/>
  <c r="G627" i="1"/>
  <c r="E627" i="1"/>
  <c r="A628" i="1"/>
  <c r="C627" i="1"/>
  <c r="V627" i="1"/>
  <c r="S627" i="1"/>
  <c r="B627" i="1"/>
  <c r="T627" i="1"/>
  <c r="W627" i="1"/>
  <c r="R627" i="1"/>
  <c r="U627" i="1"/>
  <c r="Y627" i="1"/>
  <c r="Z627" i="1"/>
  <c r="J628" i="1"/>
  <c r="K628" i="1"/>
  <c r="AA628" i="1"/>
  <c r="L628" i="1"/>
  <c r="N628" i="1"/>
  <c r="G628" i="1"/>
  <c r="E628" i="1"/>
  <c r="F628" i="1"/>
  <c r="Q628" i="1"/>
  <c r="P628" i="1"/>
  <c r="M628" i="1"/>
  <c r="O628" i="1"/>
  <c r="B628" i="1"/>
  <c r="W628" i="1"/>
  <c r="Z628" i="1"/>
  <c r="T628" i="1"/>
  <c r="R628" i="1"/>
  <c r="U628" i="1"/>
  <c r="C628" i="1"/>
  <c r="A629" i="1"/>
  <c r="S628" i="1"/>
  <c r="V628" i="1"/>
  <c r="X628" i="1"/>
  <c r="Y628" i="1"/>
  <c r="A630" i="1"/>
  <c r="C629" i="1"/>
  <c r="J629" i="1"/>
  <c r="K629" i="1"/>
  <c r="U629" i="1"/>
  <c r="D628" i="1"/>
  <c r="L629" i="1"/>
  <c r="AA629" i="1"/>
  <c r="A631" i="1"/>
  <c r="C630" i="1"/>
  <c r="J630" i="1"/>
  <c r="K630" i="1"/>
  <c r="U630" i="1"/>
  <c r="J631" i="1"/>
  <c r="K631" i="1"/>
  <c r="A632" i="1"/>
  <c r="C631" i="1"/>
  <c r="U631" i="1"/>
  <c r="G629" i="1"/>
  <c r="E629" i="1"/>
  <c r="F629" i="1"/>
  <c r="R629" i="1"/>
  <c r="X629" i="1"/>
  <c r="D629" i="1"/>
  <c r="L630" i="1"/>
  <c r="AA630" i="1"/>
  <c r="B629" i="1"/>
  <c r="G630" i="1"/>
  <c r="E630" i="1"/>
  <c r="F630" i="1"/>
  <c r="R630" i="1"/>
  <c r="X630" i="1"/>
  <c r="D630" i="1"/>
  <c r="AA631" i="1"/>
  <c r="L631" i="1"/>
  <c r="C632" i="1"/>
  <c r="A633" i="1"/>
  <c r="J632" i="1"/>
  <c r="K632" i="1"/>
  <c r="U632" i="1"/>
  <c r="B630" i="1"/>
  <c r="AA632" i="1"/>
  <c r="L632" i="1"/>
  <c r="A634" i="1"/>
  <c r="C633" i="1"/>
  <c r="J633" i="1"/>
  <c r="K633" i="1"/>
  <c r="U633" i="1"/>
  <c r="F631" i="1"/>
  <c r="G631" i="1"/>
  <c r="E631" i="1"/>
  <c r="R631" i="1"/>
  <c r="X631" i="1"/>
  <c r="D631" i="1"/>
  <c r="L633" i="1"/>
  <c r="AA633" i="1"/>
  <c r="B631" i="1"/>
  <c r="J634" i="1"/>
  <c r="K634" i="1"/>
  <c r="C634" i="1"/>
  <c r="A635" i="1"/>
  <c r="U634" i="1"/>
  <c r="G632" i="1"/>
  <c r="E632" i="1"/>
  <c r="F632" i="1"/>
  <c r="R632" i="1"/>
  <c r="X632" i="1"/>
  <c r="D632" i="1"/>
  <c r="B632" i="1"/>
  <c r="AA634" i="1"/>
  <c r="L634" i="1"/>
  <c r="J635" i="1"/>
  <c r="K635" i="1"/>
  <c r="C635" i="1"/>
  <c r="A636" i="1"/>
  <c r="U635" i="1"/>
  <c r="F633" i="1"/>
  <c r="G633" i="1"/>
  <c r="E633" i="1"/>
  <c r="R633" i="1"/>
  <c r="X633" i="1"/>
  <c r="D633" i="1"/>
  <c r="C636" i="1"/>
  <c r="A637" i="1"/>
  <c r="J636" i="1"/>
  <c r="K636" i="1"/>
  <c r="U636" i="1"/>
  <c r="B633" i="1"/>
  <c r="AA635" i="1"/>
  <c r="L635" i="1"/>
  <c r="F634" i="1"/>
  <c r="G634" i="1"/>
  <c r="E634" i="1"/>
  <c r="R634" i="1"/>
  <c r="X634" i="1"/>
  <c r="D634" i="1"/>
  <c r="B634" i="1"/>
  <c r="AA636" i="1"/>
  <c r="L636" i="1"/>
  <c r="F635" i="1"/>
  <c r="G635" i="1"/>
  <c r="E635" i="1"/>
  <c r="R635" i="1"/>
  <c r="X635" i="1"/>
  <c r="D635" i="1"/>
  <c r="A638" i="1"/>
  <c r="C637" i="1"/>
  <c r="J637" i="1"/>
  <c r="K637" i="1"/>
  <c r="U637" i="1"/>
  <c r="B635" i="1"/>
  <c r="A639" i="1"/>
  <c r="C638" i="1"/>
  <c r="J638" i="1"/>
  <c r="K638" i="1"/>
  <c r="U638" i="1"/>
  <c r="G636" i="1"/>
  <c r="E636" i="1"/>
  <c r="F636" i="1"/>
  <c r="R636" i="1"/>
  <c r="X636" i="1"/>
  <c r="D636" i="1"/>
  <c r="L637" i="1"/>
  <c r="AA637" i="1"/>
  <c r="B636" i="1"/>
  <c r="L638" i="1"/>
  <c r="AA638" i="1"/>
  <c r="G637" i="1"/>
  <c r="E637" i="1"/>
  <c r="F637" i="1"/>
  <c r="R637" i="1"/>
  <c r="X637" i="1"/>
  <c r="D637" i="1"/>
  <c r="J639" i="1"/>
  <c r="K639" i="1"/>
  <c r="A640" i="1"/>
  <c r="C639" i="1"/>
  <c r="U639" i="1"/>
  <c r="B637" i="1"/>
  <c r="C640" i="1"/>
  <c r="J640" i="1"/>
  <c r="K640" i="1"/>
  <c r="A641" i="1"/>
  <c r="U640" i="1"/>
  <c r="L639" i="1"/>
  <c r="AA639" i="1"/>
  <c r="G638" i="1"/>
  <c r="E638" i="1"/>
  <c r="F638" i="1"/>
  <c r="R638" i="1"/>
  <c r="X638" i="1"/>
  <c r="D638" i="1"/>
  <c r="A642" i="1"/>
  <c r="C641" i="1"/>
  <c r="J641" i="1"/>
  <c r="K641" i="1"/>
  <c r="U641" i="1"/>
  <c r="F639" i="1"/>
  <c r="G639" i="1"/>
  <c r="E639" i="1"/>
  <c r="R639" i="1"/>
  <c r="X639" i="1"/>
  <c r="D639" i="1"/>
  <c r="AA640" i="1"/>
  <c r="L640" i="1"/>
  <c r="B638" i="1"/>
  <c r="G640" i="1"/>
  <c r="E640" i="1"/>
  <c r="F640" i="1"/>
  <c r="R640" i="1"/>
  <c r="X640" i="1"/>
  <c r="D640" i="1"/>
  <c r="L641" i="1"/>
  <c r="AA641" i="1"/>
  <c r="B639" i="1"/>
  <c r="A643" i="1"/>
  <c r="C642" i="1"/>
  <c r="J642" i="1"/>
  <c r="K642" i="1"/>
  <c r="U642" i="1"/>
  <c r="G641" i="1"/>
  <c r="E641" i="1"/>
  <c r="F641" i="1"/>
  <c r="R641" i="1"/>
  <c r="X641" i="1"/>
  <c r="D641" i="1"/>
  <c r="L642" i="1"/>
  <c r="AA642" i="1"/>
  <c r="J643" i="1"/>
  <c r="K643" i="1"/>
  <c r="A644" i="1"/>
  <c r="C643" i="1"/>
  <c r="U643" i="1"/>
  <c r="B640" i="1"/>
  <c r="B641" i="1"/>
  <c r="C644" i="1"/>
  <c r="J644" i="1"/>
  <c r="K644" i="1"/>
  <c r="A645" i="1"/>
  <c r="U644" i="1"/>
  <c r="L643" i="1"/>
  <c r="AA643" i="1"/>
  <c r="G642" i="1"/>
  <c r="E642" i="1"/>
  <c r="F642" i="1"/>
  <c r="R642" i="1"/>
  <c r="X642" i="1"/>
  <c r="D642" i="1"/>
  <c r="B642" i="1"/>
  <c r="F643" i="1"/>
  <c r="G643" i="1"/>
  <c r="E643" i="1"/>
  <c r="R643" i="1"/>
  <c r="X643" i="1"/>
  <c r="D643" i="1"/>
  <c r="A646" i="1"/>
  <c r="C645" i="1"/>
  <c r="J645" i="1"/>
  <c r="K645" i="1"/>
  <c r="U645" i="1"/>
  <c r="AA644" i="1"/>
  <c r="L644" i="1"/>
  <c r="B643" i="1"/>
  <c r="G644" i="1"/>
  <c r="E644" i="1"/>
  <c r="F644" i="1"/>
  <c r="R644" i="1"/>
  <c r="X644" i="1"/>
  <c r="D644" i="1"/>
  <c r="A647" i="1"/>
  <c r="C646" i="1"/>
  <c r="J646" i="1"/>
  <c r="K646" i="1"/>
  <c r="U646" i="1"/>
  <c r="L645" i="1"/>
  <c r="AA645" i="1"/>
  <c r="B644" i="1"/>
  <c r="G645" i="1"/>
  <c r="E645" i="1"/>
  <c r="F645" i="1"/>
  <c r="R645" i="1"/>
  <c r="X645" i="1"/>
  <c r="D645" i="1"/>
  <c r="J647" i="1"/>
  <c r="K647" i="1"/>
  <c r="L646" i="1"/>
  <c r="AA646" i="1"/>
  <c r="G646" i="1"/>
  <c r="E646" i="1"/>
  <c r="F646" i="1"/>
  <c r="R646" i="1"/>
  <c r="X646" i="1"/>
  <c r="D646" i="1"/>
  <c r="L647" i="1"/>
  <c r="AA647" i="1"/>
  <c r="G647" i="1"/>
  <c r="N647" i="1"/>
  <c r="B645" i="1"/>
  <c r="B646" i="1"/>
  <c r="Q647" i="1"/>
  <c r="P647" i="1"/>
  <c r="M647" i="1"/>
  <c r="O647" i="1"/>
  <c r="E647" i="1"/>
  <c r="B647" i="1"/>
  <c r="R647" i="1"/>
  <c r="U647" i="1"/>
  <c r="V647" i="1"/>
  <c r="S647" i="1"/>
  <c r="A648" i="1"/>
  <c r="C647" i="1"/>
  <c r="T647" i="1"/>
  <c r="W647" i="1"/>
  <c r="Y647" i="1"/>
  <c r="Z647" i="1"/>
  <c r="X647" i="1"/>
  <c r="J648" i="1"/>
  <c r="K648" i="1"/>
  <c r="D647" i="1"/>
  <c r="AA648" i="1"/>
  <c r="L648" i="1"/>
  <c r="N648" i="1"/>
  <c r="G648" i="1"/>
  <c r="E648" i="1"/>
  <c r="F648" i="1"/>
  <c r="Q648" i="1"/>
  <c r="P648" i="1"/>
  <c r="M648" i="1"/>
  <c r="O648" i="1"/>
  <c r="B648" i="1"/>
  <c r="S648" i="1"/>
  <c r="V648" i="1"/>
  <c r="C648" i="1"/>
  <c r="A649" i="1"/>
  <c r="W648" i="1"/>
  <c r="T648" i="1"/>
  <c r="R648" i="1"/>
  <c r="U648" i="1"/>
  <c r="Z648" i="1"/>
  <c r="Y648" i="1"/>
  <c r="X648" i="1"/>
  <c r="J649" i="1"/>
  <c r="K649" i="1"/>
  <c r="D648" i="1"/>
  <c r="L649" i="1"/>
  <c r="AA649" i="1"/>
  <c r="N649" i="1"/>
  <c r="P649" i="1"/>
  <c r="Q649" i="1"/>
  <c r="M649" i="1"/>
  <c r="O649" i="1"/>
  <c r="G649" i="1"/>
  <c r="E649" i="1"/>
  <c r="F649" i="1"/>
  <c r="B649" i="1"/>
  <c r="R649" i="1"/>
  <c r="U649" i="1"/>
  <c r="A650" i="1"/>
  <c r="C649" i="1"/>
  <c r="T649" i="1"/>
  <c r="W649" i="1"/>
  <c r="S649" i="1"/>
  <c r="V649" i="1"/>
  <c r="Z649" i="1"/>
  <c r="X649" i="1"/>
  <c r="J650" i="1"/>
  <c r="K650" i="1"/>
  <c r="L650" i="1"/>
  <c r="AA650" i="1"/>
  <c r="N650" i="1"/>
  <c r="Q650" i="1"/>
  <c r="P650" i="1"/>
  <c r="M650" i="1"/>
  <c r="O650" i="1"/>
  <c r="G650" i="1"/>
  <c r="E650" i="1"/>
  <c r="F650" i="1"/>
  <c r="B650" i="1"/>
  <c r="A651" i="1"/>
  <c r="C650" i="1"/>
  <c r="S650" i="1"/>
  <c r="V650" i="1"/>
  <c r="T650" i="1"/>
  <c r="W650" i="1"/>
  <c r="U650" i="1"/>
  <c r="R650" i="1"/>
  <c r="Y650" i="1"/>
  <c r="X650" i="1"/>
  <c r="Z650" i="1"/>
  <c r="J651" i="1"/>
  <c r="K651" i="1"/>
  <c r="D650" i="1"/>
  <c r="L651" i="1"/>
  <c r="AA651" i="1"/>
  <c r="N651" i="1"/>
  <c r="Q651" i="1"/>
  <c r="P651" i="1"/>
  <c r="M651" i="1"/>
  <c r="O651" i="1"/>
  <c r="F651" i="1"/>
  <c r="G651" i="1"/>
  <c r="E651" i="1"/>
  <c r="B651" i="1"/>
  <c r="V651" i="1"/>
  <c r="S651" i="1"/>
  <c r="R651" i="1"/>
  <c r="U651" i="1"/>
  <c r="A652" i="1"/>
  <c r="C651" i="1"/>
  <c r="T651" i="1"/>
  <c r="W651" i="1"/>
  <c r="Y651" i="1"/>
  <c r="Z651" i="1"/>
  <c r="X651" i="1"/>
  <c r="J652" i="1"/>
  <c r="K652" i="1"/>
  <c r="D651" i="1"/>
  <c r="AA652" i="1"/>
  <c r="L652" i="1"/>
  <c r="N652" i="1"/>
  <c r="Q652" i="1"/>
  <c r="P652" i="1"/>
  <c r="M652" i="1"/>
  <c r="O652" i="1"/>
  <c r="G652" i="1"/>
  <c r="E652" i="1"/>
  <c r="F652" i="1"/>
  <c r="B652" i="1"/>
  <c r="R652" i="1"/>
  <c r="U652" i="1"/>
  <c r="C652" i="1"/>
  <c r="A653" i="1"/>
  <c r="S652" i="1"/>
  <c r="V652" i="1"/>
  <c r="W652" i="1"/>
  <c r="T652" i="1"/>
  <c r="Z652" i="1"/>
  <c r="Y652" i="1"/>
  <c r="J653" i="1"/>
  <c r="K653" i="1"/>
  <c r="L653" i="1"/>
  <c r="AA653" i="1"/>
  <c r="N653" i="1"/>
  <c r="G653" i="1"/>
  <c r="E653" i="1"/>
  <c r="F653" i="1"/>
  <c r="P653" i="1"/>
  <c r="Q653" i="1"/>
  <c r="M653" i="1"/>
  <c r="O653" i="1"/>
  <c r="B653" i="1"/>
  <c r="T653" i="1"/>
  <c r="W653" i="1"/>
  <c r="Z653" i="1"/>
  <c r="S653" i="1"/>
  <c r="V653" i="1"/>
  <c r="R653" i="1"/>
  <c r="U653" i="1"/>
  <c r="A654" i="1"/>
  <c r="C653" i="1"/>
  <c r="X653" i="1"/>
  <c r="Y653" i="1"/>
  <c r="A655" i="1"/>
  <c r="C654" i="1"/>
  <c r="J654" i="1"/>
  <c r="K654" i="1"/>
  <c r="U654" i="1"/>
  <c r="D653" i="1"/>
  <c r="J655" i="1"/>
  <c r="K655" i="1"/>
  <c r="A656" i="1"/>
  <c r="C655" i="1"/>
  <c r="U655" i="1"/>
  <c r="L654" i="1"/>
  <c r="AA654" i="1"/>
  <c r="G654" i="1"/>
  <c r="E654" i="1"/>
  <c r="F654" i="1"/>
  <c r="R654" i="1"/>
  <c r="X654" i="1"/>
  <c r="D654" i="1"/>
  <c r="C656" i="1"/>
  <c r="J656" i="1"/>
  <c r="K656" i="1"/>
  <c r="A657" i="1"/>
  <c r="U656" i="1"/>
  <c r="L655" i="1"/>
  <c r="AA655" i="1"/>
  <c r="B654" i="1"/>
  <c r="A658" i="1"/>
  <c r="C657" i="1"/>
  <c r="J657" i="1"/>
  <c r="K657" i="1"/>
  <c r="U657" i="1"/>
  <c r="F655" i="1"/>
  <c r="G655" i="1"/>
  <c r="E655" i="1"/>
  <c r="R655" i="1"/>
  <c r="X655" i="1"/>
  <c r="D655" i="1"/>
  <c r="AA656" i="1"/>
  <c r="L656" i="1"/>
  <c r="G656" i="1"/>
  <c r="E656" i="1"/>
  <c r="F656" i="1"/>
  <c r="R656" i="1"/>
  <c r="X656" i="1"/>
  <c r="D656" i="1"/>
  <c r="L657" i="1"/>
  <c r="AA657" i="1"/>
  <c r="B655" i="1"/>
  <c r="J658" i="1"/>
  <c r="K658" i="1"/>
  <c r="B656" i="1"/>
  <c r="L658" i="1"/>
  <c r="AA658" i="1"/>
  <c r="G658" i="1"/>
  <c r="N658" i="1"/>
  <c r="G657" i="1"/>
  <c r="E657" i="1"/>
  <c r="F657" i="1"/>
  <c r="R657" i="1"/>
  <c r="X657" i="1"/>
  <c r="D657" i="1"/>
  <c r="Q658" i="1"/>
  <c r="P658" i="1"/>
  <c r="M658" i="1"/>
  <c r="O658" i="1"/>
  <c r="E658" i="1"/>
  <c r="B658" i="1"/>
  <c r="B657" i="1"/>
  <c r="U658" i="1"/>
  <c r="R658" i="1"/>
  <c r="A659" i="1"/>
  <c r="C658" i="1"/>
  <c r="S658" i="1"/>
  <c r="V658" i="1"/>
  <c r="T658" i="1"/>
  <c r="W658" i="1"/>
  <c r="X658" i="1"/>
  <c r="Z658" i="1"/>
  <c r="Y658" i="1"/>
  <c r="J659" i="1"/>
  <c r="K659" i="1"/>
  <c r="D658" i="1"/>
  <c r="L659" i="1"/>
  <c r="AA659" i="1"/>
  <c r="N659" i="1"/>
  <c r="F659" i="1"/>
  <c r="G659" i="1"/>
  <c r="E659" i="1"/>
  <c r="Q659" i="1"/>
  <c r="P659" i="1"/>
  <c r="M659" i="1"/>
  <c r="O659" i="1"/>
  <c r="V659" i="1"/>
  <c r="S659" i="1"/>
  <c r="T659" i="1"/>
  <c r="W659" i="1"/>
  <c r="R659" i="1"/>
  <c r="U659" i="1"/>
  <c r="C659" i="1"/>
  <c r="A660" i="1"/>
  <c r="B659" i="1"/>
  <c r="X659" i="1"/>
  <c r="Z659" i="1"/>
  <c r="Y659" i="1"/>
  <c r="J660" i="1"/>
  <c r="K660" i="1"/>
  <c r="D659" i="1"/>
  <c r="AA660" i="1"/>
  <c r="L660" i="1"/>
  <c r="N660" i="1"/>
  <c r="Q660" i="1"/>
  <c r="P660" i="1"/>
  <c r="M660" i="1"/>
  <c r="O660" i="1"/>
  <c r="G660" i="1"/>
  <c r="E660" i="1"/>
  <c r="F660" i="1"/>
  <c r="B660" i="1"/>
  <c r="R660" i="1"/>
  <c r="U660" i="1"/>
  <c r="C660" i="1"/>
  <c r="A661" i="1"/>
  <c r="W660" i="1"/>
  <c r="T660" i="1"/>
  <c r="S660" i="1"/>
  <c r="V660" i="1"/>
  <c r="Z660" i="1"/>
  <c r="X660" i="1"/>
  <c r="J661" i="1"/>
  <c r="K661" i="1"/>
  <c r="L661" i="1"/>
  <c r="AA661" i="1"/>
  <c r="N661" i="1"/>
  <c r="P661" i="1"/>
  <c r="Q661" i="1"/>
  <c r="M661" i="1"/>
  <c r="O661" i="1"/>
  <c r="G661" i="1"/>
  <c r="E661" i="1"/>
  <c r="F661" i="1"/>
  <c r="B661" i="1"/>
  <c r="R661" i="1"/>
  <c r="U661" i="1"/>
  <c r="A662" i="1"/>
  <c r="C661" i="1"/>
  <c r="T661" i="1"/>
  <c r="W661" i="1"/>
  <c r="S661" i="1"/>
  <c r="V661" i="1"/>
  <c r="Y661" i="1"/>
  <c r="Z661" i="1"/>
  <c r="X661" i="1"/>
  <c r="J662" i="1"/>
  <c r="K662" i="1"/>
  <c r="D661" i="1"/>
  <c r="L662" i="1"/>
  <c r="AA662" i="1"/>
  <c r="N662" i="1"/>
  <c r="G662" i="1"/>
  <c r="E662" i="1"/>
  <c r="F662" i="1"/>
  <c r="Q662" i="1"/>
  <c r="P662" i="1"/>
  <c r="M662" i="1"/>
  <c r="O662" i="1"/>
  <c r="B662" i="1"/>
  <c r="U662" i="1"/>
  <c r="R662" i="1"/>
  <c r="T662" i="1"/>
  <c r="W662" i="1"/>
  <c r="A663" i="1"/>
  <c r="C662" i="1"/>
  <c r="S662" i="1"/>
  <c r="V662" i="1"/>
  <c r="X662" i="1"/>
  <c r="Y662" i="1"/>
  <c r="Z662" i="1"/>
  <c r="J663" i="1"/>
  <c r="K663" i="1"/>
  <c r="D662" i="1"/>
  <c r="L663" i="1"/>
  <c r="AA663" i="1"/>
  <c r="N663" i="1"/>
  <c r="Q663" i="1"/>
  <c r="P663" i="1"/>
  <c r="M663" i="1"/>
  <c r="O663" i="1"/>
  <c r="F663" i="1"/>
  <c r="G663" i="1"/>
  <c r="E663" i="1"/>
  <c r="R663" i="1"/>
  <c r="U663" i="1"/>
  <c r="A664" i="1"/>
  <c r="C663" i="1"/>
  <c r="V663" i="1"/>
  <c r="S663" i="1"/>
  <c r="B663" i="1"/>
  <c r="T663" i="1"/>
  <c r="W663" i="1"/>
  <c r="Z663" i="1"/>
  <c r="Y663" i="1"/>
  <c r="J664" i="1"/>
  <c r="K664" i="1"/>
  <c r="AA664" i="1"/>
  <c r="L664" i="1"/>
  <c r="N664" i="1"/>
  <c r="Q664" i="1"/>
  <c r="P664" i="1"/>
  <c r="M664" i="1"/>
  <c r="O664" i="1"/>
  <c r="G664" i="1"/>
  <c r="E664" i="1"/>
  <c r="F664" i="1"/>
  <c r="C664" i="1"/>
  <c r="A665" i="1"/>
  <c r="B664" i="1"/>
  <c r="S664" i="1"/>
  <c r="V664" i="1"/>
  <c r="W664" i="1"/>
  <c r="Z664" i="1"/>
  <c r="T664" i="1"/>
  <c r="R664" i="1"/>
  <c r="U664" i="1"/>
  <c r="Y664" i="1"/>
  <c r="X664" i="1"/>
  <c r="A666" i="1"/>
  <c r="C665" i="1"/>
  <c r="J665" i="1"/>
  <c r="K665" i="1"/>
  <c r="U665" i="1"/>
  <c r="D664" i="1"/>
  <c r="L665" i="1"/>
  <c r="AA665" i="1"/>
  <c r="A667" i="1"/>
  <c r="C666" i="1"/>
  <c r="J666" i="1"/>
  <c r="K666" i="1"/>
  <c r="U666" i="1"/>
  <c r="J667" i="1"/>
  <c r="K667" i="1"/>
  <c r="A668" i="1"/>
  <c r="C667" i="1"/>
  <c r="U667" i="1"/>
  <c r="G665" i="1"/>
  <c r="E665" i="1"/>
  <c r="F665" i="1"/>
  <c r="R665" i="1"/>
  <c r="X665" i="1"/>
  <c r="D665" i="1"/>
  <c r="L666" i="1"/>
  <c r="AA666" i="1"/>
  <c r="B665" i="1"/>
  <c r="C668" i="1"/>
  <c r="J668" i="1"/>
  <c r="K668" i="1"/>
  <c r="A669" i="1"/>
  <c r="U668" i="1"/>
  <c r="G666" i="1"/>
  <c r="E666" i="1"/>
  <c r="F666" i="1"/>
  <c r="R666" i="1"/>
  <c r="X666" i="1"/>
  <c r="D666" i="1"/>
  <c r="L667" i="1"/>
  <c r="AA667" i="1"/>
  <c r="A670" i="1"/>
  <c r="C669" i="1"/>
  <c r="J669" i="1"/>
  <c r="K669" i="1"/>
  <c r="U669" i="1"/>
  <c r="F667" i="1"/>
  <c r="G667" i="1"/>
  <c r="E667" i="1"/>
  <c r="R667" i="1"/>
  <c r="X667" i="1"/>
  <c r="D667" i="1"/>
  <c r="B666" i="1"/>
  <c r="AA668" i="1"/>
  <c r="L668" i="1"/>
  <c r="B667" i="1"/>
  <c r="G668" i="1"/>
  <c r="E668" i="1"/>
  <c r="F668" i="1"/>
  <c r="R668" i="1"/>
  <c r="X668" i="1"/>
  <c r="D668" i="1"/>
  <c r="L669" i="1"/>
  <c r="AA669" i="1"/>
  <c r="A671" i="1"/>
  <c r="C670" i="1"/>
  <c r="J670" i="1"/>
  <c r="K670" i="1"/>
  <c r="U670" i="1"/>
  <c r="L670" i="1"/>
  <c r="AA670" i="1"/>
  <c r="G669" i="1"/>
  <c r="E669" i="1"/>
  <c r="F669" i="1"/>
  <c r="R669" i="1"/>
  <c r="X669" i="1"/>
  <c r="D669" i="1"/>
  <c r="J671" i="1"/>
  <c r="K671" i="1"/>
  <c r="A672" i="1"/>
  <c r="C671" i="1"/>
  <c r="U671" i="1"/>
  <c r="B668" i="1"/>
  <c r="B669" i="1"/>
  <c r="L671" i="1"/>
  <c r="AA671" i="1"/>
  <c r="C672" i="1"/>
  <c r="J672" i="1"/>
  <c r="K672" i="1"/>
  <c r="A673" i="1"/>
  <c r="U672" i="1"/>
  <c r="G670" i="1"/>
  <c r="E670" i="1"/>
  <c r="F670" i="1"/>
  <c r="R670" i="1"/>
  <c r="X670" i="1"/>
  <c r="D670" i="1"/>
  <c r="B670" i="1"/>
  <c r="AA672" i="1"/>
  <c r="L672" i="1"/>
  <c r="F671" i="1"/>
  <c r="G671" i="1"/>
  <c r="E671" i="1"/>
  <c r="R671" i="1"/>
  <c r="X671" i="1"/>
  <c r="D671" i="1"/>
  <c r="J673" i="1"/>
  <c r="K673" i="1"/>
  <c r="B671" i="1"/>
  <c r="G672" i="1"/>
  <c r="E672" i="1"/>
  <c r="F672" i="1"/>
  <c r="R672" i="1"/>
  <c r="X672" i="1"/>
  <c r="D672" i="1"/>
  <c r="L673" i="1"/>
  <c r="AA673" i="1"/>
  <c r="G673" i="1"/>
  <c r="N673" i="1"/>
  <c r="B672" i="1"/>
  <c r="P673" i="1"/>
  <c r="O673" i="1"/>
  <c r="Q673" i="1"/>
  <c r="M673" i="1"/>
  <c r="E673" i="1"/>
  <c r="B673" i="1"/>
  <c r="T673" i="1"/>
  <c r="W673" i="1"/>
  <c r="R673" i="1"/>
  <c r="U673" i="1"/>
  <c r="S673" i="1"/>
  <c r="V673" i="1"/>
  <c r="A674" i="1"/>
  <c r="C673" i="1"/>
  <c r="X673" i="1"/>
  <c r="Z673" i="1"/>
  <c r="Y673" i="1"/>
  <c r="J674" i="1"/>
  <c r="K674" i="1"/>
  <c r="D673" i="1"/>
  <c r="AA674" i="1"/>
  <c r="L674" i="1"/>
  <c r="N674" i="1"/>
  <c r="G674" i="1"/>
  <c r="E674" i="1"/>
  <c r="F674" i="1"/>
  <c r="Q674" i="1"/>
  <c r="P674" i="1"/>
  <c r="M674" i="1"/>
  <c r="O674" i="1"/>
  <c r="B674" i="1"/>
  <c r="R674" i="1"/>
  <c r="U674" i="1"/>
  <c r="S674" i="1"/>
  <c r="V674" i="1"/>
  <c r="W674" i="1"/>
  <c r="T674" i="1"/>
  <c r="A675" i="1"/>
  <c r="C674" i="1"/>
  <c r="X674" i="1"/>
  <c r="Y674" i="1"/>
  <c r="Z674" i="1"/>
  <c r="J675" i="1"/>
  <c r="K675" i="1"/>
  <c r="D674" i="1"/>
  <c r="L675" i="1"/>
  <c r="AA675" i="1"/>
  <c r="N675" i="1"/>
  <c r="P675" i="1"/>
  <c r="Q675" i="1"/>
  <c r="M675" i="1"/>
  <c r="O675" i="1"/>
  <c r="G675" i="1"/>
  <c r="E675" i="1"/>
  <c r="F675" i="1"/>
  <c r="B675" i="1"/>
  <c r="U675" i="1"/>
  <c r="R675" i="1"/>
  <c r="T675" i="1"/>
  <c r="W675" i="1"/>
  <c r="A676" i="1"/>
  <c r="C675" i="1"/>
  <c r="S675" i="1"/>
  <c r="V675" i="1"/>
  <c r="X675" i="1"/>
  <c r="Z675" i="1"/>
  <c r="J676" i="1"/>
  <c r="K676" i="1"/>
  <c r="L676" i="1"/>
  <c r="AA676" i="1"/>
  <c r="N676" i="1"/>
  <c r="F676" i="1"/>
  <c r="G676" i="1"/>
  <c r="E676" i="1"/>
  <c r="Q676" i="1"/>
  <c r="P676" i="1"/>
  <c r="M676" i="1"/>
  <c r="O676" i="1"/>
  <c r="U676" i="1"/>
  <c r="R676" i="1"/>
  <c r="V676" i="1"/>
  <c r="S676" i="1"/>
  <c r="A677" i="1"/>
  <c r="C676" i="1"/>
  <c r="T676" i="1"/>
  <c r="W676" i="1"/>
  <c r="B676" i="1"/>
  <c r="Y676" i="1"/>
  <c r="X676" i="1"/>
  <c r="Z676" i="1"/>
  <c r="J677" i="1"/>
  <c r="K677" i="1"/>
  <c r="D676" i="1"/>
  <c r="AA677" i="1"/>
  <c r="L677" i="1"/>
  <c r="N677" i="1"/>
  <c r="Q677" i="1"/>
  <c r="P677" i="1"/>
  <c r="M677" i="1"/>
  <c r="O677" i="1"/>
  <c r="F677" i="1"/>
  <c r="G677" i="1"/>
  <c r="E677" i="1"/>
  <c r="A678" i="1"/>
  <c r="C677" i="1"/>
  <c r="B677" i="1"/>
  <c r="V677" i="1"/>
  <c r="S677" i="1"/>
  <c r="R677" i="1"/>
  <c r="U677" i="1"/>
  <c r="W677" i="1"/>
  <c r="T677" i="1"/>
  <c r="X677" i="1"/>
  <c r="Z677" i="1"/>
  <c r="Y677" i="1"/>
  <c r="J678" i="1"/>
  <c r="K678" i="1"/>
  <c r="D677" i="1"/>
  <c r="AA678" i="1"/>
  <c r="L678" i="1"/>
  <c r="N678" i="1"/>
  <c r="P678" i="1"/>
  <c r="Q678" i="1"/>
  <c r="M678" i="1"/>
  <c r="O678" i="1"/>
  <c r="G678" i="1"/>
  <c r="E678" i="1"/>
  <c r="F678" i="1"/>
  <c r="C678" i="1"/>
  <c r="A679" i="1"/>
  <c r="B678" i="1"/>
  <c r="W678" i="1"/>
  <c r="T678" i="1"/>
  <c r="S678" i="1"/>
  <c r="V678" i="1"/>
  <c r="R678" i="1"/>
  <c r="U678" i="1"/>
  <c r="Z678" i="1"/>
  <c r="X678" i="1"/>
  <c r="J679" i="1"/>
  <c r="K679" i="1"/>
  <c r="L679" i="1"/>
  <c r="AA679" i="1"/>
  <c r="N679" i="1"/>
  <c r="P679" i="1"/>
  <c r="Q679" i="1"/>
  <c r="M679" i="1"/>
  <c r="O679" i="1"/>
  <c r="G679" i="1"/>
  <c r="E679" i="1"/>
  <c r="F679" i="1"/>
  <c r="B679" i="1"/>
  <c r="U679" i="1"/>
  <c r="R679" i="1"/>
  <c r="A680" i="1"/>
  <c r="C679" i="1"/>
  <c r="T679" i="1"/>
  <c r="W679" i="1"/>
  <c r="Z679" i="1"/>
  <c r="S679" i="1"/>
  <c r="V679" i="1"/>
  <c r="X679" i="1"/>
  <c r="Y679" i="1"/>
  <c r="A681" i="1"/>
  <c r="J680" i="1"/>
  <c r="K680" i="1"/>
  <c r="C680" i="1"/>
  <c r="U680" i="1"/>
  <c r="D679" i="1"/>
  <c r="L680" i="1"/>
  <c r="AA680" i="1"/>
  <c r="J681" i="1"/>
  <c r="K681" i="1"/>
  <c r="A682" i="1"/>
  <c r="C681" i="1"/>
  <c r="U681" i="1"/>
  <c r="C682" i="1"/>
  <c r="J682" i="1"/>
  <c r="K682" i="1"/>
  <c r="A683" i="1"/>
  <c r="U682" i="1"/>
  <c r="G680" i="1"/>
  <c r="E680" i="1"/>
  <c r="F680" i="1"/>
  <c r="R680" i="1"/>
  <c r="X680" i="1"/>
  <c r="D680" i="1"/>
  <c r="L681" i="1"/>
  <c r="AA681" i="1"/>
  <c r="A684" i="1"/>
  <c r="C683" i="1"/>
  <c r="J683" i="1"/>
  <c r="K683" i="1"/>
  <c r="U683" i="1"/>
  <c r="B680" i="1"/>
  <c r="AA682" i="1"/>
  <c r="L682" i="1"/>
  <c r="F681" i="1"/>
  <c r="G681" i="1"/>
  <c r="E681" i="1"/>
  <c r="R681" i="1"/>
  <c r="X681" i="1"/>
  <c r="D681" i="1"/>
  <c r="B681" i="1"/>
  <c r="L683" i="1"/>
  <c r="AA683" i="1"/>
  <c r="G682" i="1"/>
  <c r="E682" i="1"/>
  <c r="F682" i="1"/>
  <c r="R682" i="1"/>
  <c r="X682" i="1"/>
  <c r="D682" i="1"/>
  <c r="J684" i="1"/>
  <c r="K684" i="1"/>
  <c r="B682" i="1"/>
  <c r="L684" i="1"/>
  <c r="AA684" i="1"/>
  <c r="G684" i="1"/>
  <c r="N684" i="1"/>
  <c r="G683" i="1"/>
  <c r="E683" i="1"/>
  <c r="F683" i="1"/>
  <c r="R683" i="1"/>
  <c r="X683" i="1"/>
  <c r="D683" i="1"/>
  <c r="Q684" i="1"/>
  <c r="P684" i="1"/>
  <c r="M684" i="1"/>
  <c r="O684" i="1"/>
  <c r="E684" i="1"/>
  <c r="B684" i="1"/>
  <c r="B683" i="1"/>
  <c r="U684" i="1"/>
  <c r="R684" i="1"/>
  <c r="A685" i="1"/>
  <c r="C684" i="1"/>
  <c r="V684" i="1"/>
  <c r="S684" i="1"/>
  <c r="T684" i="1"/>
  <c r="W684" i="1"/>
  <c r="Z684" i="1"/>
  <c r="Y684" i="1"/>
  <c r="X684" i="1"/>
  <c r="J685" i="1"/>
  <c r="K685" i="1"/>
  <c r="D684" i="1"/>
  <c r="L685" i="1"/>
  <c r="AA685" i="1"/>
  <c r="N685" i="1"/>
  <c r="Q685" i="1"/>
  <c r="P685" i="1"/>
  <c r="M685" i="1"/>
  <c r="O685" i="1"/>
  <c r="F685" i="1"/>
  <c r="G685" i="1"/>
  <c r="E685" i="1"/>
  <c r="B685" i="1"/>
  <c r="R685" i="1"/>
  <c r="U685" i="1"/>
  <c r="A686" i="1"/>
  <c r="C685" i="1"/>
  <c r="V685" i="1"/>
  <c r="S685" i="1"/>
  <c r="W685" i="1"/>
  <c r="T685" i="1"/>
  <c r="X685" i="1"/>
  <c r="Z685" i="1"/>
  <c r="Y685" i="1"/>
  <c r="J686" i="1"/>
  <c r="K686" i="1"/>
  <c r="D685" i="1"/>
  <c r="AA686" i="1"/>
  <c r="L686" i="1"/>
  <c r="N686" i="1"/>
  <c r="Q686" i="1"/>
  <c r="P686" i="1"/>
  <c r="M686" i="1"/>
  <c r="O686" i="1"/>
  <c r="G686" i="1"/>
  <c r="E686" i="1"/>
  <c r="F686" i="1"/>
  <c r="R686" i="1"/>
  <c r="U686" i="1"/>
  <c r="B686" i="1"/>
  <c r="C686" i="1"/>
  <c r="A687" i="1"/>
  <c r="S686" i="1"/>
  <c r="V686" i="1"/>
  <c r="W686" i="1"/>
  <c r="T686" i="1"/>
  <c r="X686" i="1"/>
  <c r="Z686" i="1"/>
  <c r="J687" i="1"/>
  <c r="K687" i="1"/>
  <c r="L687" i="1"/>
  <c r="AA687" i="1"/>
  <c r="N687" i="1"/>
  <c r="P687" i="1"/>
  <c r="Q687" i="1"/>
  <c r="M687" i="1"/>
  <c r="O687" i="1"/>
  <c r="G687" i="1"/>
  <c r="E687" i="1"/>
  <c r="F687" i="1"/>
  <c r="A688" i="1"/>
  <c r="C687" i="1"/>
  <c r="B687" i="1"/>
  <c r="T687" i="1"/>
  <c r="W687" i="1"/>
  <c r="S687" i="1"/>
  <c r="V687" i="1"/>
  <c r="U687" i="1"/>
  <c r="R687" i="1"/>
  <c r="Z687" i="1"/>
  <c r="Y687" i="1"/>
  <c r="X687" i="1"/>
  <c r="J688" i="1"/>
  <c r="K688" i="1"/>
  <c r="D687" i="1"/>
  <c r="L688" i="1"/>
  <c r="AA688" i="1"/>
  <c r="N688" i="1"/>
  <c r="Q688" i="1"/>
  <c r="P688" i="1"/>
  <c r="M688" i="1"/>
  <c r="O688" i="1"/>
  <c r="F688" i="1"/>
  <c r="G688" i="1"/>
  <c r="E688" i="1"/>
  <c r="B688" i="1"/>
  <c r="A689" i="1"/>
  <c r="C688" i="1"/>
  <c r="V688" i="1"/>
  <c r="S688" i="1"/>
  <c r="T688" i="1"/>
  <c r="W688" i="1"/>
  <c r="U688" i="1"/>
  <c r="R688" i="1"/>
  <c r="X688" i="1"/>
  <c r="Y688" i="1"/>
  <c r="Z688" i="1"/>
  <c r="J689" i="1"/>
  <c r="K689" i="1"/>
  <c r="D688" i="1"/>
  <c r="AA689" i="1"/>
  <c r="L689" i="1"/>
  <c r="N689" i="1"/>
  <c r="F689" i="1"/>
  <c r="G689" i="1"/>
  <c r="E689" i="1"/>
  <c r="Q689" i="1"/>
  <c r="P689" i="1"/>
  <c r="M689" i="1"/>
  <c r="O689" i="1"/>
  <c r="V689" i="1"/>
  <c r="S689" i="1"/>
  <c r="W689" i="1"/>
  <c r="T689" i="1"/>
  <c r="R689" i="1"/>
  <c r="U689" i="1"/>
  <c r="A690" i="1"/>
  <c r="C689" i="1"/>
  <c r="B689" i="1"/>
  <c r="Z689" i="1"/>
  <c r="X689" i="1"/>
  <c r="J690" i="1"/>
  <c r="K690" i="1"/>
  <c r="AA690" i="1"/>
  <c r="L690" i="1"/>
  <c r="N690" i="1"/>
  <c r="P690" i="1"/>
  <c r="Q690" i="1"/>
  <c r="M690" i="1"/>
  <c r="O690" i="1"/>
  <c r="G690" i="1"/>
  <c r="E690" i="1"/>
  <c r="F690" i="1"/>
  <c r="B690" i="1"/>
  <c r="W690" i="1"/>
  <c r="Z690" i="1"/>
  <c r="T690" i="1"/>
  <c r="R690" i="1"/>
  <c r="U690" i="1"/>
  <c r="C690" i="1"/>
  <c r="A691" i="1"/>
  <c r="S690" i="1"/>
  <c r="V690" i="1"/>
  <c r="Y690" i="1"/>
  <c r="X690" i="1"/>
  <c r="A692" i="1"/>
  <c r="C691" i="1"/>
  <c r="J691" i="1"/>
  <c r="K691" i="1"/>
  <c r="U691" i="1"/>
  <c r="D690" i="1"/>
  <c r="L691" i="1"/>
  <c r="AA691" i="1"/>
  <c r="A693" i="1"/>
  <c r="J692" i="1"/>
  <c r="K692" i="1"/>
  <c r="C692" i="1"/>
  <c r="U692" i="1"/>
  <c r="G691" i="1"/>
  <c r="E691" i="1"/>
  <c r="F691" i="1"/>
  <c r="R691" i="1"/>
  <c r="X691" i="1"/>
  <c r="D691" i="1"/>
  <c r="L692" i="1"/>
  <c r="AA692" i="1"/>
  <c r="J693" i="1"/>
  <c r="K693" i="1"/>
  <c r="A694" i="1"/>
  <c r="C693" i="1"/>
  <c r="U693" i="1"/>
  <c r="F692" i="1"/>
  <c r="G692" i="1"/>
  <c r="E692" i="1"/>
  <c r="R692" i="1"/>
  <c r="X692" i="1"/>
  <c r="D692" i="1"/>
  <c r="C694" i="1"/>
  <c r="J694" i="1"/>
  <c r="K694" i="1"/>
  <c r="A695" i="1"/>
  <c r="U694" i="1"/>
  <c r="L693" i="1"/>
  <c r="AA693" i="1"/>
  <c r="B691" i="1"/>
  <c r="A696" i="1"/>
  <c r="C695" i="1"/>
  <c r="J695" i="1"/>
  <c r="K695" i="1"/>
  <c r="U695" i="1"/>
  <c r="F693" i="1"/>
  <c r="G693" i="1"/>
  <c r="E693" i="1"/>
  <c r="R693" i="1"/>
  <c r="X693" i="1"/>
  <c r="D693" i="1"/>
  <c r="AA694" i="1"/>
  <c r="L694" i="1"/>
  <c r="B692" i="1"/>
  <c r="G694" i="1"/>
  <c r="E694" i="1"/>
  <c r="F694" i="1"/>
  <c r="R694" i="1"/>
  <c r="X694" i="1"/>
  <c r="D694" i="1"/>
  <c r="L695" i="1"/>
  <c r="AA695" i="1"/>
  <c r="B693" i="1"/>
  <c r="A697" i="1"/>
  <c r="C696" i="1"/>
  <c r="J696" i="1"/>
  <c r="K696" i="1"/>
  <c r="U696" i="1"/>
  <c r="L696" i="1"/>
  <c r="AA696" i="1"/>
  <c r="J697" i="1"/>
  <c r="K697" i="1"/>
  <c r="A698" i="1"/>
  <c r="C697" i="1"/>
  <c r="U697" i="1"/>
  <c r="B694" i="1"/>
  <c r="G695" i="1"/>
  <c r="E695" i="1"/>
  <c r="F695" i="1"/>
  <c r="R695" i="1"/>
  <c r="X695" i="1"/>
  <c r="D695" i="1"/>
  <c r="C698" i="1"/>
  <c r="J698" i="1"/>
  <c r="K698" i="1"/>
  <c r="A699" i="1"/>
  <c r="U698" i="1"/>
  <c r="L697" i="1"/>
  <c r="AA697" i="1"/>
  <c r="G696" i="1"/>
  <c r="E696" i="1"/>
  <c r="F696" i="1"/>
  <c r="R696" i="1"/>
  <c r="X696" i="1"/>
  <c r="D696" i="1"/>
  <c r="B695" i="1"/>
  <c r="B696" i="1"/>
  <c r="A700" i="1"/>
  <c r="C699" i="1"/>
  <c r="J699" i="1"/>
  <c r="K699" i="1"/>
  <c r="U699" i="1"/>
  <c r="F697" i="1"/>
  <c r="G697" i="1"/>
  <c r="E697" i="1"/>
  <c r="R697" i="1"/>
  <c r="X697" i="1"/>
  <c r="D697" i="1"/>
  <c r="AA698" i="1"/>
  <c r="L698" i="1"/>
  <c r="G698" i="1"/>
  <c r="E698" i="1"/>
  <c r="F698" i="1"/>
  <c r="R698" i="1"/>
  <c r="X698" i="1"/>
  <c r="D698" i="1"/>
  <c r="L699" i="1"/>
  <c r="AA699" i="1"/>
  <c r="B697" i="1"/>
  <c r="A701" i="1"/>
  <c r="C700" i="1"/>
  <c r="J700" i="1"/>
  <c r="K700" i="1"/>
  <c r="U700" i="1"/>
  <c r="L700" i="1"/>
  <c r="AA700" i="1"/>
  <c r="J701" i="1"/>
  <c r="K701" i="1"/>
  <c r="B698" i="1"/>
  <c r="G699" i="1"/>
  <c r="E699" i="1"/>
  <c r="F699" i="1"/>
  <c r="R699" i="1"/>
  <c r="X699" i="1"/>
  <c r="D699" i="1"/>
  <c r="L701" i="1"/>
  <c r="AA701" i="1"/>
  <c r="G701" i="1"/>
  <c r="N701" i="1"/>
  <c r="G700" i="1"/>
  <c r="E700" i="1"/>
  <c r="F700" i="1"/>
  <c r="R700" i="1"/>
  <c r="X700" i="1"/>
  <c r="D700" i="1"/>
  <c r="B699" i="1"/>
  <c r="B700" i="1"/>
  <c r="Q701" i="1"/>
  <c r="P701" i="1"/>
  <c r="M701" i="1"/>
  <c r="O701" i="1"/>
  <c r="E701" i="1"/>
  <c r="B701" i="1"/>
  <c r="R701" i="1"/>
  <c r="U701" i="1"/>
  <c r="A702" i="1"/>
  <c r="C701" i="1"/>
  <c r="V701" i="1"/>
  <c r="S701" i="1"/>
  <c r="T701" i="1"/>
  <c r="W701" i="1"/>
  <c r="Y701" i="1"/>
  <c r="X701" i="1"/>
  <c r="Z701" i="1"/>
  <c r="J702" i="1"/>
  <c r="K702" i="1"/>
  <c r="D701" i="1"/>
  <c r="AA702" i="1"/>
  <c r="L702" i="1"/>
  <c r="N702" i="1"/>
  <c r="Q702" i="1"/>
  <c r="P702" i="1"/>
  <c r="M702" i="1"/>
  <c r="O702" i="1"/>
  <c r="G702" i="1"/>
  <c r="E702" i="1"/>
  <c r="F702" i="1"/>
  <c r="B702" i="1"/>
  <c r="S702" i="1"/>
  <c r="V702" i="1"/>
  <c r="R702" i="1"/>
  <c r="U702" i="1"/>
  <c r="C702" i="1"/>
  <c r="A703" i="1"/>
  <c r="W702" i="1"/>
  <c r="T702" i="1"/>
  <c r="Z702" i="1"/>
  <c r="X702" i="1"/>
  <c r="Y702" i="1"/>
  <c r="J703" i="1"/>
  <c r="K703" i="1"/>
  <c r="D702" i="1"/>
  <c r="L703" i="1"/>
  <c r="AA703" i="1"/>
  <c r="N703" i="1"/>
  <c r="G703" i="1"/>
  <c r="E703" i="1"/>
  <c r="F703" i="1"/>
  <c r="P703" i="1"/>
  <c r="Q703" i="1"/>
  <c r="M703" i="1"/>
  <c r="O703" i="1"/>
  <c r="B703" i="1"/>
  <c r="T703" i="1"/>
  <c r="W703" i="1"/>
  <c r="A704" i="1"/>
  <c r="C703" i="1"/>
  <c r="S703" i="1"/>
  <c r="V703" i="1"/>
  <c r="R703" i="1"/>
  <c r="U703" i="1"/>
  <c r="Z703" i="1"/>
  <c r="Y703" i="1"/>
  <c r="J704" i="1"/>
  <c r="K704" i="1"/>
  <c r="L704" i="1"/>
  <c r="AA704" i="1"/>
  <c r="N704" i="1"/>
  <c r="Q704" i="1"/>
  <c r="P704" i="1"/>
  <c r="M704" i="1"/>
  <c r="O704" i="1"/>
  <c r="G704" i="1"/>
  <c r="E704" i="1"/>
  <c r="F704" i="1"/>
  <c r="B704" i="1"/>
  <c r="U704" i="1"/>
  <c r="R704" i="1"/>
  <c r="S704" i="1"/>
  <c r="V704" i="1"/>
  <c r="A705" i="1"/>
  <c r="C704" i="1"/>
  <c r="T704" i="1"/>
  <c r="W704" i="1"/>
  <c r="X704" i="1"/>
  <c r="Z704" i="1"/>
  <c r="Y704" i="1"/>
  <c r="J705" i="1"/>
  <c r="K705" i="1"/>
  <c r="D704" i="1"/>
  <c r="L705" i="1"/>
  <c r="AA705" i="1"/>
  <c r="N705" i="1"/>
  <c r="F705" i="1"/>
  <c r="G705" i="1"/>
  <c r="E705" i="1"/>
  <c r="Q705" i="1"/>
  <c r="P705" i="1"/>
  <c r="M705" i="1"/>
  <c r="O705" i="1"/>
  <c r="B705" i="1"/>
  <c r="A706" i="1"/>
  <c r="C705" i="1"/>
  <c r="T705" i="1"/>
  <c r="W705" i="1"/>
  <c r="R705" i="1"/>
  <c r="U705" i="1"/>
  <c r="V705" i="1"/>
  <c r="S705" i="1"/>
  <c r="X705" i="1"/>
  <c r="Z705" i="1"/>
  <c r="Y705" i="1"/>
  <c r="J706" i="1"/>
  <c r="K706" i="1"/>
  <c r="D705" i="1"/>
  <c r="AA706" i="1"/>
  <c r="L706" i="1"/>
  <c r="N706" i="1"/>
  <c r="Q706" i="1"/>
  <c r="P706" i="1"/>
  <c r="M706" i="1"/>
  <c r="O706" i="1"/>
  <c r="G706" i="1"/>
  <c r="E706" i="1"/>
  <c r="F706" i="1"/>
  <c r="B706" i="1"/>
  <c r="R706" i="1"/>
  <c r="U706" i="1"/>
  <c r="C706" i="1"/>
  <c r="A707" i="1"/>
  <c r="S706" i="1"/>
  <c r="V706" i="1"/>
  <c r="W706" i="1"/>
  <c r="T706" i="1"/>
  <c r="Z706" i="1"/>
  <c r="Y706" i="1"/>
  <c r="J707" i="1"/>
  <c r="K707" i="1"/>
  <c r="L707" i="1"/>
  <c r="AA707" i="1"/>
  <c r="N707" i="1"/>
  <c r="P707" i="1"/>
  <c r="Q707" i="1"/>
  <c r="M707" i="1"/>
  <c r="O707" i="1"/>
  <c r="G707" i="1"/>
  <c r="E707" i="1"/>
  <c r="F707" i="1"/>
  <c r="B707" i="1"/>
  <c r="R707" i="1"/>
  <c r="U707" i="1"/>
  <c r="C707" i="1"/>
  <c r="A708" i="1"/>
  <c r="T707" i="1"/>
  <c r="W707" i="1"/>
  <c r="Z707" i="1"/>
  <c r="S707" i="1"/>
  <c r="V707" i="1"/>
  <c r="Y707" i="1"/>
  <c r="X707" i="1"/>
  <c r="A709" i="1"/>
  <c r="C708" i="1"/>
  <c r="J708" i="1"/>
  <c r="K708" i="1"/>
  <c r="U708" i="1"/>
  <c r="D707" i="1"/>
  <c r="L708" i="1"/>
  <c r="AA708" i="1"/>
  <c r="J709" i="1"/>
  <c r="K709" i="1"/>
  <c r="A710" i="1"/>
  <c r="C709" i="1"/>
  <c r="U709" i="1"/>
  <c r="C710" i="1"/>
  <c r="J710" i="1"/>
  <c r="K710" i="1"/>
  <c r="A711" i="1"/>
  <c r="U710" i="1"/>
  <c r="G708" i="1"/>
  <c r="E708" i="1"/>
  <c r="F708" i="1"/>
  <c r="R708" i="1"/>
  <c r="X708" i="1"/>
  <c r="D708" i="1"/>
  <c r="L709" i="1"/>
  <c r="AA709" i="1"/>
  <c r="B708" i="1"/>
  <c r="A712" i="1"/>
  <c r="C711" i="1"/>
  <c r="J711" i="1"/>
  <c r="K711" i="1"/>
  <c r="U711" i="1"/>
  <c r="AA710" i="1"/>
  <c r="L710" i="1"/>
  <c r="F709" i="1"/>
  <c r="G709" i="1"/>
  <c r="E709" i="1"/>
  <c r="R709" i="1"/>
  <c r="X709" i="1"/>
  <c r="D709" i="1"/>
  <c r="B709" i="1"/>
  <c r="L711" i="1"/>
  <c r="AA711" i="1"/>
  <c r="G710" i="1"/>
  <c r="E710" i="1"/>
  <c r="F710" i="1"/>
  <c r="R710" i="1"/>
  <c r="X710" i="1"/>
  <c r="D710" i="1"/>
  <c r="A713" i="1"/>
  <c r="C712" i="1"/>
  <c r="J712" i="1"/>
  <c r="K712" i="1"/>
  <c r="U712" i="1"/>
  <c r="L712" i="1"/>
  <c r="AA712" i="1"/>
  <c r="B710" i="1"/>
  <c r="G711" i="1"/>
  <c r="E711" i="1"/>
  <c r="F711" i="1"/>
  <c r="R711" i="1"/>
  <c r="X711" i="1"/>
  <c r="D711" i="1"/>
  <c r="J713" i="1"/>
  <c r="K713" i="1"/>
  <c r="A714" i="1"/>
  <c r="C713" i="1"/>
  <c r="U713" i="1"/>
  <c r="C714" i="1"/>
  <c r="J714" i="1"/>
  <c r="K714" i="1"/>
  <c r="A715" i="1"/>
  <c r="U714" i="1"/>
  <c r="L713" i="1"/>
  <c r="AA713" i="1"/>
  <c r="G712" i="1"/>
  <c r="E712" i="1"/>
  <c r="F712" i="1"/>
  <c r="R712" i="1"/>
  <c r="X712" i="1"/>
  <c r="D712" i="1"/>
  <c r="B711" i="1"/>
  <c r="B712" i="1"/>
  <c r="A716" i="1"/>
  <c r="C715" i="1"/>
  <c r="J715" i="1"/>
  <c r="K715" i="1"/>
  <c r="U715" i="1"/>
  <c r="F713" i="1"/>
  <c r="G713" i="1"/>
  <c r="E713" i="1"/>
  <c r="R713" i="1"/>
  <c r="X713" i="1"/>
  <c r="D713" i="1"/>
  <c r="AA714" i="1"/>
  <c r="L714" i="1"/>
  <c r="G714" i="1"/>
  <c r="E714" i="1"/>
  <c r="F714" i="1"/>
  <c r="R714" i="1"/>
  <c r="X714" i="1"/>
  <c r="D714" i="1"/>
  <c r="L715" i="1"/>
  <c r="AA715" i="1"/>
  <c r="B713" i="1"/>
  <c r="A717" i="1"/>
  <c r="C716" i="1"/>
  <c r="J716" i="1"/>
  <c r="K716" i="1"/>
  <c r="U716" i="1"/>
  <c r="B714" i="1"/>
  <c r="A718" i="1"/>
  <c r="C717" i="1"/>
  <c r="J717" i="1"/>
  <c r="K717" i="1"/>
  <c r="U717" i="1"/>
  <c r="L716" i="1"/>
  <c r="AA716" i="1"/>
  <c r="G715" i="1"/>
  <c r="E715" i="1"/>
  <c r="F715" i="1"/>
  <c r="R715" i="1"/>
  <c r="X715" i="1"/>
  <c r="D715" i="1"/>
  <c r="B715" i="1"/>
  <c r="L717" i="1"/>
  <c r="AA717" i="1"/>
  <c r="G716" i="1"/>
  <c r="E716" i="1"/>
  <c r="F716" i="1"/>
  <c r="R716" i="1"/>
  <c r="X716" i="1"/>
  <c r="D716" i="1"/>
  <c r="J718" i="1"/>
  <c r="K718" i="1"/>
  <c r="A719" i="1"/>
  <c r="C718" i="1"/>
  <c r="U718" i="1"/>
  <c r="B716" i="1"/>
  <c r="L718" i="1"/>
  <c r="AA718" i="1"/>
  <c r="C719" i="1"/>
  <c r="J719" i="1"/>
  <c r="K719" i="1"/>
  <c r="A720" i="1"/>
  <c r="U719" i="1"/>
  <c r="G717" i="1"/>
  <c r="E717" i="1"/>
  <c r="F717" i="1"/>
  <c r="R717" i="1"/>
  <c r="X717" i="1"/>
  <c r="D717" i="1"/>
  <c r="B717" i="1"/>
  <c r="AA719" i="1"/>
  <c r="L719" i="1"/>
  <c r="F718" i="1"/>
  <c r="G718" i="1"/>
  <c r="E718" i="1"/>
  <c r="R718" i="1"/>
  <c r="X718" i="1"/>
  <c r="D718" i="1"/>
  <c r="A721" i="1"/>
  <c r="C720" i="1"/>
  <c r="J720" i="1"/>
  <c r="K720" i="1"/>
  <c r="U720" i="1"/>
  <c r="B718" i="1"/>
  <c r="A722" i="1"/>
  <c r="C721" i="1"/>
  <c r="J721" i="1"/>
  <c r="K721" i="1"/>
  <c r="U721" i="1"/>
  <c r="G719" i="1"/>
  <c r="E719" i="1"/>
  <c r="F719" i="1"/>
  <c r="R719" i="1"/>
  <c r="X719" i="1"/>
  <c r="D719" i="1"/>
  <c r="L720" i="1"/>
  <c r="AA720" i="1"/>
  <c r="B719" i="1"/>
  <c r="L721" i="1"/>
  <c r="AA721" i="1"/>
  <c r="G720" i="1"/>
  <c r="E720" i="1"/>
  <c r="F720" i="1"/>
  <c r="R720" i="1"/>
  <c r="X720" i="1"/>
  <c r="D720" i="1"/>
  <c r="J722" i="1"/>
  <c r="K722" i="1"/>
  <c r="AA722" i="1"/>
  <c r="G722" i="1"/>
  <c r="L722" i="1"/>
  <c r="N722" i="1"/>
  <c r="B720" i="1"/>
  <c r="G721" i="1"/>
  <c r="E721" i="1"/>
  <c r="F721" i="1"/>
  <c r="R721" i="1"/>
  <c r="X721" i="1"/>
  <c r="D721" i="1"/>
  <c r="Q722" i="1"/>
  <c r="P722" i="1"/>
  <c r="M722" i="1"/>
  <c r="O722" i="1"/>
  <c r="B721" i="1"/>
  <c r="E722" i="1"/>
  <c r="B722" i="1"/>
  <c r="R722" i="1"/>
  <c r="U722" i="1"/>
  <c r="C722" i="1"/>
  <c r="A723" i="1"/>
  <c r="V722" i="1"/>
  <c r="S722" i="1"/>
  <c r="W722" i="1"/>
  <c r="T722" i="1"/>
  <c r="Y722" i="1"/>
  <c r="Z722" i="1"/>
  <c r="X722" i="1"/>
  <c r="J723" i="1"/>
  <c r="K723" i="1"/>
  <c r="D722" i="1"/>
  <c r="AA723" i="1"/>
  <c r="L723" i="1"/>
  <c r="N723" i="1"/>
  <c r="G723" i="1"/>
  <c r="E723" i="1"/>
  <c r="F723" i="1"/>
  <c r="P723" i="1"/>
  <c r="Q723" i="1"/>
  <c r="O723" i="1"/>
  <c r="M723" i="1"/>
  <c r="B723" i="1"/>
  <c r="R723" i="1"/>
  <c r="U723" i="1"/>
  <c r="W723" i="1"/>
  <c r="T723" i="1"/>
  <c r="S723" i="1"/>
  <c r="V723" i="1"/>
  <c r="C723" i="1"/>
  <c r="A724" i="1"/>
  <c r="Z723" i="1"/>
  <c r="Y723" i="1"/>
  <c r="X723" i="1"/>
  <c r="J724" i="1"/>
  <c r="K724" i="1"/>
  <c r="D723" i="1"/>
  <c r="L724" i="1"/>
  <c r="AA724" i="1"/>
  <c r="N724" i="1"/>
  <c r="P724" i="1"/>
  <c r="Q724" i="1"/>
  <c r="O724" i="1"/>
  <c r="M724" i="1"/>
  <c r="G724" i="1"/>
  <c r="E724" i="1"/>
  <c r="F724" i="1"/>
  <c r="C724" i="1"/>
  <c r="A725" i="1"/>
  <c r="U724" i="1"/>
  <c r="R724" i="1"/>
  <c r="B724" i="1"/>
  <c r="T724" i="1"/>
  <c r="W724" i="1"/>
  <c r="S724" i="1"/>
  <c r="V724" i="1"/>
  <c r="X724" i="1"/>
  <c r="Z724" i="1"/>
  <c r="J725" i="1"/>
  <c r="K725" i="1"/>
  <c r="L725" i="1"/>
  <c r="AA725" i="1"/>
  <c r="N725" i="1"/>
  <c r="Q725" i="1"/>
  <c r="P725" i="1"/>
  <c r="M725" i="1"/>
  <c r="O725" i="1"/>
  <c r="G725" i="1"/>
  <c r="E725" i="1"/>
  <c r="F725" i="1"/>
  <c r="U725" i="1"/>
  <c r="R725" i="1"/>
  <c r="C725" i="1"/>
  <c r="A726" i="1"/>
  <c r="B725" i="1"/>
  <c r="V725" i="1"/>
  <c r="S725" i="1"/>
  <c r="T725" i="1"/>
  <c r="W725" i="1"/>
  <c r="Y725" i="1"/>
  <c r="X725" i="1"/>
  <c r="Z725" i="1"/>
  <c r="J726" i="1"/>
  <c r="K726" i="1"/>
  <c r="D725" i="1"/>
  <c r="L726" i="1"/>
  <c r="AA726" i="1"/>
  <c r="N726" i="1"/>
  <c r="F726" i="1"/>
  <c r="G726" i="1"/>
  <c r="E726" i="1"/>
  <c r="Q726" i="1"/>
  <c r="P726" i="1"/>
  <c r="M726" i="1"/>
  <c r="O726" i="1"/>
  <c r="B726" i="1"/>
  <c r="V726" i="1"/>
  <c r="S726" i="1"/>
  <c r="W726" i="1"/>
  <c r="T726" i="1"/>
  <c r="R726" i="1"/>
  <c r="U726" i="1"/>
  <c r="A727" i="1"/>
  <c r="C726" i="1"/>
  <c r="Y726" i="1"/>
  <c r="X726" i="1"/>
  <c r="Z726" i="1"/>
  <c r="J727" i="1"/>
  <c r="K727" i="1"/>
  <c r="D726" i="1"/>
  <c r="AA727" i="1"/>
  <c r="L727" i="1"/>
  <c r="N727" i="1"/>
  <c r="Q727" i="1"/>
  <c r="P727" i="1"/>
  <c r="M727" i="1"/>
  <c r="O727" i="1"/>
  <c r="G727" i="1"/>
  <c r="E727" i="1"/>
  <c r="F727" i="1"/>
  <c r="B727" i="1"/>
  <c r="R727" i="1"/>
  <c r="U727" i="1"/>
  <c r="C727" i="1"/>
  <c r="A728" i="1"/>
  <c r="S727" i="1"/>
  <c r="V727" i="1"/>
  <c r="W727" i="1"/>
  <c r="T727" i="1"/>
  <c r="Z727" i="1"/>
  <c r="Y727" i="1"/>
  <c r="J728" i="1"/>
  <c r="K728" i="1"/>
  <c r="L728" i="1"/>
  <c r="AA728" i="1"/>
  <c r="N728" i="1"/>
  <c r="P728" i="1"/>
  <c r="Q728" i="1"/>
  <c r="M728" i="1"/>
  <c r="O728" i="1"/>
  <c r="G728" i="1"/>
  <c r="E728" i="1"/>
  <c r="F728" i="1"/>
  <c r="U728" i="1"/>
  <c r="R728" i="1"/>
  <c r="C728" i="1"/>
  <c r="A729" i="1"/>
  <c r="B728" i="1"/>
  <c r="T728" i="1"/>
  <c r="W728" i="1"/>
  <c r="Z728" i="1"/>
  <c r="S728" i="1"/>
  <c r="V728" i="1"/>
  <c r="X728" i="1"/>
  <c r="Y728" i="1"/>
  <c r="A730" i="1"/>
  <c r="J729" i="1"/>
  <c r="K729" i="1"/>
  <c r="C729" i="1"/>
  <c r="U729" i="1"/>
  <c r="D728" i="1"/>
  <c r="L729" i="1"/>
  <c r="AA729" i="1"/>
  <c r="J730" i="1"/>
  <c r="K730" i="1"/>
  <c r="A731" i="1"/>
  <c r="C730" i="1"/>
  <c r="U730" i="1"/>
  <c r="F729" i="1"/>
  <c r="G729" i="1"/>
  <c r="E729" i="1"/>
  <c r="R729" i="1"/>
  <c r="X729" i="1"/>
  <c r="D729" i="1"/>
  <c r="J731" i="1"/>
  <c r="K731" i="1"/>
  <c r="L730" i="1"/>
  <c r="AA730" i="1"/>
  <c r="F730" i="1"/>
  <c r="G730" i="1"/>
  <c r="E730" i="1"/>
  <c r="R730" i="1"/>
  <c r="X730" i="1"/>
  <c r="D730" i="1"/>
  <c r="AA731" i="1"/>
  <c r="G731" i="1"/>
  <c r="L731" i="1"/>
  <c r="N731" i="1"/>
  <c r="B729" i="1"/>
  <c r="B730" i="1"/>
  <c r="E731" i="1"/>
  <c r="B731" i="1"/>
  <c r="Q731" i="1"/>
  <c r="P731" i="1"/>
  <c r="M731" i="1"/>
  <c r="O731" i="1"/>
  <c r="W731" i="1"/>
  <c r="T731" i="1"/>
  <c r="R731" i="1"/>
  <c r="U731" i="1"/>
  <c r="C731" i="1"/>
  <c r="A732" i="1"/>
  <c r="S731" i="1"/>
  <c r="V731" i="1"/>
  <c r="Z731" i="1"/>
  <c r="Y731" i="1"/>
  <c r="X731" i="1"/>
  <c r="J732" i="1"/>
  <c r="K732" i="1"/>
  <c r="D731" i="1"/>
  <c r="L732" i="1"/>
  <c r="AA732" i="1"/>
  <c r="N732" i="1"/>
  <c r="P732" i="1"/>
  <c r="Q732" i="1"/>
  <c r="M732" i="1"/>
  <c r="O732" i="1"/>
  <c r="G732" i="1"/>
  <c r="E732" i="1"/>
  <c r="F732" i="1"/>
  <c r="A733" i="1"/>
  <c r="C732" i="1"/>
  <c r="B732" i="1"/>
  <c r="T732" i="1"/>
  <c r="W732" i="1"/>
  <c r="S732" i="1"/>
  <c r="V732" i="1"/>
  <c r="U732" i="1"/>
  <c r="R732" i="1"/>
  <c r="Z732" i="1"/>
  <c r="Y732" i="1"/>
  <c r="X732" i="1"/>
  <c r="J733" i="1"/>
  <c r="K733" i="1"/>
  <c r="D732" i="1"/>
  <c r="L733" i="1"/>
  <c r="AA733" i="1"/>
  <c r="N733" i="1"/>
  <c r="Q733" i="1"/>
  <c r="P733" i="1"/>
  <c r="M733" i="1"/>
  <c r="O733" i="1"/>
  <c r="F733" i="1"/>
  <c r="G733" i="1"/>
  <c r="E733" i="1"/>
  <c r="A734" i="1"/>
  <c r="C733" i="1"/>
  <c r="V733" i="1"/>
  <c r="S733" i="1"/>
  <c r="B733" i="1"/>
  <c r="T733" i="1"/>
  <c r="W733" i="1"/>
  <c r="U733" i="1"/>
  <c r="R733" i="1"/>
  <c r="Y733" i="1"/>
  <c r="Z733" i="1"/>
  <c r="J734" i="1"/>
  <c r="K734" i="1"/>
  <c r="AA734" i="1"/>
  <c r="L734" i="1"/>
  <c r="N734" i="1"/>
  <c r="Q734" i="1"/>
  <c r="P734" i="1"/>
  <c r="M734" i="1"/>
  <c r="O734" i="1"/>
  <c r="F734" i="1"/>
  <c r="G734" i="1"/>
  <c r="E734" i="1"/>
  <c r="C734" i="1"/>
  <c r="A735" i="1"/>
  <c r="B734" i="1"/>
  <c r="V734" i="1"/>
  <c r="S734" i="1"/>
  <c r="R734" i="1"/>
  <c r="U734" i="1"/>
  <c r="W734" i="1"/>
  <c r="T734" i="1"/>
  <c r="Z734" i="1"/>
  <c r="Y734" i="1"/>
  <c r="X734" i="1"/>
  <c r="J735" i="1"/>
  <c r="K735" i="1"/>
  <c r="D734" i="1"/>
  <c r="AA735" i="1"/>
  <c r="L735" i="1"/>
  <c r="N735" i="1"/>
  <c r="Q735" i="1"/>
  <c r="P735" i="1"/>
  <c r="M735" i="1"/>
  <c r="O735" i="1"/>
  <c r="G735" i="1"/>
  <c r="E735" i="1"/>
  <c r="F735" i="1"/>
  <c r="B735" i="1"/>
  <c r="R735" i="1"/>
  <c r="U735" i="1"/>
  <c r="C735" i="1"/>
  <c r="A736" i="1"/>
  <c r="S735" i="1"/>
  <c r="V735" i="1"/>
  <c r="W735" i="1"/>
  <c r="T735" i="1"/>
  <c r="Z735" i="1"/>
  <c r="X735" i="1"/>
  <c r="Y735" i="1"/>
  <c r="J736" i="1"/>
  <c r="K736" i="1"/>
  <c r="D735" i="1"/>
  <c r="L736" i="1"/>
  <c r="AA736" i="1"/>
  <c r="N736" i="1"/>
  <c r="P736" i="1"/>
  <c r="Q736" i="1"/>
  <c r="M736" i="1"/>
  <c r="O736" i="1"/>
  <c r="G736" i="1"/>
  <c r="E736" i="1"/>
  <c r="F736" i="1"/>
  <c r="A737" i="1"/>
  <c r="C736" i="1"/>
  <c r="B736" i="1"/>
  <c r="T736" i="1"/>
  <c r="W736" i="1"/>
  <c r="S736" i="1"/>
  <c r="V736" i="1"/>
  <c r="R736" i="1"/>
  <c r="U736" i="1"/>
  <c r="Z736" i="1"/>
  <c r="X736" i="1"/>
  <c r="J737" i="1"/>
  <c r="K737" i="1"/>
  <c r="L737" i="1"/>
  <c r="AA737" i="1"/>
  <c r="N737" i="1"/>
  <c r="G737" i="1"/>
  <c r="E737" i="1"/>
  <c r="F737" i="1"/>
  <c r="Q737" i="1"/>
  <c r="P737" i="1"/>
  <c r="M737" i="1"/>
  <c r="O737" i="1"/>
  <c r="B737" i="1"/>
  <c r="U737" i="1"/>
  <c r="R737" i="1"/>
  <c r="S737" i="1"/>
  <c r="V737" i="1"/>
  <c r="T737" i="1"/>
  <c r="W737" i="1"/>
  <c r="Z737" i="1"/>
  <c r="A738" i="1"/>
  <c r="C737" i="1"/>
  <c r="X737" i="1"/>
  <c r="Y737" i="1"/>
  <c r="J738" i="1"/>
  <c r="K738" i="1"/>
  <c r="A739" i="1"/>
  <c r="C738" i="1"/>
  <c r="U738" i="1"/>
  <c r="D737" i="1"/>
  <c r="C739" i="1"/>
  <c r="J739" i="1"/>
  <c r="K739" i="1"/>
  <c r="A740" i="1"/>
  <c r="U739" i="1"/>
  <c r="L738" i="1"/>
  <c r="AA738" i="1"/>
  <c r="A741" i="1"/>
  <c r="C740" i="1"/>
  <c r="J740" i="1"/>
  <c r="K740" i="1"/>
  <c r="U740" i="1"/>
  <c r="AA739" i="1"/>
  <c r="L739" i="1"/>
  <c r="F738" i="1"/>
  <c r="G738" i="1"/>
  <c r="E738" i="1"/>
  <c r="R738" i="1"/>
  <c r="X738" i="1"/>
  <c r="D738" i="1"/>
  <c r="L740" i="1"/>
  <c r="AA740" i="1"/>
  <c r="B738" i="1"/>
  <c r="G739" i="1"/>
  <c r="E739" i="1"/>
  <c r="F739" i="1"/>
  <c r="R739" i="1"/>
  <c r="X739" i="1"/>
  <c r="D739" i="1"/>
  <c r="A742" i="1"/>
  <c r="C741" i="1"/>
  <c r="J741" i="1"/>
  <c r="K741" i="1"/>
  <c r="U741" i="1"/>
  <c r="B739" i="1"/>
  <c r="L741" i="1"/>
  <c r="AA741" i="1"/>
  <c r="J742" i="1"/>
  <c r="K742" i="1"/>
  <c r="A743" i="1"/>
  <c r="C742" i="1"/>
  <c r="U742" i="1"/>
  <c r="G740" i="1"/>
  <c r="E740" i="1"/>
  <c r="F740" i="1"/>
  <c r="R740" i="1"/>
  <c r="X740" i="1"/>
  <c r="D740" i="1"/>
  <c r="B740" i="1"/>
  <c r="C743" i="1"/>
  <c r="J743" i="1"/>
  <c r="K743" i="1"/>
  <c r="A744" i="1"/>
  <c r="U743" i="1"/>
  <c r="L742" i="1"/>
  <c r="AA742" i="1"/>
  <c r="G741" i="1"/>
  <c r="E741" i="1"/>
  <c r="F741" i="1"/>
  <c r="R741" i="1"/>
  <c r="X741" i="1"/>
  <c r="D741" i="1"/>
  <c r="B741" i="1"/>
  <c r="A745" i="1"/>
  <c r="C744" i="1"/>
  <c r="J744" i="1"/>
  <c r="K744" i="1"/>
  <c r="U744" i="1"/>
  <c r="F742" i="1"/>
  <c r="G742" i="1"/>
  <c r="E742" i="1"/>
  <c r="R742" i="1"/>
  <c r="X742" i="1"/>
  <c r="D742" i="1"/>
  <c r="AA743" i="1"/>
  <c r="L743" i="1"/>
  <c r="B742" i="1"/>
  <c r="G743" i="1"/>
  <c r="E743" i="1"/>
  <c r="F743" i="1"/>
  <c r="R743" i="1"/>
  <c r="X743" i="1"/>
  <c r="D743" i="1"/>
  <c r="L744" i="1"/>
  <c r="AA744" i="1"/>
  <c r="A746" i="1"/>
  <c r="C745" i="1"/>
  <c r="J745" i="1"/>
  <c r="K745" i="1"/>
  <c r="U745" i="1"/>
  <c r="G744" i="1"/>
  <c r="E744" i="1"/>
  <c r="F744" i="1"/>
  <c r="R744" i="1"/>
  <c r="X744" i="1"/>
  <c r="D744" i="1"/>
  <c r="L745" i="1"/>
  <c r="AA745" i="1"/>
  <c r="J746" i="1"/>
  <c r="K746" i="1"/>
  <c r="B743" i="1"/>
  <c r="L746" i="1"/>
  <c r="AA746" i="1"/>
  <c r="G746" i="1"/>
  <c r="N746" i="1"/>
  <c r="B744" i="1"/>
  <c r="G745" i="1"/>
  <c r="E745" i="1"/>
  <c r="F745" i="1"/>
  <c r="R745" i="1"/>
  <c r="X745" i="1"/>
  <c r="D745" i="1"/>
  <c r="B745" i="1"/>
  <c r="Q746" i="1"/>
  <c r="P746" i="1"/>
  <c r="M746" i="1"/>
  <c r="O746" i="1"/>
  <c r="E746" i="1"/>
  <c r="B746" i="1"/>
  <c r="R746" i="1"/>
  <c r="U746" i="1"/>
  <c r="A747" i="1"/>
  <c r="C746" i="1"/>
  <c r="V746" i="1"/>
  <c r="S746" i="1"/>
  <c r="T746" i="1"/>
  <c r="W746" i="1"/>
  <c r="Y746" i="1"/>
  <c r="Z746" i="1"/>
  <c r="X746" i="1"/>
  <c r="J747" i="1"/>
  <c r="K747" i="1"/>
  <c r="D746" i="1"/>
  <c r="AA747" i="1"/>
  <c r="L747" i="1"/>
  <c r="N747" i="1"/>
  <c r="Q747" i="1"/>
  <c r="P747" i="1"/>
  <c r="M747" i="1"/>
  <c r="O747" i="1"/>
  <c r="G747" i="1"/>
  <c r="E747" i="1"/>
  <c r="F747" i="1"/>
  <c r="B747" i="1"/>
  <c r="R747" i="1"/>
  <c r="U747" i="1"/>
  <c r="C747" i="1"/>
  <c r="A748" i="1"/>
  <c r="S747" i="1"/>
  <c r="V747" i="1"/>
  <c r="W747" i="1"/>
  <c r="T747" i="1"/>
  <c r="Z747" i="1"/>
  <c r="Y747" i="1"/>
  <c r="X747" i="1"/>
  <c r="J748" i="1"/>
  <c r="K748" i="1"/>
  <c r="D747" i="1"/>
  <c r="L748" i="1"/>
  <c r="AA748" i="1"/>
  <c r="N748" i="1"/>
  <c r="G748" i="1"/>
  <c r="E748" i="1"/>
  <c r="F748" i="1"/>
  <c r="P748" i="1"/>
  <c r="Q748" i="1"/>
  <c r="M748" i="1"/>
  <c r="O748" i="1"/>
  <c r="B748" i="1"/>
  <c r="T748" i="1"/>
  <c r="W748" i="1"/>
  <c r="S748" i="1"/>
  <c r="V748" i="1"/>
  <c r="R748" i="1"/>
  <c r="U748" i="1"/>
  <c r="A749" i="1"/>
  <c r="C748" i="1"/>
  <c r="Z748" i="1"/>
  <c r="X748" i="1"/>
  <c r="J749" i="1"/>
  <c r="K749" i="1"/>
  <c r="L749" i="1"/>
  <c r="AA749" i="1"/>
  <c r="N749" i="1"/>
  <c r="G749" i="1"/>
  <c r="E749" i="1"/>
  <c r="F749" i="1"/>
  <c r="Q749" i="1"/>
  <c r="P749" i="1"/>
  <c r="M749" i="1"/>
  <c r="O749" i="1"/>
  <c r="B749" i="1"/>
  <c r="U749" i="1"/>
  <c r="R749" i="1"/>
  <c r="A750" i="1"/>
  <c r="C749" i="1"/>
  <c r="S749" i="1"/>
  <c r="V749" i="1"/>
  <c r="T749" i="1"/>
  <c r="W749" i="1"/>
  <c r="X749" i="1"/>
  <c r="Z749" i="1"/>
  <c r="Y749" i="1"/>
  <c r="J750" i="1"/>
  <c r="K750" i="1"/>
  <c r="D749" i="1"/>
  <c r="L750" i="1"/>
  <c r="AA750" i="1"/>
  <c r="N750" i="1"/>
  <c r="Q750" i="1"/>
  <c r="P750" i="1"/>
  <c r="M750" i="1"/>
  <c r="O750" i="1"/>
  <c r="F750" i="1"/>
  <c r="G750" i="1"/>
  <c r="E750" i="1"/>
  <c r="B750" i="1"/>
  <c r="R750" i="1"/>
  <c r="U750" i="1"/>
  <c r="A751" i="1"/>
  <c r="C750" i="1"/>
  <c r="V750" i="1"/>
  <c r="S750" i="1"/>
  <c r="T750" i="1"/>
  <c r="W750" i="1"/>
  <c r="Y750" i="1"/>
  <c r="X750" i="1"/>
  <c r="Z750" i="1"/>
  <c r="J751" i="1"/>
  <c r="K751" i="1"/>
  <c r="D750" i="1"/>
  <c r="AA751" i="1"/>
  <c r="L751" i="1"/>
  <c r="N751" i="1"/>
  <c r="Q751" i="1"/>
  <c r="P751" i="1"/>
  <c r="M751" i="1"/>
  <c r="O751" i="1"/>
  <c r="G751" i="1"/>
  <c r="E751" i="1"/>
  <c r="F751" i="1"/>
  <c r="R751" i="1"/>
  <c r="U751" i="1"/>
  <c r="B751" i="1"/>
  <c r="C751" i="1"/>
  <c r="A752" i="1"/>
  <c r="S751" i="1"/>
  <c r="V751" i="1"/>
  <c r="W751" i="1"/>
  <c r="T751" i="1"/>
  <c r="Y751" i="1"/>
  <c r="Z751" i="1"/>
  <c r="J752" i="1"/>
  <c r="K752" i="1"/>
  <c r="L752" i="1"/>
  <c r="AA752" i="1"/>
  <c r="N752" i="1"/>
  <c r="G752" i="1"/>
  <c r="E752" i="1"/>
  <c r="F752" i="1"/>
  <c r="P752" i="1"/>
  <c r="Q752" i="1"/>
  <c r="M752" i="1"/>
  <c r="O752" i="1"/>
  <c r="S752" i="1"/>
  <c r="V752" i="1"/>
  <c r="R752" i="1"/>
  <c r="U752" i="1"/>
  <c r="B752" i="1"/>
  <c r="T752" i="1"/>
  <c r="W752" i="1"/>
  <c r="Z752" i="1"/>
  <c r="A753" i="1"/>
  <c r="C752" i="1"/>
  <c r="X752" i="1"/>
  <c r="Y752" i="1"/>
  <c r="A754" i="1"/>
  <c r="C753" i="1"/>
  <c r="J753" i="1"/>
  <c r="K753" i="1"/>
  <c r="U753" i="1"/>
  <c r="D752" i="1"/>
  <c r="L753" i="1"/>
  <c r="AA753" i="1"/>
  <c r="A755" i="1"/>
  <c r="J754" i="1"/>
  <c r="K754" i="1"/>
  <c r="C754" i="1"/>
  <c r="U754" i="1"/>
  <c r="G753" i="1"/>
  <c r="E753" i="1"/>
  <c r="F753" i="1"/>
  <c r="R753" i="1"/>
  <c r="X753" i="1"/>
  <c r="D753" i="1"/>
  <c r="AA754" i="1"/>
  <c r="L754" i="1"/>
  <c r="J755" i="1"/>
  <c r="K755" i="1"/>
  <c r="A756" i="1"/>
  <c r="C755" i="1"/>
  <c r="U755" i="1"/>
  <c r="F754" i="1"/>
  <c r="G754" i="1"/>
  <c r="E754" i="1"/>
  <c r="R754" i="1"/>
  <c r="X754" i="1"/>
  <c r="D754" i="1"/>
  <c r="C756" i="1"/>
  <c r="J756" i="1"/>
  <c r="K756" i="1"/>
  <c r="A757" i="1"/>
  <c r="U756" i="1"/>
  <c r="L755" i="1"/>
  <c r="AA755" i="1"/>
  <c r="B753" i="1"/>
  <c r="B754" i="1"/>
  <c r="AA756" i="1"/>
  <c r="L756" i="1"/>
  <c r="F755" i="1"/>
  <c r="G755" i="1"/>
  <c r="E755" i="1"/>
  <c r="R755" i="1"/>
  <c r="X755" i="1"/>
  <c r="D755" i="1"/>
  <c r="A758" i="1"/>
  <c r="C757" i="1"/>
  <c r="J757" i="1"/>
  <c r="K757" i="1"/>
  <c r="U757" i="1"/>
  <c r="B755" i="1"/>
  <c r="L757" i="1"/>
  <c r="AA757" i="1"/>
  <c r="A759" i="1"/>
  <c r="C758" i="1"/>
  <c r="J758" i="1"/>
  <c r="K758" i="1"/>
  <c r="U758" i="1"/>
  <c r="G756" i="1"/>
  <c r="E756" i="1"/>
  <c r="F756" i="1"/>
  <c r="R756" i="1"/>
  <c r="X756" i="1"/>
  <c r="D756" i="1"/>
  <c r="B756" i="1"/>
  <c r="J759" i="1"/>
  <c r="K759" i="1"/>
  <c r="A760" i="1"/>
  <c r="C759" i="1"/>
  <c r="U759" i="1"/>
  <c r="G757" i="1"/>
  <c r="E757" i="1"/>
  <c r="F757" i="1"/>
  <c r="R757" i="1"/>
  <c r="X757" i="1"/>
  <c r="D757" i="1"/>
  <c r="L758" i="1"/>
  <c r="AA758" i="1"/>
  <c r="B757" i="1"/>
  <c r="G758" i="1"/>
  <c r="E758" i="1"/>
  <c r="F758" i="1"/>
  <c r="R758" i="1"/>
  <c r="X758" i="1"/>
  <c r="D758" i="1"/>
  <c r="C760" i="1"/>
  <c r="J760" i="1"/>
  <c r="K760" i="1"/>
  <c r="A761" i="1"/>
  <c r="U760" i="1"/>
  <c r="L759" i="1"/>
  <c r="AA759" i="1"/>
  <c r="B758" i="1"/>
  <c r="J761" i="1"/>
  <c r="K761" i="1"/>
  <c r="F759" i="1"/>
  <c r="G759" i="1"/>
  <c r="E759" i="1"/>
  <c r="R759" i="1"/>
  <c r="X759" i="1"/>
  <c r="D759" i="1"/>
  <c r="AA760" i="1"/>
  <c r="L760" i="1"/>
  <c r="B759" i="1"/>
  <c r="G760" i="1"/>
  <c r="E760" i="1"/>
  <c r="F760" i="1"/>
  <c r="R760" i="1"/>
  <c r="X760" i="1"/>
  <c r="D760" i="1"/>
  <c r="L761" i="1"/>
  <c r="AA761" i="1"/>
  <c r="G761" i="1"/>
  <c r="N761" i="1"/>
  <c r="B760" i="1"/>
  <c r="P761" i="1"/>
  <c r="M761" i="1"/>
  <c r="Q761" i="1"/>
  <c r="O761" i="1"/>
  <c r="E761" i="1"/>
  <c r="B761" i="1"/>
  <c r="T761" i="1"/>
  <c r="W761" i="1"/>
  <c r="S761" i="1"/>
  <c r="V761" i="1"/>
  <c r="A762" i="1"/>
  <c r="C761" i="1"/>
  <c r="U761" i="1"/>
  <c r="R761" i="1"/>
  <c r="Y761" i="1"/>
  <c r="X761" i="1"/>
  <c r="Z761" i="1"/>
  <c r="J762" i="1"/>
  <c r="K762" i="1"/>
  <c r="D761" i="1"/>
  <c r="L762" i="1"/>
  <c r="AA762" i="1"/>
  <c r="N762" i="1"/>
  <c r="Q762" i="1"/>
  <c r="P762" i="1"/>
  <c r="M762" i="1"/>
  <c r="O762" i="1"/>
  <c r="G762" i="1"/>
  <c r="E762" i="1"/>
  <c r="F762" i="1"/>
  <c r="B762" i="1"/>
  <c r="U762" i="1"/>
  <c r="R762" i="1"/>
  <c r="A763" i="1"/>
  <c r="C762" i="1"/>
  <c r="V762" i="1"/>
  <c r="S762" i="1"/>
  <c r="T762" i="1"/>
  <c r="W762" i="1"/>
  <c r="X762" i="1"/>
  <c r="Z762" i="1"/>
  <c r="Y762" i="1"/>
  <c r="J763" i="1"/>
  <c r="K763" i="1"/>
  <c r="D762" i="1"/>
  <c r="L763" i="1"/>
  <c r="AA763" i="1"/>
  <c r="N763" i="1"/>
  <c r="F763" i="1"/>
  <c r="G763" i="1"/>
  <c r="E763" i="1"/>
  <c r="Q763" i="1"/>
  <c r="P763" i="1"/>
  <c r="M763" i="1"/>
  <c r="O763" i="1"/>
  <c r="B763" i="1"/>
  <c r="V763" i="1"/>
  <c r="S763" i="1"/>
  <c r="W763" i="1"/>
  <c r="T763" i="1"/>
  <c r="A764" i="1"/>
  <c r="C763" i="1"/>
  <c r="R763" i="1"/>
  <c r="U763" i="1"/>
  <c r="Y763" i="1"/>
  <c r="Z763" i="1"/>
  <c r="J764" i="1"/>
  <c r="K764" i="1"/>
  <c r="AA764" i="1"/>
  <c r="L764" i="1"/>
  <c r="N764" i="1"/>
  <c r="Q764" i="1"/>
  <c r="P764" i="1"/>
  <c r="M764" i="1"/>
  <c r="O764" i="1"/>
  <c r="G764" i="1"/>
  <c r="E764" i="1"/>
  <c r="F764" i="1"/>
  <c r="R764" i="1"/>
  <c r="U764" i="1"/>
  <c r="B764" i="1"/>
  <c r="C764" i="1"/>
  <c r="A765" i="1"/>
  <c r="S764" i="1"/>
  <c r="V764" i="1"/>
  <c r="W764" i="1"/>
  <c r="T764" i="1"/>
  <c r="Y764" i="1"/>
  <c r="Z764" i="1"/>
  <c r="X764" i="1"/>
  <c r="J765" i="1"/>
  <c r="K765" i="1"/>
  <c r="D764" i="1"/>
  <c r="L765" i="1"/>
  <c r="AA765" i="1"/>
  <c r="N765" i="1"/>
  <c r="G765" i="1"/>
  <c r="E765" i="1"/>
  <c r="F765" i="1"/>
  <c r="P765" i="1"/>
  <c r="Q765" i="1"/>
  <c r="M765" i="1"/>
  <c r="O765" i="1"/>
  <c r="B765" i="1"/>
  <c r="A766" i="1"/>
  <c r="C765" i="1"/>
  <c r="T765" i="1"/>
  <c r="W765" i="1"/>
  <c r="S765" i="1"/>
  <c r="V765" i="1"/>
  <c r="U765" i="1"/>
  <c r="R765" i="1"/>
  <c r="X765" i="1"/>
  <c r="Z765" i="1"/>
  <c r="Y765" i="1"/>
  <c r="J766" i="1"/>
  <c r="K766" i="1"/>
  <c r="D765" i="1"/>
  <c r="L766" i="1"/>
  <c r="AA766" i="1"/>
  <c r="N766" i="1"/>
  <c r="Q766" i="1"/>
  <c r="P766" i="1"/>
  <c r="M766" i="1"/>
  <c r="O766" i="1"/>
  <c r="F766" i="1"/>
  <c r="G766" i="1"/>
  <c r="E766" i="1"/>
  <c r="B766" i="1"/>
  <c r="U766" i="1"/>
  <c r="R766" i="1"/>
  <c r="C766" i="1"/>
  <c r="A767" i="1"/>
  <c r="V766" i="1"/>
  <c r="S766" i="1"/>
  <c r="T766" i="1"/>
  <c r="W766" i="1"/>
  <c r="Y766" i="1"/>
  <c r="Z766" i="1"/>
  <c r="J767" i="1"/>
  <c r="K767" i="1"/>
  <c r="AA767" i="1"/>
  <c r="L767" i="1"/>
  <c r="N767" i="1"/>
  <c r="Q767" i="1"/>
  <c r="P767" i="1"/>
  <c r="M767" i="1"/>
  <c r="O767" i="1"/>
  <c r="F767" i="1"/>
  <c r="G767" i="1"/>
  <c r="E767" i="1"/>
  <c r="C767" i="1"/>
  <c r="A768" i="1"/>
  <c r="V767" i="1"/>
  <c r="S767" i="1"/>
  <c r="B767" i="1"/>
  <c r="Z767" i="1"/>
  <c r="W767" i="1"/>
  <c r="T767" i="1"/>
  <c r="R767" i="1"/>
  <c r="U767" i="1"/>
  <c r="X767" i="1"/>
  <c r="Y767" i="1"/>
  <c r="C768" i="1"/>
  <c r="J768" i="1"/>
  <c r="K768" i="1"/>
  <c r="A769" i="1"/>
  <c r="U768" i="1"/>
  <c r="X16" i="1"/>
  <c r="D16" i="1"/>
  <c r="X24" i="1"/>
  <c r="D24" i="1"/>
  <c r="X52" i="1"/>
  <c r="D52" i="1"/>
  <c r="X33" i="1"/>
  <c r="D33" i="1"/>
  <c r="X41" i="1"/>
  <c r="D41" i="1"/>
  <c r="X45" i="1"/>
  <c r="D45" i="1"/>
  <c r="X49" i="1"/>
  <c r="D49" i="1"/>
  <c r="X6" i="1"/>
  <c r="D6" i="1"/>
  <c r="X18" i="1"/>
  <c r="D18" i="1"/>
  <c r="X22" i="1"/>
  <c r="D22" i="1"/>
  <c r="X26" i="1"/>
  <c r="D26" i="1"/>
  <c r="X34" i="1"/>
  <c r="D34" i="1"/>
  <c r="X42" i="1"/>
  <c r="D42" i="1"/>
  <c r="X7" i="1"/>
  <c r="D7" i="1"/>
  <c r="X31" i="1"/>
  <c r="D31" i="1"/>
  <c r="X43" i="1"/>
  <c r="D43" i="1"/>
  <c r="X51" i="1"/>
  <c r="D51" i="1"/>
  <c r="Y512" i="1"/>
  <c r="D512" i="1"/>
  <c r="X515" i="1"/>
  <c r="D515" i="1"/>
  <c r="X529" i="1"/>
  <c r="D529" i="1"/>
  <c r="X532" i="1"/>
  <c r="D532" i="1"/>
  <c r="Y538" i="1"/>
  <c r="D538" i="1"/>
  <c r="Y541" i="1"/>
  <c r="D541" i="1"/>
  <c r="Y549" i="1"/>
  <c r="D549" i="1"/>
  <c r="Y552" i="1"/>
  <c r="D552" i="1"/>
  <c r="X560" i="1"/>
  <c r="D560" i="1"/>
  <c r="X563" i="1"/>
  <c r="D563" i="1"/>
  <c r="X573" i="1"/>
  <c r="D573" i="1"/>
  <c r="X576" i="1"/>
  <c r="D576" i="1"/>
  <c r="X594" i="1"/>
  <c r="D594" i="1"/>
  <c r="Y597" i="1"/>
  <c r="D597" i="1"/>
  <c r="X613" i="1"/>
  <c r="D613" i="1"/>
  <c r="Y616" i="1"/>
  <c r="D616" i="1"/>
  <c r="X624" i="1"/>
  <c r="D624" i="1"/>
  <c r="X627" i="1"/>
  <c r="D627" i="1"/>
  <c r="Y649" i="1"/>
  <c r="D649" i="1"/>
  <c r="X652" i="1"/>
  <c r="D652" i="1"/>
  <c r="Y660" i="1"/>
  <c r="D660" i="1"/>
  <c r="X663" i="1"/>
  <c r="D663" i="1"/>
  <c r="Y675" i="1"/>
  <c r="D675" i="1"/>
  <c r="Y678" i="1"/>
  <c r="D678" i="1"/>
  <c r="Y686" i="1"/>
  <c r="D686" i="1"/>
  <c r="Y689" i="1"/>
  <c r="D689" i="1"/>
  <c r="X703" i="1"/>
  <c r="D703" i="1"/>
  <c r="X706" i="1"/>
  <c r="D706" i="1"/>
  <c r="Y724" i="1"/>
  <c r="D724" i="1"/>
  <c r="X727" i="1"/>
  <c r="D727" i="1"/>
  <c r="X733" i="1"/>
  <c r="D733" i="1"/>
  <c r="Y736" i="1"/>
  <c r="D736" i="1"/>
  <c r="Y748" i="1"/>
  <c r="D748" i="1"/>
  <c r="X751" i="1"/>
  <c r="D751" i="1"/>
  <c r="D767" i="1"/>
  <c r="A770" i="1"/>
  <c r="C769" i="1"/>
  <c r="J769" i="1"/>
  <c r="K769" i="1"/>
  <c r="U769" i="1"/>
  <c r="AA768" i="1"/>
  <c r="L768" i="1"/>
  <c r="L769" i="1"/>
  <c r="AA769" i="1"/>
  <c r="G768" i="1"/>
  <c r="E768" i="1"/>
  <c r="F768" i="1"/>
  <c r="R768" i="1"/>
  <c r="X768" i="1"/>
  <c r="D768" i="1"/>
  <c r="A771" i="1"/>
  <c r="J770" i="1"/>
  <c r="K770" i="1"/>
  <c r="C770" i="1"/>
  <c r="U770" i="1"/>
  <c r="B768" i="1"/>
  <c r="X763" i="1"/>
  <c r="D763" i="1"/>
  <c r="J771" i="1"/>
  <c r="K771" i="1"/>
  <c r="A772" i="1"/>
  <c r="C771" i="1"/>
  <c r="U771" i="1"/>
  <c r="L770" i="1"/>
  <c r="AA770" i="1"/>
  <c r="G769" i="1"/>
  <c r="E769" i="1"/>
  <c r="F769" i="1"/>
  <c r="R769" i="1"/>
  <c r="X769" i="1"/>
  <c r="D769" i="1"/>
  <c r="B769" i="1"/>
  <c r="G770" i="1"/>
  <c r="E770" i="1"/>
  <c r="F770" i="1"/>
  <c r="R770" i="1"/>
  <c r="X770" i="1"/>
  <c r="D770" i="1"/>
  <c r="C772" i="1"/>
  <c r="J772" i="1"/>
  <c r="K772" i="1"/>
  <c r="A773" i="1"/>
  <c r="U772" i="1"/>
  <c r="L771" i="1"/>
  <c r="AA771" i="1"/>
  <c r="B770" i="1"/>
  <c r="A774" i="1"/>
  <c r="C773" i="1"/>
  <c r="J773" i="1"/>
  <c r="K773" i="1"/>
  <c r="U773" i="1"/>
  <c r="F771" i="1"/>
  <c r="G771" i="1"/>
  <c r="E771" i="1"/>
  <c r="R771" i="1"/>
  <c r="X771" i="1"/>
  <c r="D771" i="1"/>
  <c r="AA772" i="1"/>
  <c r="L772" i="1"/>
  <c r="L773" i="1"/>
  <c r="AA773" i="1"/>
  <c r="G772" i="1"/>
  <c r="E772" i="1"/>
  <c r="F772" i="1"/>
  <c r="R772" i="1"/>
  <c r="X772" i="1"/>
  <c r="D772" i="1"/>
  <c r="B771" i="1"/>
  <c r="A775" i="1"/>
  <c r="C774" i="1"/>
  <c r="J774" i="1"/>
  <c r="K774" i="1"/>
  <c r="U774" i="1"/>
  <c r="B772" i="1"/>
  <c r="L774" i="1"/>
  <c r="AA774" i="1"/>
  <c r="J775" i="1"/>
  <c r="K775" i="1"/>
  <c r="A776" i="1"/>
  <c r="C775" i="1"/>
  <c r="U775" i="1"/>
  <c r="G773" i="1"/>
  <c r="E773" i="1"/>
  <c r="F773" i="1"/>
  <c r="R773" i="1"/>
  <c r="X773" i="1"/>
  <c r="D773" i="1"/>
  <c r="B773" i="1"/>
  <c r="C776" i="1"/>
  <c r="J776" i="1"/>
  <c r="K776" i="1"/>
  <c r="A777" i="1"/>
  <c r="U776" i="1"/>
  <c r="L775" i="1"/>
  <c r="AA775" i="1"/>
  <c r="F774" i="1"/>
  <c r="G774" i="1"/>
  <c r="E774" i="1"/>
  <c r="R774" i="1"/>
  <c r="X774" i="1"/>
  <c r="D774" i="1"/>
  <c r="B774" i="1"/>
  <c r="A778" i="1"/>
  <c r="C777" i="1"/>
  <c r="J777" i="1"/>
  <c r="K777" i="1"/>
  <c r="U777" i="1"/>
  <c r="F775" i="1"/>
  <c r="G775" i="1"/>
  <c r="E775" i="1"/>
  <c r="R775" i="1"/>
  <c r="X775" i="1"/>
  <c r="D775" i="1"/>
  <c r="AA776" i="1"/>
  <c r="L776" i="1"/>
  <c r="G776" i="1"/>
  <c r="E776" i="1"/>
  <c r="F776" i="1"/>
  <c r="R776" i="1"/>
  <c r="X776" i="1"/>
  <c r="D776" i="1"/>
  <c r="L777" i="1"/>
  <c r="AA777" i="1"/>
  <c r="B775" i="1"/>
  <c r="A779" i="1"/>
  <c r="C778" i="1"/>
  <c r="J778" i="1"/>
  <c r="K778" i="1"/>
  <c r="U778" i="1"/>
  <c r="B776" i="1"/>
  <c r="J779" i="1"/>
  <c r="K779" i="1"/>
  <c r="A780" i="1"/>
  <c r="C779" i="1"/>
  <c r="U779" i="1"/>
  <c r="G777" i="1"/>
  <c r="E777" i="1"/>
  <c r="F777" i="1"/>
  <c r="R777" i="1"/>
  <c r="X777" i="1"/>
  <c r="D777" i="1"/>
  <c r="L778" i="1"/>
  <c r="AA778" i="1"/>
  <c r="G778" i="1"/>
  <c r="E778" i="1"/>
  <c r="F778" i="1"/>
  <c r="R778" i="1"/>
  <c r="X778" i="1"/>
  <c r="D778" i="1"/>
  <c r="B777" i="1"/>
  <c r="J780" i="1"/>
  <c r="K780" i="1"/>
  <c r="AA779" i="1"/>
  <c r="L779" i="1"/>
  <c r="B778" i="1"/>
  <c r="L780" i="1"/>
  <c r="AA780" i="1"/>
  <c r="G780" i="1"/>
  <c r="N780" i="1"/>
  <c r="F779" i="1"/>
  <c r="G779" i="1"/>
  <c r="E779" i="1"/>
  <c r="R779" i="1"/>
  <c r="X779" i="1"/>
  <c r="D779" i="1"/>
  <c r="E780" i="1"/>
  <c r="B780" i="1"/>
  <c r="B779" i="1"/>
  <c r="P780" i="1"/>
  <c r="Q780" i="1"/>
  <c r="M780" i="1"/>
  <c r="O780" i="1"/>
  <c r="S780" i="1"/>
  <c r="V780" i="1"/>
  <c r="R780" i="1"/>
  <c r="U780" i="1"/>
  <c r="A781" i="1"/>
  <c r="C780" i="1"/>
  <c r="T780" i="1"/>
  <c r="W780" i="1"/>
  <c r="Z780" i="1"/>
  <c r="Y780" i="1"/>
  <c r="X780" i="1"/>
  <c r="J781" i="1"/>
  <c r="K781" i="1"/>
  <c r="D780" i="1"/>
  <c r="L781" i="1"/>
  <c r="AA781" i="1"/>
  <c r="N781" i="1"/>
  <c r="G781" i="1"/>
  <c r="E781" i="1"/>
  <c r="F781" i="1"/>
  <c r="Q781" i="1"/>
  <c r="P781" i="1"/>
  <c r="M781" i="1"/>
  <c r="O781" i="1"/>
  <c r="B781" i="1"/>
  <c r="S781" i="1"/>
  <c r="V781" i="1"/>
  <c r="T781" i="1"/>
  <c r="W781" i="1"/>
  <c r="U781" i="1"/>
  <c r="R781" i="1"/>
  <c r="A782" i="1"/>
  <c r="C781" i="1"/>
  <c r="Z781" i="1"/>
  <c r="X781" i="1"/>
  <c r="Y781" i="1"/>
  <c r="J782" i="1"/>
  <c r="K782" i="1"/>
  <c r="D781" i="1"/>
  <c r="L782" i="1"/>
  <c r="AA782" i="1"/>
  <c r="N782" i="1"/>
  <c r="Q782" i="1"/>
  <c r="P782" i="1"/>
  <c r="M782" i="1"/>
  <c r="O782" i="1"/>
  <c r="F782" i="1"/>
  <c r="G782" i="1"/>
  <c r="E782" i="1"/>
  <c r="B782" i="1"/>
  <c r="A783" i="1"/>
  <c r="C782" i="1"/>
  <c r="V782" i="1"/>
  <c r="S782" i="1"/>
  <c r="T782" i="1"/>
  <c r="W782" i="1"/>
  <c r="R782" i="1"/>
  <c r="U782" i="1"/>
  <c r="X782" i="1"/>
  <c r="Z782" i="1"/>
  <c r="J783" i="1"/>
  <c r="K783" i="1"/>
  <c r="AA783" i="1"/>
  <c r="L783" i="1"/>
  <c r="N783" i="1"/>
  <c r="G783" i="1"/>
  <c r="E783" i="1"/>
  <c r="F783" i="1"/>
  <c r="Q783" i="1"/>
  <c r="P783" i="1"/>
  <c r="M783" i="1"/>
  <c r="O783" i="1"/>
  <c r="B783" i="1"/>
  <c r="S783" i="1"/>
  <c r="V783" i="1"/>
  <c r="R783" i="1"/>
  <c r="U783" i="1"/>
  <c r="W783" i="1"/>
  <c r="T783" i="1"/>
  <c r="A784" i="1"/>
  <c r="C783" i="1"/>
  <c r="X783" i="1"/>
  <c r="Z783" i="1"/>
  <c r="Y783" i="1"/>
  <c r="J784" i="1"/>
  <c r="K784" i="1"/>
  <c r="D783" i="1"/>
  <c r="L784" i="1"/>
  <c r="AA784" i="1"/>
  <c r="N784" i="1"/>
  <c r="G784" i="1"/>
  <c r="E784" i="1"/>
  <c r="F784" i="1"/>
  <c r="P784" i="1"/>
  <c r="Q784" i="1"/>
  <c r="M784" i="1"/>
  <c r="O784" i="1"/>
  <c r="B784" i="1"/>
  <c r="T784" i="1"/>
  <c r="W784" i="1"/>
  <c r="S784" i="1"/>
  <c r="V784" i="1"/>
  <c r="R784" i="1"/>
  <c r="U784" i="1"/>
  <c r="A785" i="1"/>
  <c r="C784" i="1"/>
  <c r="Y784" i="1"/>
  <c r="Z784" i="1"/>
  <c r="X784" i="1"/>
  <c r="J785" i="1"/>
  <c r="K785" i="1"/>
  <c r="D784" i="1"/>
  <c r="L785" i="1"/>
  <c r="AA785" i="1"/>
  <c r="N785" i="1"/>
  <c r="G785" i="1"/>
  <c r="E785" i="1"/>
  <c r="F785" i="1"/>
  <c r="Q785" i="1"/>
  <c r="P785" i="1"/>
  <c r="M785" i="1"/>
  <c r="O785" i="1"/>
  <c r="B785" i="1"/>
  <c r="U785" i="1"/>
  <c r="R785" i="1"/>
  <c r="C785" i="1"/>
  <c r="A786" i="1"/>
  <c r="S785" i="1"/>
  <c r="V785" i="1"/>
  <c r="T785" i="1"/>
  <c r="W785" i="1"/>
  <c r="Z785" i="1"/>
  <c r="Y785" i="1"/>
  <c r="J786" i="1"/>
  <c r="K786" i="1"/>
  <c r="L786" i="1"/>
  <c r="AA786" i="1"/>
  <c r="N786" i="1"/>
  <c r="F786" i="1"/>
  <c r="G786" i="1"/>
  <c r="E786" i="1"/>
  <c r="Q786" i="1"/>
  <c r="P786" i="1"/>
  <c r="M786" i="1"/>
  <c r="O786" i="1"/>
  <c r="V786" i="1"/>
  <c r="S786" i="1"/>
  <c r="Z786" i="1"/>
  <c r="T786" i="1"/>
  <c r="W786" i="1"/>
  <c r="R786" i="1"/>
  <c r="U786" i="1"/>
  <c r="C786" i="1"/>
  <c r="A787" i="1"/>
  <c r="B786" i="1"/>
  <c r="Y786" i="1"/>
  <c r="X786" i="1"/>
  <c r="C787" i="1"/>
  <c r="J787" i="1"/>
  <c r="K787" i="1"/>
  <c r="A788" i="1"/>
  <c r="U787" i="1"/>
  <c r="D786" i="1"/>
  <c r="A789" i="1"/>
  <c r="C788" i="1"/>
  <c r="J788" i="1"/>
  <c r="K788" i="1"/>
  <c r="U788" i="1"/>
  <c r="AA787" i="1"/>
  <c r="L787" i="1"/>
  <c r="L788" i="1"/>
  <c r="AA788" i="1"/>
  <c r="G787" i="1"/>
  <c r="E787" i="1"/>
  <c r="F787" i="1"/>
  <c r="R787" i="1"/>
  <c r="X787" i="1"/>
  <c r="D787" i="1"/>
  <c r="A790" i="1"/>
  <c r="C789" i="1"/>
  <c r="J789" i="1"/>
  <c r="K789" i="1"/>
  <c r="U789" i="1"/>
  <c r="B787" i="1"/>
  <c r="J790" i="1"/>
  <c r="K790" i="1"/>
  <c r="A791" i="1"/>
  <c r="C790" i="1"/>
  <c r="U790" i="1"/>
  <c r="L789" i="1"/>
  <c r="AA789" i="1"/>
  <c r="G788" i="1"/>
  <c r="E788" i="1"/>
  <c r="F788" i="1"/>
  <c r="R788" i="1"/>
  <c r="X788" i="1"/>
  <c r="D788" i="1"/>
  <c r="B788" i="1"/>
  <c r="G789" i="1"/>
  <c r="E789" i="1"/>
  <c r="F789" i="1"/>
  <c r="R789" i="1"/>
  <c r="X789" i="1"/>
  <c r="D789" i="1"/>
  <c r="J791" i="1"/>
  <c r="K791" i="1"/>
  <c r="L790" i="1"/>
  <c r="AA790" i="1"/>
  <c r="B789" i="1"/>
  <c r="AA791" i="1"/>
  <c r="G791" i="1"/>
  <c r="L791" i="1"/>
  <c r="N791" i="1"/>
  <c r="F790" i="1"/>
  <c r="G790" i="1"/>
  <c r="E790" i="1"/>
  <c r="R790" i="1"/>
  <c r="X790" i="1"/>
  <c r="D790" i="1"/>
  <c r="B790" i="1"/>
  <c r="Q791" i="1"/>
  <c r="P791" i="1"/>
  <c r="M791" i="1"/>
  <c r="O791" i="1"/>
  <c r="E791" i="1"/>
  <c r="B791" i="1"/>
  <c r="C791" i="1"/>
  <c r="A792" i="1"/>
  <c r="W791" i="1"/>
  <c r="T791" i="1"/>
  <c r="S791" i="1"/>
  <c r="V791" i="1"/>
  <c r="R791" i="1"/>
  <c r="U791" i="1"/>
  <c r="Z791" i="1"/>
  <c r="X791" i="1"/>
  <c r="Y791" i="1"/>
  <c r="J792" i="1"/>
  <c r="K792" i="1"/>
  <c r="D791" i="1"/>
  <c r="L792" i="1"/>
  <c r="AA792" i="1"/>
  <c r="N792" i="1"/>
  <c r="G792" i="1"/>
  <c r="E792" i="1"/>
  <c r="F792" i="1"/>
  <c r="P792" i="1"/>
  <c r="Q792" i="1"/>
  <c r="M792" i="1"/>
  <c r="O792" i="1"/>
  <c r="B792" i="1"/>
  <c r="T792" i="1"/>
  <c r="W792" i="1"/>
  <c r="S792" i="1"/>
  <c r="V792" i="1"/>
  <c r="R792" i="1"/>
  <c r="U792" i="1"/>
  <c r="A793" i="1"/>
  <c r="C792" i="1"/>
  <c r="Y792" i="1"/>
  <c r="X792" i="1"/>
  <c r="Z792" i="1"/>
  <c r="J793" i="1"/>
  <c r="K793" i="1"/>
  <c r="D792" i="1"/>
  <c r="AA793" i="1"/>
  <c r="L793" i="1"/>
  <c r="N793" i="1"/>
  <c r="P793" i="1"/>
  <c r="Q793" i="1"/>
  <c r="M793" i="1"/>
  <c r="O793" i="1"/>
  <c r="G793" i="1"/>
  <c r="E793" i="1"/>
  <c r="F793" i="1"/>
  <c r="A794" i="1"/>
  <c r="C793" i="1"/>
  <c r="V793" i="1"/>
  <c r="S793" i="1"/>
  <c r="B793" i="1"/>
  <c r="T793" i="1"/>
  <c r="W793" i="1"/>
  <c r="R793" i="1"/>
  <c r="U793" i="1"/>
  <c r="Y793" i="1"/>
  <c r="Z793" i="1"/>
  <c r="J794" i="1"/>
  <c r="K794" i="1"/>
  <c r="L794" i="1"/>
  <c r="AA794" i="1"/>
  <c r="N794" i="1"/>
  <c r="G794" i="1"/>
  <c r="E794" i="1"/>
  <c r="F794" i="1"/>
  <c r="Q794" i="1"/>
  <c r="P794" i="1"/>
  <c r="M794" i="1"/>
  <c r="O794" i="1"/>
  <c r="B794" i="1"/>
  <c r="V794" i="1"/>
  <c r="S794" i="1"/>
  <c r="T794" i="1"/>
  <c r="W794" i="1"/>
  <c r="U794" i="1"/>
  <c r="R794" i="1"/>
  <c r="A795" i="1"/>
  <c r="C794" i="1"/>
  <c r="Z794" i="1"/>
  <c r="Y794" i="1"/>
  <c r="X794" i="1"/>
  <c r="J795" i="1"/>
  <c r="K795" i="1"/>
  <c r="D794" i="1"/>
  <c r="L795" i="1"/>
  <c r="AA795" i="1"/>
  <c r="N795" i="1"/>
  <c r="F795" i="1"/>
  <c r="G795" i="1"/>
  <c r="E795" i="1"/>
  <c r="Q795" i="1"/>
  <c r="P795" i="1"/>
  <c r="M795" i="1"/>
  <c r="O795" i="1"/>
  <c r="V795" i="1"/>
  <c r="S795" i="1"/>
  <c r="T795" i="1"/>
  <c r="W795" i="1"/>
  <c r="R795" i="1"/>
  <c r="U795" i="1"/>
  <c r="A796" i="1"/>
  <c r="C795" i="1"/>
  <c r="B795" i="1"/>
  <c r="X795" i="1"/>
  <c r="Y795" i="1"/>
  <c r="Z795" i="1"/>
  <c r="J796" i="1"/>
  <c r="K796" i="1"/>
  <c r="D795" i="1"/>
  <c r="AA796" i="1"/>
  <c r="L796" i="1"/>
  <c r="N796" i="1"/>
  <c r="Q796" i="1"/>
  <c r="P796" i="1"/>
  <c r="M796" i="1"/>
  <c r="O796" i="1"/>
  <c r="G796" i="1"/>
  <c r="E796" i="1"/>
  <c r="F796" i="1"/>
  <c r="B796" i="1"/>
  <c r="R796" i="1"/>
  <c r="U796" i="1"/>
  <c r="C796" i="1"/>
  <c r="A797" i="1"/>
  <c r="S796" i="1"/>
  <c r="V796" i="1"/>
  <c r="W796" i="1"/>
  <c r="T796" i="1"/>
  <c r="Y796" i="1"/>
  <c r="Z796" i="1"/>
  <c r="J797" i="1"/>
  <c r="K797" i="1"/>
  <c r="L797" i="1"/>
  <c r="AA797" i="1"/>
  <c r="N797" i="1"/>
  <c r="G797" i="1"/>
  <c r="E797" i="1"/>
  <c r="F797" i="1"/>
  <c r="P797" i="1"/>
  <c r="Q797" i="1"/>
  <c r="M797" i="1"/>
  <c r="O797" i="1"/>
  <c r="T797" i="1"/>
  <c r="W797" i="1"/>
  <c r="Z797" i="1"/>
  <c r="S797" i="1"/>
  <c r="V797" i="1"/>
  <c r="U797" i="1"/>
  <c r="R797" i="1"/>
  <c r="B797" i="1"/>
  <c r="C797" i="1"/>
  <c r="A798" i="1"/>
  <c r="Y797" i="1"/>
  <c r="X797" i="1"/>
  <c r="A799" i="1"/>
  <c r="J798" i="1"/>
  <c r="K798" i="1"/>
  <c r="C798" i="1"/>
  <c r="U798" i="1"/>
  <c r="D797" i="1"/>
  <c r="L798" i="1"/>
  <c r="AA798" i="1"/>
  <c r="J799" i="1"/>
  <c r="K799" i="1"/>
  <c r="A800" i="1"/>
  <c r="C799" i="1"/>
  <c r="U799" i="1"/>
  <c r="C800" i="1"/>
  <c r="J800" i="1"/>
  <c r="K800" i="1"/>
  <c r="A801" i="1"/>
  <c r="U800" i="1"/>
  <c r="G798" i="1"/>
  <c r="E798" i="1"/>
  <c r="F798" i="1"/>
  <c r="R798" i="1"/>
  <c r="X798" i="1"/>
  <c r="D798" i="1"/>
  <c r="L799" i="1"/>
  <c r="AA799" i="1"/>
  <c r="B798" i="1"/>
  <c r="A802" i="1"/>
  <c r="C801" i="1"/>
  <c r="J801" i="1"/>
  <c r="K801" i="1"/>
  <c r="U801" i="1"/>
  <c r="AA800" i="1"/>
  <c r="L800" i="1"/>
  <c r="F799" i="1"/>
  <c r="G799" i="1"/>
  <c r="E799" i="1"/>
  <c r="R799" i="1"/>
  <c r="X799" i="1"/>
  <c r="D799" i="1"/>
  <c r="B799" i="1"/>
  <c r="L801" i="1"/>
  <c r="AA801" i="1"/>
  <c r="G800" i="1"/>
  <c r="E800" i="1"/>
  <c r="F800" i="1"/>
  <c r="R800" i="1"/>
  <c r="X800" i="1"/>
  <c r="D800" i="1"/>
  <c r="A803" i="1"/>
  <c r="C802" i="1"/>
  <c r="J802" i="1"/>
  <c r="K802" i="1"/>
  <c r="U802" i="1"/>
  <c r="B800" i="1"/>
  <c r="J803" i="1"/>
  <c r="K803" i="1"/>
  <c r="C803" i="1"/>
  <c r="A804" i="1"/>
  <c r="U803" i="1"/>
  <c r="L802" i="1"/>
  <c r="AA802" i="1"/>
  <c r="G801" i="1"/>
  <c r="E801" i="1"/>
  <c r="F801" i="1"/>
  <c r="R801" i="1"/>
  <c r="X801" i="1"/>
  <c r="D801" i="1"/>
  <c r="B801" i="1"/>
  <c r="F802" i="1"/>
  <c r="G802" i="1"/>
  <c r="E802" i="1"/>
  <c r="R802" i="1"/>
  <c r="X802" i="1"/>
  <c r="D802" i="1"/>
  <c r="C804" i="1"/>
  <c r="J804" i="1"/>
  <c r="K804" i="1"/>
  <c r="A805" i="1"/>
  <c r="U804" i="1"/>
  <c r="AA803" i="1"/>
  <c r="L803" i="1"/>
  <c r="F803" i="1"/>
  <c r="G803" i="1"/>
  <c r="E803" i="1"/>
  <c r="R803" i="1"/>
  <c r="X803" i="1"/>
  <c r="D803" i="1"/>
  <c r="A806" i="1"/>
  <c r="C805" i="1"/>
  <c r="J805" i="1"/>
  <c r="K805" i="1"/>
  <c r="U805" i="1"/>
  <c r="AA804" i="1"/>
  <c r="L804" i="1"/>
  <c r="B802" i="1"/>
  <c r="G804" i="1"/>
  <c r="E804" i="1"/>
  <c r="F804" i="1"/>
  <c r="R804" i="1"/>
  <c r="X804" i="1"/>
  <c r="D804" i="1"/>
  <c r="J806" i="1"/>
  <c r="K806" i="1"/>
  <c r="L805" i="1"/>
  <c r="AA805" i="1"/>
  <c r="B803" i="1"/>
  <c r="B804" i="1"/>
  <c r="L806" i="1"/>
  <c r="N806" i="1"/>
  <c r="AA806" i="1"/>
  <c r="G806" i="1"/>
  <c r="G805" i="1"/>
  <c r="E805" i="1"/>
  <c r="F805" i="1"/>
  <c r="R805" i="1"/>
  <c r="X805" i="1"/>
  <c r="D805" i="1"/>
  <c r="B805" i="1"/>
  <c r="E806" i="1"/>
  <c r="B806" i="1"/>
  <c r="Q806" i="1"/>
  <c r="M806" i="1"/>
  <c r="P806" i="1"/>
  <c r="O806" i="1"/>
  <c r="V806" i="1"/>
  <c r="S806" i="1"/>
  <c r="C806" i="1"/>
  <c r="A807" i="1"/>
  <c r="T806" i="1"/>
  <c r="W806" i="1"/>
  <c r="U806" i="1"/>
  <c r="R806" i="1"/>
  <c r="X806" i="1"/>
  <c r="Z806" i="1"/>
  <c r="Y806" i="1"/>
  <c r="J807" i="1"/>
  <c r="K807" i="1"/>
  <c r="D806" i="1"/>
  <c r="AA807" i="1"/>
  <c r="L807" i="1"/>
  <c r="N807" i="1"/>
  <c r="Q807" i="1"/>
  <c r="P807" i="1"/>
  <c r="M807" i="1"/>
  <c r="O807" i="1"/>
  <c r="F807" i="1"/>
  <c r="G807" i="1"/>
  <c r="E807" i="1"/>
  <c r="B807" i="1"/>
  <c r="R807" i="1"/>
  <c r="U807" i="1"/>
  <c r="C807" i="1"/>
  <c r="A808" i="1"/>
  <c r="V807" i="1"/>
  <c r="S807" i="1"/>
  <c r="W807" i="1"/>
  <c r="T807" i="1"/>
  <c r="Y807" i="1"/>
  <c r="X807" i="1"/>
  <c r="Z807" i="1"/>
  <c r="J808" i="1"/>
  <c r="K808" i="1"/>
  <c r="D807" i="1"/>
  <c r="AA808" i="1"/>
  <c r="L808" i="1"/>
  <c r="N808" i="1"/>
  <c r="P808" i="1"/>
  <c r="Q808" i="1"/>
  <c r="M808" i="1"/>
  <c r="O808" i="1"/>
  <c r="G808" i="1"/>
  <c r="E808" i="1"/>
  <c r="F808" i="1"/>
  <c r="A809" i="1"/>
  <c r="C808" i="1"/>
  <c r="B808" i="1"/>
  <c r="W808" i="1"/>
  <c r="T808" i="1"/>
  <c r="S808" i="1"/>
  <c r="V808" i="1"/>
  <c r="R808" i="1"/>
  <c r="U808" i="1"/>
  <c r="X808" i="1"/>
  <c r="Z808" i="1"/>
  <c r="J809" i="1"/>
  <c r="K809" i="1"/>
  <c r="L809" i="1"/>
  <c r="AA809" i="1"/>
  <c r="N809" i="1"/>
  <c r="G809" i="1"/>
  <c r="E809" i="1"/>
  <c r="F809" i="1"/>
  <c r="P809" i="1"/>
  <c r="Q809" i="1"/>
  <c r="O809" i="1"/>
  <c r="M809" i="1"/>
  <c r="B809" i="1"/>
  <c r="T809" i="1"/>
  <c r="W809" i="1"/>
  <c r="S809" i="1"/>
  <c r="V809" i="1"/>
  <c r="A810" i="1"/>
  <c r="C809" i="1"/>
  <c r="U809" i="1"/>
  <c r="R809" i="1"/>
  <c r="Z809" i="1"/>
  <c r="X809" i="1"/>
  <c r="Y809" i="1"/>
  <c r="J810" i="1"/>
  <c r="K810" i="1"/>
  <c r="D809" i="1"/>
  <c r="L810" i="1"/>
  <c r="AA810" i="1"/>
  <c r="N810" i="1"/>
  <c r="G810" i="1"/>
  <c r="E810" i="1"/>
  <c r="F810" i="1"/>
  <c r="Q810" i="1"/>
  <c r="P810" i="1"/>
  <c r="M810" i="1"/>
  <c r="O810" i="1"/>
  <c r="B810" i="1"/>
  <c r="V810" i="1"/>
  <c r="S810" i="1"/>
  <c r="U810" i="1"/>
  <c r="R810" i="1"/>
  <c r="T810" i="1"/>
  <c r="W810" i="1"/>
  <c r="A811" i="1"/>
  <c r="C810" i="1"/>
  <c r="Z810" i="1"/>
  <c r="Y810" i="1"/>
  <c r="X810" i="1"/>
  <c r="J811" i="1"/>
  <c r="K811" i="1"/>
  <c r="D810" i="1"/>
  <c r="L811" i="1"/>
  <c r="AA811" i="1"/>
  <c r="N811" i="1"/>
  <c r="F811" i="1"/>
  <c r="G811" i="1"/>
  <c r="E811" i="1"/>
  <c r="Q811" i="1"/>
  <c r="P811" i="1"/>
  <c r="M811" i="1"/>
  <c r="O811" i="1"/>
  <c r="B811" i="1"/>
  <c r="A812" i="1"/>
  <c r="C811" i="1"/>
  <c r="V811" i="1"/>
  <c r="S811" i="1"/>
  <c r="W811" i="1"/>
  <c r="T811" i="1"/>
  <c r="R811" i="1"/>
  <c r="U811" i="1"/>
  <c r="Z811" i="1"/>
  <c r="X811" i="1"/>
  <c r="J812" i="1"/>
  <c r="K812" i="1"/>
  <c r="AA812" i="1"/>
  <c r="L812" i="1"/>
  <c r="N812" i="1"/>
  <c r="Q812" i="1"/>
  <c r="P812" i="1"/>
  <c r="M812" i="1"/>
  <c r="O812" i="1"/>
  <c r="G812" i="1"/>
  <c r="E812" i="1"/>
  <c r="F812" i="1"/>
  <c r="C812" i="1"/>
  <c r="A813" i="1"/>
  <c r="B812" i="1"/>
  <c r="S812" i="1"/>
  <c r="V812" i="1"/>
  <c r="W812" i="1"/>
  <c r="Z812" i="1"/>
  <c r="T812" i="1"/>
  <c r="R812" i="1"/>
  <c r="U812" i="1"/>
  <c r="X812" i="1"/>
  <c r="Y812" i="1"/>
  <c r="A814" i="1"/>
  <c r="C813" i="1"/>
  <c r="J813" i="1"/>
  <c r="K813" i="1"/>
  <c r="U813" i="1"/>
  <c r="D812" i="1"/>
  <c r="L813" i="1"/>
  <c r="AA813" i="1"/>
  <c r="A815" i="1"/>
  <c r="C814" i="1"/>
  <c r="J814" i="1"/>
  <c r="K814" i="1"/>
  <c r="U814" i="1"/>
  <c r="L814" i="1"/>
  <c r="AA814" i="1"/>
  <c r="J815" i="1"/>
  <c r="K815" i="1"/>
  <c r="A816" i="1"/>
  <c r="C815" i="1"/>
  <c r="U815" i="1"/>
  <c r="G813" i="1"/>
  <c r="E813" i="1"/>
  <c r="F813" i="1"/>
  <c r="R813" i="1"/>
  <c r="X813" i="1"/>
  <c r="D813" i="1"/>
  <c r="B813" i="1"/>
  <c r="C816" i="1"/>
  <c r="J816" i="1"/>
  <c r="K816" i="1"/>
  <c r="A817" i="1"/>
  <c r="U816" i="1"/>
  <c r="L815" i="1"/>
  <c r="AA815" i="1"/>
  <c r="G814" i="1"/>
  <c r="E814" i="1"/>
  <c r="F814" i="1"/>
  <c r="R814" i="1"/>
  <c r="X814" i="1"/>
  <c r="D814" i="1"/>
  <c r="B814" i="1"/>
  <c r="A818" i="1"/>
  <c r="C817" i="1"/>
  <c r="J817" i="1"/>
  <c r="K817" i="1"/>
  <c r="U817" i="1"/>
  <c r="F815" i="1"/>
  <c r="G815" i="1"/>
  <c r="E815" i="1"/>
  <c r="R815" i="1"/>
  <c r="X815" i="1"/>
  <c r="D815" i="1"/>
  <c r="AA816" i="1"/>
  <c r="L816" i="1"/>
  <c r="G816" i="1"/>
  <c r="E816" i="1"/>
  <c r="F816" i="1"/>
  <c r="R816" i="1"/>
  <c r="X816" i="1"/>
  <c r="D816" i="1"/>
  <c r="L817" i="1"/>
  <c r="AA817" i="1"/>
  <c r="B815" i="1"/>
  <c r="A819" i="1"/>
  <c r="C818" i="1"/>
  <c r="J818" i="1"/>
  <c r="K818" i="1"/>
  <c r="U818" i="1"/>
  <c r="B816" i="1"/>
  <c r="J819" i="1"/>
  <c r="K819" i="1"/>
  <c r="L818" i="1"/>
  <c r="AA818" i="1"/>
  <c r="G817" i="1"/>
  <c r="E817" i="1"/>
  <c r="F817" i="1"/>
  <c r="R817" i="1"/>
  <c r="X817" i="1"/>
  <c r="D817" i="1"/>
  <c r="B817" i="1"/>
  <c r="AA819" i="1"/>
  <c r="G819" i="1"/>
  <c r="L819" i="1"/>
  <c r="N819" i="1"/>
  <c r="G818" i="1"/>
  <c r="E818" i="1"/>
  <c r="F818" i="1"/>
  <c r="R818" i="1"/>
  <c r="X818" i="1"/>
  <c r="D818" i="1"/>
  <c r="B818" i="1"/>
  <c r="Q819" i="1"/>
  <c r="P819" i="1"/>
  <c r="M819" i="1"/>
  <c r="O819" i="1"/>
  <c r="E819" i="1"/>
  <c r="B819" i="1"/>
  <c r="R819" i="1"/>
  <c r="U819" i="1"/>
  <c r="C819" i="1"/>
  <c r="A820" i="1"/>
  <c r="S819" i="1"/>
  <c r="V819" i="1"/>
  <c r="W819" i="1"/>
  <c r="T819" i="1"/>
  <c r="Z819" i="1"/>
  <c r="Y819" i="1"/>
  <c r="X819" i="1"/>
  <c r="J820" i="1"/>
  <c r="K820" i="1"/>
  <c r="D819" i="1"/>
  <c r="L820" i="1"/>
  <c r="AA820" i="1"/>
  <c r="N820" i="1"/>
  <c r="G820" i="1"/>
  <c r="E820" i="1"/>
  <c r="F820" i="1"/>
  <c r="P820" i="1"/>
  <c r="Q820" i="1"/>
  <c r="M820" i="1"/>
  <c r="O820" i="1"/>
  <c r="B820" i="1"/>
  <c r="T820" i="1"/>
  <c r="W820" i="1"/>
  <c r="S820" i="1"/>
  <c r="V820" i="1"/>
  <c r="R820" i="1"/>
  <c r="U820" i="1"/>
  <c r="A821" i="1"/>
  <c r="C820" i="1"/>
  <c r="Z820" i="1"/>
  <c r="Y820" i="1"/>
  <c r="X820" i="1"/>
  <c r="J821" i="1"/>
  <c r="K821" i="1"/>
  <c r="D820" i="1"/>
  <c r="L821" i="1"/>
  <c r="AA821" i="1"/>
  <c r="N821" i="1"/>
  <c r="G821" i="1"/>
  <c r="E821" i="1"/>
  <c r="F821" i="1"/>
  <c r="Q821" i="1"/>
  <c r="P821" i="1"/>
  <c r="M821" i="1"/>
  <c r="O821" i="1"/>
  <c r="B821" i="1"/>
  <c r="S821" i="1"/>
  <c r="V821" i="1"/>
  <c r="T821" i="1"/>
  <c r="W821" i="1"/>
  <c r="U821" i="1"/>
  <c r="R821" i="1"/>
  <c r="C821" i="1"/>
  <c r="A822" i="1"/>
  <c r="Z821" i="1"/>
  <c r="Y821" i="1"/>
  <c r="J822" i="1"/>
  <c r="K822" i="1"/>
  <c r="L822" i="1"/>
  <c r="AA822" i="1"/>
  <c r="N822" i="1"/>
  <c r="Q822" i="1"/>
  <c r="P822" i="1"/>
  <c r="M822" i="1"/>
  <c r="O822" i="1"/>
  <c r="F822" i="1"/>
  <c r="G822" i="1"/>
  <c r="E822" i="1"/>
  <c r="R822" i="1"/>
  <c r="U822" i="1"/>
  <c r="A823" i="1"/>
  <c r="C822" i="1"/>
  <c r="V822" i="1"/>
  <c r="S822" i="1"/>
  <c r="B822" i="1"/>
  <c r="T822" i="1"/>
  <c r="W822" i="1"/>
  <c r="Z822" i="1"/>
  <c r="Y822" i="1"/>
  <c r="X822" i="1"/>
  <c r="J823" i="1"/>
  <c r="K823" i="1"/>
  <c r="D822" i="1"/>
  <c r="AA823" i="1"/>
  <c r="L823" i="1"/>
  <c r="N823" i="1"/>
  <c r="G823" i="1"/>
  <c r="E823" i="1"/>
  <c r="F823" i="1"/>
  <c r="Q823" i="1"/>
  <c r="P823" i="1"/>
  <c r="M823" i="1"/>
  <c r="O823" i="1"/>
  <c r="B823" i="1"/>
  <c r="S823" i="1"/>
  <c r="V823" i="1"/>
  <c r="W823" i="1"/>
  <c r="T823" i="1"/>
  <c r="R823" i="1"/>
  <c r="U823" i="1"/>
  <c r="A824" i="1"/>
  <c r="C823" i="1"/>
  <c r="Z823" i="1"/>
  <c r="X823" i="1"/>
  <c r="Y823" i="1"/>
  <c r="J824" i="1"/>
  <c r="K824" i="1"/>
  <c r="D823" i="1"/>
  <c r="L824" i="1"/>
  <c r="AA824" i="1"/>
  <c r="N824" i="1"/>
  <c r="G824" i="1"/>
  <c r="E824" i="1"/>
  <c r="F824" i="1"/>
  <c r="P824" i="1"/>
  <c r="Q824" i="1"/>
  <c r="M824" i="1"/>
  <c r="O824" i="1"/>
  <c r="B824" i="1"/>
  <c r="S824" i="1"/>
  <c r="V824" i="1"/>
  <c r="T824" i="1"/>
  <c r="W824" i="1"/>
  <c r="R824" i="1"/>
  <c r="U824" i="1"/>
  <c r="A825" i="1"/>
  <c r="C824" i="1"/>
  <c r="Z824" i="1"/>
  <c r="Y824" i="1"/>
  <c r="J825" i="1"/>
  <c r="K825" i="1"/>
  <c r="L825" i="1"/>
  <c r="AA825" i="1"/>
  <c r="N825" i="1"/>
  <c r="G825" i="1"/>
  <c r="E825" i="1"/>
  <c r="F825" i="1"/>
  <c r="P825" i="1"/>
  <c r="Q825" i="1"/>
  <c r="M825" i="1"/>
  <c r="O825" i="1"/>
  <c r="B825" i="1"/>
  <c r="T825" i="1"/>
  <c r="W825" i="1"/>
  <c r="Z825" i="1"/>
  <c r="S825" i="1"/>
  <c r="V825" i="1"/>
  <c r="U825" i="1"/>
  <c r="R825" i="1"/>
  <c r="C825" i="1"/>
  <c r="A826" i="1"/>
  <c r="Y825" i="1"/>
  <c r="X825" i="1"/>
  <c r="A827" i="1"/>
  <c r="J826" i="1"/>
  <c r="K826" i="1"/>
  <c r="C826" i="1"/>
  <c r="U826" i="1"/>
  <c r="D825" i="1"/>
  <c r="L826" i="1"/>
  <c r="AA826" i="1"/>
  <c r="J827" i="1"/>
  <c r="K827" i="1"/>
  <c r="A828" i="1"/>
  <c r="C827" i="1"/>
  <c r="U827" i="1"/>
  <c r="C828" i="1"/>
  <c r="J828" i="1"/>
  <c r="K828" i="1"/>
  <c r="A829" i="1"/>
  <c r="U828" i="1"/>
  <c r="L827" i="1"/>
  <c r="AA827" i="1"/>
  <c r="F826" i="1"/>
  <c r="G826" i="1"/>
  <c r="E826" i="1"/>
  <c r="R826" i="1"/>
  <c r="X826" i="1"/>
  <c r="D826" i="1"/>
  <c r="B826" i="1"/>
  <c r="A830" i="1"/>
  <c r="C829" i="1"/>
  <c r="J829" i="1"/>
  <c r="K829" i="1"/>
  <c r="U829" i="1"/>
  <c r="F827" i="1"/>
  <c r="G827" i="1"/>
  <c r="E827" i="1"/>
  <c r="R827" i="1"/>
  <c r="X827" i="1"/>
  <c r="D827" i="1"/>
  <c r="AA828" i="1"/>
  <c r="L828" i="1"/>
  <c r="G828" i="1"/>
  <c r="E828" i="1"/>
  <c r="F828" i="1"/>
  <c r="R828" i="1"/>
  <c r="X828" i="1"/>
  <c r="D828" i="1"/>
  <c r="L829" i="1"/>
  <c r="AA829" i="1"/>
  <c r="B827" i="1"/>
  <c r="J830" i="1"/>
  <c r="K830" i="1"/>
  <c r="B828" i="1"/>
  <c r="L830" i="1"/>
  <c r="AA830" i="1"/>
  <c r="G830" i="1"/>
  <c r="N830" i="1"/>
  <c r="G829" i="1"/>
  <c r="E829" i="1"/>
  <c r="F829" i="1"/>
  <c r="R829" i="1"/>
  <c r="X829" i="1"/>
  <c r="D829" i="1"/>
  <c r="Q830" i="1"/>
  <c r="P830" i="1"/>
  <c r="M830" i="1"/>
  <c r="O830" i="1"/>
  <c r="E830" i="1"/>
  <c r="B830" i="1"/>
  <c r="B829" i="1"/>
  <c r="U830" i="1"/>
  <c r="R830" i="1"/>
  <c r="C830" i="1"/>
  <c r="A831" i="1"/>
  <c r="V830" i="1"/>
  <c r="S830" i="1"/>
  <c r="T830" i="1"/>
  <c r="W830" i="1"/>
  <c r="Y830" i="1"/>
  <c r="X830" i="1"/>
  <c r="Z830" i="1"/>
  <c r="J831" i="1"/>
  <c r="K831" i="1"/>
  <c r="D830" i="1"/>
  <c r="AA831" i="1"/>
  <c r="L831" i="1"/>
  <c r="N831" i="1"/>
  <c r="F831" i="1"/>
  <c r="G831" i="1"/>
  <c r="E831" i="1"/>
  <c r="Q831" i="1"/>
  <c r="P831" i="1"/>
  <c r="M831" i="1"/>
  <c r="O831" i="1"/>
  <c r="B831" i="1"/>
  <c r="V831" i="1"/>
  <c r="S831" i="1"/>
  <c r="W831" i="1"/>
  <c r="T831" i="1"/>
  <c r="R831" i="1"/>
  <c r="U831" i="1"/>
  <c r="C831" i="1"/>
  <c r="A832" i="1"/>
  <c r="Y831" i="1"/>
  <c r="Z831" i="1"/>
  <c r="X831" i="1"/>
  <c r="J832" i="1"/>
  <c r="K832" i="1"/>
  <c r="D831" i="1"/>
  <c r="AA832" i="1"/>
  <c r="L832" i="1"/>
  <c r="N832" i="1"/>
  <c r="P832" i="1"/>
  <c r="Q832" i="1"/>
  <c r="M832" i="1"/>
  <c r="O832" i="1"/>
  <c r="G832" i="1"/>
  <c r="E832" i="1"/>
  <c r="F832" i="1"/>
  <c r="B832" i="1"/>
  <c r="C832" i="1"/>
  <c r="A833" i="1"/>
  <c r="W832" i="1"/>
  <c r="T832" i="1"/>
  <c r="R832" i="1"/>
  <c r="U832" i="1"/>
  <c r="S832" i="1"/>
  <c r="V832" i="1"/>
  <c r="X832" i="1"/>
  <c r="Z832" i="1"/>
  <c r="J833" i="1"/>
  <c r="K833" i="1"/>
  <c r="L833" i="1"/>
  <c r="AA833" i="1"/>
  <c r="N833" i="1"/>
  <c r="G833" i="1"/>
  <c r="E833" i="1"/>
  <c r="F833" i="1"/>
  <c r="P833" i="1"/>
  <c r="Q833" i="1"/>
  <c r="O833" i="1"/>
  <c r="M833" i="1"/>
  <c r="T833" i="1"/>
  <c r="W833" i="1"/>
  <c r="S833" i="1"/>
  <c r="V833" i="1"/>
  <c r="C833" i="1"/>
  <c r="A834" i="1"/>
  <c r="B833" i="1"/>
  <c r="U833" i="1"/>
  <c r="R833" i="1"/>
  <c r="Z833" i="1"/>
  <c r="X833" i="1"/>
  <c r="Y833" i="1"/>
  <c r="J834" i="1"/>
  <c r="K834" i="1"/>
  <c r="D833" i="1"/>
  <c r="L834" i="1"/>
  <c r="AA834" i="1"/>
  <c r="N834" i="1"/>
  <c r="G834" i="1"/>
  <c r="E834" i="1"/>
  <c r="F834" i="1"/>
  <c r="Q834" i="1"/>
  <c r="P834" i="1"/>
  <c r="M834" i="1"/>
  <c r="O834" i="1"/>
  <c r="V834" i="1"/>
  <c r="S834" i="1"/>
  <c r="T834" i="1"/>
  <c r="W834" i="1"/>
  <c r="U834" i="1"/>
  <c r="R834" i="1"/>
  <c r="B834" i="1"/>
  <c r="A835" i="1"/>
  <c r="C834" i="1"/>
  <c r="Y834" i="1"/>
  <c r="Z834" i="1"/>
  <c r="X834" i="1"/>
  <c r="J835" i="1"/>
  <c r="K835" i="1"/>
  <c r="D834" i="1"/>
  <c r="L835" i="1"/>
  <c r="AA835" i="1"/>
  <c r="N835" i="1"/>
  <c r="F835" i="1"/>
  <c r="G835" i="1"/>
  <c r="E835" i="1"/>
  <c r="Q835" i="1"/>
  <c r="P835" i="1"/>
  <c r="M835" i="1"/>
  <c r="O835" i="1"/>
  <c r="V835" i="1"/>
  <c r="S835" i="1"/>
  <c r="W835" i="1"/>
  <c r="T835" i="1"/>
  <c r="R835" i="1"/>
  <c r="U835" i="1"/>
  <c r="C835" i="1"/>
  <c r="A836" i="1"/>
  <c r="B835" i="1"/>
  <c r="Z835" i="1"/>
  <c r="X835" i="1"/>
  <c r="J836" i="1"/>
  <c r="K836" i="1"/>
  <c r="AA836" i="1"/>
  <c r="L836" i="1"/>
  <c r="N836" i="1"/>
  <c r="Q836" i="1"/>
  <c r="P836" i="1"/>
  <c r="M836" i="1"/>
  <c r="O836" i="1"/>
  <c r="G836" i="1"/>
  <c r="E836" i="1"/>
  <c r="F836" i="1"/>
  <c r="B836" i="1"/>
  <c r="R836" i="1"/>
  <c r="U836" i="1"/>
  <c r="A837" i="1"/>
  <c r="C836" i="1"/>
  <c r="S836" i="1"/>
  <c r="V836" i="1"/>
  <c r="W836" i="1"/>
  <c r="Z836" i="1"/>
  <c r="T836" i="1"/>
  <c r="X836" i="1"/>
  <c r="Y836" i="1"/>
  <c r="A838" i="1"/>
  <c r="C837" i="1"/>
  <c r="J837" i="1"/>
  <c r="K837" i="1"/>
  <c r="U837" i="1"/>
  <c r="D836" i="1"/>
  <c r="L837" i="1"/>
  <c r="AA837" i="1"/>
  <c r="A839" i="1"/>
  <c r="C838" i="1"/>
  <c r="J838" i="1"/>
  <c r="K838" i="1"/>
  <c r="U838" i="1"/>
  <c r="G837" i="1"/>
  <c r="E837" i="1"/>
  <c r="F837" i="1"/>
  <c r="R837" i="1"/>
  <c r="X837" i="1"/>
  <c r="D837" i="1"/>
  <c r="J839" i="1"/>
  <c r="K839" i="1"/>
  <c r="A840" i="1"/>
  <c r="C839" i="1"/>
  <c r="U839" i="1"/>
  <c r="L838" i="1"/>
  <c r="AA838" i="1"/>
  <c r="G838" i="1"/>
  <c r="E838" i="1"/>
  <c r="F838" i="1"/>
  <c r="R838" i="1"/>
  <c r="X838" i="1"/>
  <c r="D838" i="1"/>
  <c r="C840" i="1"/>
  <c r="J840" i="1"/>
  <c r="K840" i="1"/>
  <c r="A841" i="1"/>
  <c r="U840" i="1"/>
  <c r="L839" i="1"/>
  <c r="AA839" i="1"/>
  <c r="B837" i="1"/>
  <c r="B838" i="1"/>
  <c r="J841" i="1"/>
  <c r="K841" i="1"/>
  <c r="F839" i="1"/>
  <c r="G839" i="1"/>
  <c r="E839" i="1"/>
  <c r="R839" i="1"/>
  <c r="X839" i="1"/>
  <c r="D839" i="1"/>
  <c r="AA840" i="1"/>
  <c r="L840" i="1"/>
  <c r="B839" i="1"/>
  <c r="G840" i="1"/>
  <c r="E840" i="1"/>
  <c r="F840" i="1"/>
  <c r="R840" i="1"/>
  <c r="X840" i="1"/>
  <c r="D840" i="1"/>
  <c r="L841" i="1"/>
  <c r="AA841" i="1"/>
  <c r="G841" i="1"/>
  <c r="N841" i="1"/>
  <c r="E841" i="1"/>
  <c r="B841" i="1"/>
  <c r="P841" i="1"/>
  <c r="Q841" i="1"/>
  <c r="M841" i="1"/>
  <c r="O841" i="1"/>
  <c r="B840" i="1"/>
  <c r="T841" i="1"/>
  <c r="W841" i="1"/>
  <c r="S841" i="1"/>
  <c r="V841" i="1"/>
  <c r="U841" i="1"/>
  <c r="R841" i="1"/>
  <c r="A842" i="1"/>
  <c r="C841" i="1"/>
  <c r="X841" i="1"/>
  <c r="Z841" i="1"/>
  <c r="Y841" i="1"/>
  <c r="J842" i="1"/>
  <c r="K842" i="1"/>
  <c r="D841" i="1"/>
  <c r="L842" i="1"/>
  <c r="AA842" i="1"/>
  <c r="N842" i="1"/>
  <c r="F842" i="1"/>
  <c r="G842" i="1"/>
  <c r="E842" i="1"/>
  <c r="Q842" i="1"/>
  <c r="P842" i="1"/>
  <c r="M842" i="1"/>
  <c r="O842" i="1"/>
  <c r="V842" i="1"/>
  <c r="S842" i="1"/>
  <c r="T842" i="1"/>
  <c r="W842" i="1"/>
  <c r="U842" i="1"/>
  <c r="R842" i="1"/>
  <c r="C842" i="1"/>
  <c r="A843" i="1"/>
  <c r="B842" i="1"/>
  <c r="Y842" i="1"/>
  <c r="Z842" i="1"/>
  <c r="X842" i="1"/>
  <c r="J843" i="1"/>
  <c r="K843" i="1"/>
  <c r="D842" i="1"/>
  <c r="AA843" i="1"/>
  <c r="L843" i="1"/>
  <c r="N843" i="1"/>
  <c r="Q843" i="1"/>
  <c r="P843" i="1"/>
  <c r="M843" i="1"/>
  <c r="O843" i="1"/>
  <c r="F843" i="1"/>
  <c r="G843" i="1"/>
  <c r="E843" i="1"/>
  <c r="R843" i="1"/>
  <c r="U843" i="1"/>
  <c r="A844" i="1"/>
  <c r="C843" i="1"/>
  <c r="B843" i="1"/>
  <c r="V843" i="1"/>
  <c r="S843" i="1"/>
  <c r="T843" i="1"/>
  <c r="W843" i="1"/>
  <c r="Y843" i="1"/>
  <c r="Z843" i="1"/>
  <c r="J844" i="1"/>
  <c r="K844" i="1"/>
  <c r="AA844" i="1"/>
  <c r="L844" i="1"/>
  <c r="N844" i="1"/>
  <c r="Q844" i="1"/>
  <c r="P844" i="1"/>
  <c r="M844" i="1"/>
  <c r="O844" i="1"/>
  <c r="G844" i="1"/>
  <c r="E844" i="1"/>
  <c r="F844" i="1"/>
  <c r="B844" i="1"/>
  <c r="R844" i="1"/>
  <c r="U844" i="1"/>
  <c r="C844" i="1"/>
  <c r="A845" i="1"/>
  <c r="S844" i="1"/>
  <c r="V844" i="1"/>
  <c r="W844" i="1"/>
  <c r="T844" i="1"/>
  <c r="X844" i="1"/>
  <c r="Z844" i="1"/>
  <c r="Y844" i="1"/>
  <c r="J845" i="1"/>
  <c r="K845" i="1"/>
  <c r="D844" i="1"/>
  <c r="L845" i="1"/>
  <c r="AA845" i="1"/>
  <c r="N845" i="1"/>
  <c r="G845" i="1"/>
  <c r="E845" i="1"/>
  <c r="F845" i="1"/>
  <c r="P845" i="1"/>
  <c r="Q845" i="1"/>
  <c r="M845" i="1"/>
  <c r="O845" i="1"/>
  <c r="B845" i="1"/>
  <c r="R845" i="1"/>
  <c r="U845" i="1"/>
  <c r="C845" i="1"/>
  <c r="A846" i="1"/>
  <c r="T845" i="1"/>
  <c r="W845" i="1"/>
  <c r="S845" i="1"/>
  <c r="V845" i="1"/>
  <c r="Y845" i="1"/>
  <c r="Z845" i="1"/>
  <c r="X845" i="1"/>
  <c r="J846" i="1"/>
  <c r="K846" i="1"/>
  <c r="D845" i="1"/>
  <c r="L846" i="1"/>
  <c r="AA846" i="1"/>
  <c r="N846" i="1"/>
  <c r="Q846" i="1"/>
  <c r="P846" i="1"/>
  <c r="M846" i="1"/>
  <c r="O846" i="1"/>
  <c r="G846" i="1"/>
  <c r="E846" i="1"/>
  <c r="F846" i="1"/>
  <c r="U846" i="1"/>
  <c r="R846" i="1"/>
  <c r="C846" i="1"/>
  <c r="A847" i="1"/>
  <c r="B846" i="1"/>
  <c r="S846" i="1"/>
  <c r="V846" i="1"/>
  <c r="T846" i="1"/>
  <c r="W846" i="1"/>
  <c r="Z846" i="1"/>
  <c r="X846" i="1"/>
  <c r="J847" i="1"/>
  <c r="K847" i="1"/>
  <c r="L847" i="1"/>
  <c r="AA847" i="1"/>
  <c r="N847" i="1"/>
  <c r="Q847" i="1"/>
  <c r="P847" i="1"/>
  <c r="M847" i="1"/>
  <c r="O847" i="1"/>
  <c r="F847" i="1"/>
  <c r="G847" i="1"/>
  <c r="E847" i="1"/>
  <c r="B847" i="1"/>
  <c r="R847" i="1"/>
  <c r="U847" i="1"/>
  <c r="C847" i="1"/>
  <c r="A848" i="1"/>
  <c r="V847" i="1"/>
  <c r="S847" i="1"/>
  <c r="Z847" i="1"/>
  <c r="T847" i="1"/>
  <c r="W847" i="1"/>
  <c r="Y847" i="1"/>
  <c r="X847" i="1"/>
  <c r="C848" i="1"/>
  <c r="J848" i="1"/>
  <c r="K848" i="1"/>
  <c r="A849" i="1"/>
  <c r="U848" i="1"/>
  <c r="D847" i="1"/>
  <c r="A850" i="1"/>
  <c r="C849" i="1"/>
  <c r="J849" i="1"/>
  <c r="K849" i="1"/>
  <c r="U849" i="1"/>
  <c r="AA848" i="1"/>
  <c r="L848" i="1"/>
  <c r="L849" i="1"/>
  <c r="AA849" i="1"/>
  <c r="G848" i="1"/>
  <c r="E848" i="1"/>
  <c r="F848" i="1"/>
  <c r="R848" i="1"/>
  <c r="X848" i="1"/>
  <c r="D848" i="1"/>
  <c r="A851" i="1"/>
  <c r="C850" i="1"/>
  <c r="J850" i="1"/>
  <c r="K850" i="1"/>
  <c r="U850" i="1"/>
  <c r="L850" i="1"/>
  <c r="AA850" i="1"/>
  <c r="B848" i="1"/>
  <c r="G849" i="1"/>
  <c r="E849" i="1"/>
  <c r="F849" i="1"/>
  <c r="R849" i="1"/>
  <c r="X849" i="1"/>
  <c r="D849" i="1"/>
  <c r="J851" i="1"/>
  <c r="K851" i="1"/>
  <c r="A852" i="1"/>
  <c r="C851" i="1"/>
  <c r="U851" i="1"/>
  <c r="J852" i="1"/>
  <c r="K852" i="1"/>
  <c r="L851" i="1"/>
  <c r="AA851" i="1"/>
  <c r="G850" i="1"/>
  <c r="E850" i="1"/>
  <c r="F850" i="1"/>
  <c r="R850" i="1"/>
  <c r="X850" i="1"/>
  <c r="D850" i="1"/>
  <c r="B849" i="1"/>
  <c r="B850" i="1"/>
  <c r="F851" i="1"/>
  <c r="G851" i="1"/>
  <c r="E851" i="1"/>
  <c r="R851" i="1"/>
  <c r="X851" i="1"/>
  <c r="D851" i="1"/>
  <c r="AA852" i="1"/>
  <c r="G852" i="1"/>
  <c r="L852" i="1"/>
  <c r="N852" i="1"/>
  <c r="B851" i="1"/>
  <c r="E852" i="1"/>
  <c r="B852" i="1"/>
  <c r="Q852" i="1"/>
  <c r="P852" i="1"/>
  <c r="M852" i="1"/>
  <c r="O852" i="1"/>
  <c r="C852" i="1"/>
  <c r="A853" i="1"/>
  <c r="S852" i="1"/>
  <c r="V852" i="1"/>
  <c r="W852" i="1"/>
  <c r="T852" i="1"/>
  <c r="R852" i="1"/>
  <c r="U852" i="1"/>
  <c r="Z852" i="1"/>
  <c r="X852" i="1"/>
  <c r="Y852" i="1"/>
  <c r="J853" i="1"/>
  <c r="K853" i="1"/>
  <c r="D852" i="1"/>
  <c r="L853" i="1"/>
  <c r="AA853" i="1"/>
  <c r="N853" i="1"/>
  <c r="P853" i="1"/>
  <c r="Q853" i="1"/>
  <c r="M853" i="1"/>
  <c r="O853" i="1"/>
  <c r="G853" i="1"/>
  <c r="E853" i="1"/>
  <c r="F853" i="1"/>
  <c r="C853" i="1"/>
  <c r="A854" i="1"/>
  <c r="B853" i="1"/>
  <c r="T853" i="1"/>
  <c r="W853" i="1"/>
  <c r="S853" i="1"/>
  <c r="V853" i="1"/>
  <c r="R853" i="1"/>
  <c r="U853" i="1"/>
  <c r="Z853" i="1"/>
  <c r="X853" i="1"/>
  <c r="Y853" i="1"/>
  <c r="J854" i="1"/>
  <c r="K854" i="1"/>
  <c r="D853" i="1"/>
  <c r="L854" i="1"/>
  <c r="AA854" i="1"/>
  <c r="N854" i="1"/>
  <c r="G854" i="1"/>
  <c r="E854" i="1"/>
  <c r="F854" i="1"/>
  <c r="Q854" i="1"/>
  <c r="P854" i="1"/>
  <c r="M854" i="1"/>
  <c r="O854" i="1"/>
  <c r="C854" i="1"/>
  <c r="A855" i="1"/>
  <c r="S854" i="1"/>
  <c r="V854" i="1"/>
  <c r="T854" i="1"/>
  <c r="W854" i="1"/>
  <c r="U854" i="1"/>
  <c r="R854" i="1"/>
  <c r="B854" i="1"/>
  <c r="Z854" i="1"/>
  <c r="Y854" i="1"/>
  <c r="J855" i="1"/>
  <c r="K855" i="1"/>
  <c r="L855" i="1"/>
  <c r="AA855" i="1"/>
  <c r="N855" i="1"/>
  <c r="F855" i="1"/>
  <c r="G855" i="1"/>
  <c r="E855" i="1"/>
  <c r="Q855" i="1"/>
  <c r="P855" i="1"/>
  <c r="M855" i="1"/>
  <c r="O855" i="1"/>
  <c r="B855" i="1"/>
  <c r="A856" i="1"/>
  <c r="C855" i="1"/>
  <c r="V855" i="1"/>
  <c r="S855" i="1"/>
  <c r="T855" i="1"/>
  <c r="W855" i="1"/>
  <c r="R855" i="1"/>
  <c r="U855" i="1"/>
  <c r="Z855" i="1"/>
  <c r="X855" i="1"/>
  <c r="Y855" i="1"/>
  <c r="J856" i="1"/>
  <c r="K856" i="1"/>
  <c r="D855" i="1"/>
  <c r="L856" i="1"/>
  <c r="AA856" i="1"/>
  <c r="N856" i="1"/>
  <c r="Q856" i="1"/>
  <c r="P856" i="1"/>
  <c r="M856" i="1"/>
  <c r="O856" i="1"/>
  <c r="G856" i="1"/>
  <c r="E856" i="1"/>
  <c r="F856" i="1"/>
  <c r="B856" i="1"/>
  <c r="A857" i="1"/>
  <c r="C856" i="1"/>
  <c r="V856" i="1"/>
  <c r="S856" i="1"/>
  <c r="T856" i="1"/>
  <c r="W856" i="1"/>
  <c r="U856" i="1"/>
  <c r="R856" i="1"/>
  <c r="X856" i="1"/>
  <c r="Y856" i="1"/>
  <c r="Z856" i="1"/>
  <c r="J857" i="1"/>
  <c r="K857" i="1"/>
  <c r="D856" i="1"/>
  <c r="L857" i="1"/>
  <c r="AA857" i="1"/>
  <c r="N857" i="1"/>
  <c r="F857" i="1"/>
  <c r="G857" i="1"/>
  <c r="E857" i="1"/>
  <c r="Q857" i="1"/>
  <c r="P857" i="1"/>
  <c r="M857" i="1"/>
  <c r="O857" i="1"/>
  <c r="V857" i="1"/>
  <c r="S857" i="1"/>
  <c r="W857" i="1"/>
  <c r="T857" i="1"/>
  <c r="R857" i="1"/>
  <c r="U857" i="1"/>
  <c r="C857" i="1"/>
  <c r="A858" i="1"/>
  <c r="B857" i="1"/>
  <c r="Y857" i="1"/>
  <c r="Z857" i="1"/>
  <c r="J858" i="1"/>
  <c r="K858" i="1"/>
  <c r="AA858" i="1"/>
  <c r="L858" i="1"/>
  <c r="N858" i="1"/>
  <c r="Q858" i="1"/>
  <c r="P858" i="1"/>
  <c r="M858" i="1"/>
  <c r="O858" i="1"/>
  <c r="G858" i="1"/>
  <c r="E858" i="1"/>
  <c r="F858" i="1"/>
  <c r="B858" i="1"/>
  <c r="W858" i="1"/>
  <c r="Z858" i="1"/>
  <c r="T858" i="1"/>
  <c r="R858" i="1"/>
  <c r="U858" i="1"/>
  <c r="A859" i="1"/>
  <c r="C858" i="1"/>
  <c r="S858" i="1"/>
  <c r="V858" i="1"/>
  <c r="Y858" i="1"/>
  <c r="X858" i="1"/>
  <c r="A860" i="1"/>
  <c r="C859" i="1"/>
  <c r="J859" i="1"/>
  <c r="K859" i="1"/>
  <c r="U859" i="1"/>
  <c r="D858" i="1"/>
  <c r="L859" i="1"/>
  <c r="AA859" i="1"/>
  <c r="A861" i="1"/>
  <c r="C860" i="1"/>
  <c r="J860" i="1"/>
  <c r="K860" i="1"/>
  <c r="U860" i="1"/>
  <c r="G859" i="1"/>
  <c r="E859" i="1"/>
  <c r="F859" i="1"/>
  <c r="R859" i="1"/>
  <c r="X859" i="1"/>
  <c r="D859" i="1"/>
  <c r="J861" i="1"/>
  <c r="K861" i="1"/>
  <c r="A862" i="1"/>
  <c r="C861" i="1"/>
  <c r="U861" i="1"/>
  <c r="L860" i="1"/>
  <c r="AA860" i="1"/>
  <c r="B859" i="1"/>
  <c r="L861" i="1"/>
  <c r="AA861" i="1"/>
  <c r="G860" i="1"/>
  <c r="E860" i="1"/>
  <c r="F860" i="1"/>
  <c r="R860" i="1"/>
  <c r="X860" i="1"/>
  <c r="D860" i="1"/>
  <c r="C862" i="1"/>
  <c r="J862" i="1"/>
  <c r="K862" i="1"/>
  <c r="A863" i="1"/>
  <c r="U862" i="1"/>
  <c r="B860" i="1"/>
  <c r="J863" i="1"/>
  <c r="K863" i="1"/>
  <c r="AA862" i="1"/>
  <c r="L862" i="1"/>
  <c r="F861" i="1"/>
  <c r="G861" i="1"/>
  <c r="E861" i="1"/>
  <c r="R861" i="1"/>
  <c r="X861" i="1"/>
  <c r="D861" i="1"/>
  <c r="B861" i="1"/>
  <c r="L863" i="1"/>
  <c r="AA863" i="1"/>
  <c r="G863" i="1"/>
  <c r="N863" i="1"/>
  <c r="G862" i="1"/>
  <c r="E862" i="1"/>
  <c r="F862" i="1"/>
  <c r="R862" i="1"/>
  <c r="X862" i="1"/>
  <c r="D862" i="1"/>
  <c r="B862" i="1"/>
  <c r="P863" i="1"/>
  <c r="Q863" i="1"/>
  <c r="M863" i="1"/>
  <c r="O863" i="1"/>
  <c r="E863" i="1"/>
  <c r="B863" i="1"/>
  <c r="U863" i="1"/>
  <c r="R863" i="1"/>
  <c r="A864" i="1"/>
  <c r="C863" i="1"/>
  <c r="T863" i="1"/>
  <c r="W863" i="1"/>
  <c r="S863" i="1"/>
  <c r="V863" i="1"/>
  <c r="X863" i="1"/>
  <c r="Y863" i="1"/>
  <c r="Z863" i="1"/>
  <c r="J864" i="1"/>
  <c r="K864" i="1"/>
  <c r="D863" i="1"/>
  <c r="L864" i="1"/>
  <c r="AA864" i="1"/>
  <c r="N864" i="1"/>
  <c r="F864" i="1"/>
  <c r="G864" i="1"/>
  <c r="E864" i="1"/>
  <c r="Q864" i="1"/>
  <c r="P864" i="1"/>
  <c r="M864" i="1"/>
  <c r="O864" i="1"/>
  <c r="S864" i="1"/>
  <c r="V864" i="1"/>
  <c r="T864" i="1"/>
  <c r="W864" i="1"/>
  <c r="U864" i="1"/>
  <c r="R864" i="1"/>
  <c r="A865" i="1"/>
  <c r="C864" i="1"/>
  <c r="B864" i="1"/>
  <c r="X864" i="1"/>
  <c r="Z864" i="1"/>
  <c r="Y864" i="1"/>
  <c r="J865" i="1"/>
  <c r="K865" i="1"/>
  <c r="D864" i="1"/>
  <c r="L865" i="1"/>
  <c r="AA865" i="1"/>
  <c r="N865" i="1"/>
  <c r="Q865" i="1"/>
  <c r="P865" i="1"/>
  <c r="M865" i="1"/>
  <c r="O865" i="1"/>
  <c r="F865" i="1"/>
  <c r="G865" i="1"/>
  <c r="E865" i="1"/>
  <c r="B865" i="1"/>
  <c r="R865" i="1"/>
  <c r="U865" i="1"/>
  <c r="A866" i="1"/>
  <c r="C865" i="1"/>
  <c r="V865" i="1"/>
  <c r="S865" i="1"/>
  <c r="W865" i="1"/>
  <c r="T865" i="1"/>
  <c r="Y865" i="1"/>
  <c r="Z865" i="1"/>
  <c r="J866" i="1"/>
  <c r="K866" i="1"/>
  <c r="AA866" i="1"/>
  <c r="L866" i="1"/>
  <c r="N866" i="1"/>
  <c r="Q866" i="1"/>
  <c r="P866" i="1"/>
  <c r="M866" i="1"/>
  <c r="O866" i="1"/>
  <c r="G866" i="1"/>
  <c r="E866" i="1"/>
  <c r="F866" i="1"/>
  <c r="B866" i="1"/>
  <c r="C866" i="1"/>
  <c r="A867" i="1"/>
  <c r="S866" i="1"/>
  <c r="V866" i="1"/>
  <c r="W866" i="1"/>
  <c r="T866" i="1"/>
  <c r="R866" i="1"/>
  <c r="U866" i="1"/>
  <c r="Z866" i="1"/>
  <c r="Y866" i="1"/>
  <c r="X866" i="1"/>
  <c r="J867" i="1"/>
  <c r="K867" i="1"/>
  <c r="D866" i="1"/>
  <c r="L867" i="1"/>
  <c r="AA867" i="1"/>
  <c r="N867" i="1"/>
  <c r="P867" i="1"/>
  <c r="Q867" i="1"/>
  <c r="M867" i="1"/>
  <c r="O867" i="1"/>
  <c r="G867" i="1"/>
  <c r="E867" i="1"/>
  <c r="F867" i="1"/>
  <c r="A868" i="1"/>
  <c r="C867" i="1"/>
  <c r="B867" i="1"/>
  <c r="T867" i="1"/>
  <c r="W867" i="1"/>
  <c r="S867" i="1"/>
  <c r="V867" i="1"/>
  <c r="R867" i="1"/>
  <c r="U867" i="1"/>
  <c r="Z867" i="1"/>
  <c r="Y867" i="1"/>
  <c r="X867" i="1"/>
  <c r="J868" i="1"/>
  <c r="K868" i="1"/>
  <c r="D867" i="1"/>
  <c r="L868" i="1"/>
  <c r="AA868" i="1"/>
  <c r="N868" i="1"/>
  <c r="G868" i="1"/>
  <c r="E868" i="1"/>
  <c r="F868" i="1"/>
  <c r="Q868" i="1"/>
  <c r="P868" i="1"/>
  <c r="M868" i="1"/>
  <c r="O868" i="1"/>
  <c r="A869" i="1"/>
  <c r="C868" i="1"/>
  <c r="V868" i="1"/>
  <c r="S868" i="1"/>
  <c r="T868" i="1"/>
  <c r="W868" i="1"/>
  <c r="B868" i="1"/>
  <c r="U868" i="1"/>
  <c r="R868" i="1"/>
  <c r="X868" i="1"/>
  <c r="Z868" i="1"/>
  <c r="J869" i="1"/>
  <c r="K869" i="1"/>
  <c r="L869" i="1"/>
  <c r="AA869" i="1"/>
  <c r="N869" i="1"/>
  <c r="F869" i="1"/>
  <c r="G869" i="1"/>
  <c r="E869" i="1"/>
  <c r="Q869" i="1"/>
  <c r="P869" i="1"/>
  <c r="M869" i="1"/>
  <c r="O869" i="1"/>
  <c r="B869" i="1"/>
  <c r="V869" i="1"/>
  <c r="S869" i="1"/>
  <c r="Z869" i="1"/>
  <c r="T869" i="1"/>
  <c r="W869" i="1"/>
  <c r="R869" i="1"/>
  <c r="U869" i="1"/>
  <c r="C869" i="1"/>
  <c r="A870" i="1"/>
  <c r="X869" i="1"/>
  <c r="Y869" i="1"/>
  <c r="C870" i="1"/>
  <c r="J870" i="1"/>
  <c r="K870" i="1"/>
  <c r="A871" i="1"/>
  <c r="U870" i="1"/>
  <c r="D869" i="1"/>
  <c r="AA870" i="1"/>
  <c r="L870" i="1"/>
  <c r="A872" i="1"/>
  <c r="C871" i="1"/>
  <c r="J871" i="1"/>
  <c r="K871" i="1"/>
  <c r="U871" i="1"/>
  <c r="A873" i="1"/>
  <c r="C872" i="1"/>
  <c r="J872" i="1"/>
  <c r="K872" i="1"/>
  <c r="U872" i="1"/>
  <c r="L871" i="1"/>
  <c r="AA871" i="1"/>
  <c r="G870" i="1"/>
  <c r="E870" i="1"/>
  <c r="F870" i="1"/>
  <c r="R870" i="1"/>
  <c r="X870" i="1"/>
  <c r="D870" i="1"/>
  <c r="B870" i="1"/>
  <c r="AA872" i="1"/>
  <c r="L872" i="1"/>
  <c r="G871" i="1"/>
  <c r="E871" i="1"/>
  <c r="F871" i="1"/>
  <c r="R871" i="1"/>
  <c r="X871" i="1"/>
  <c r="D871" i="1"/>
  <c r="A874" i="1"/>
  <c r="C873" i="1"/>
  <c r="J873" i="1"/>
  <c r="K873" i="1"/>
  <c r="U873" i="1"/>
  <c r="B871" i="1"/>
  <c r="L873" i="1"/>
  <c r="AA873" i="1"/>
  <c r="J874" i="1"/>
  <c r="K874" i="1"/>
  <c r="G872" i="1"/>
  <c r="E872" i="1"/>
  <c r="F872" i="1"/>
  <c r="R872" i="1"/>
  <c r="X872" i="1"/>
  <c r="D872" i="1"/>
  <c r="B872" i="1"/>
  <c r="G873" i="1"/>
  <c r="E873" i="1"/>
  <c r="F873" i="1"/>
  <c r="R873" i="1"/>
  <c r="X873" i="1"/>
  <c r="D873" i="1"/>
  <c r="L874" i="1"/>
  <c r="AA874" i="1"/>
  <c r="G874" i="1"/>
  <c r="N874" i="1"/>
  <c r="B873" i="1"/>
  <c r="E874" i="1"/>
  <c r="B874" i="1"/>
  <c r="Q874" i="1"/>
  <c r="P874" i="1"/>
  <c r="M874" i="1"/>
  <c r="O874" i="1"/>
  <c r="T874" i="1"/>
  <c r="W874" i="1"/>
  <c r="A875" i="1"/>
  <c r="C874" i="1"/>
  <c r="U874" i="1"/>
  <c r="R874" i="1"/>
  <c r="V874" i="1"/>
  <c r="S874" i="1"/>
  <c r="X874" i="1"/>
  <c r="Y874" i="1"/>
  <c r="Z874" i="1"/>
  <c r="J875" i="1"/>
  <c r="K875" i="1"/>
  <c r="D874" i="1"/>
  <c r="L875" i="1"/>
  <c r="AA875" i="1"/>
  <c r="N875" i="1"/>
  <c r="F875" i="1"/>
  <c r="G875" i="1"/>
  <c r="E875" i="1"/>
  <c r="Q875" i="1"/>
  <c r="P875" i="1"/>
  <c r="M875" i="1"/>
  <c r="O875" i="1"/>
  <c r="B875" i="1"/>
  <c r="A876" i="1"/>
  <c r="C875" i="1"/>
  <c r="V875" i="1"/>
  <c r="S875" i="1"/>
  <c r="T875" i="1"/>
  <c r="W875" i="1"/>
  <c r="R875" i="1"/>
  <c r="U875" i="1"/>
  <c r="X875" i="1"/>
  <c r="Z875" i="1"/>
  <c r="Y875" i="1"/>
  <c r="J876" i="1"/>
  <c r="K876" i="1"/>
  <c r="D875" i="1"/>
  <c r="AA876" i="1"/>
  <c r="L876" i="1"/>
  <c r="N876" i="1"/>
  <c r="Q876" i="1"/>
  <c r="P876" i="1"/>
  <c r="M876" i="1"/>
  <c r="O876" i="1"/>
  <c r="G876" i="1"/>
  <c r="E876" i="1"/>
  <c r="F876" i="1"/>
  <c r="C876" i="1"/>
  <c r="A877" i="1"/>
  <c r="B876" i="1"/>
  <c r="S876" i="1"/>
  <c r="V876" i="1"/>
  <c r="W876" i="1"/>
  <c r="T876" i="1"/>
  <c r="R876" i="1"/>
  <c r="U876" i="1"/>
  <c r="Z876" i="1"/>
  <c r="Y876" i="1"/>
  <c r="J877" i="1"/>
  <c r="K877" i="1"/>
  <c r="L877" i="1"/>
  <c r="AA877" i="1"/>
  <c r="N877" i="1"/>
  <c r="G877" i="1"/>
  <c r="E877" i="1"/>
  <c r="F877" i="1"/>
  <c r="P877" i="1"/>
  <c r="Q877" i="1"/>
  <c r="M877" i="1"/>
  <c r="O877" i="1"/>
  <c r="B877" i="1"/>
  <c r="T877" i="1"/>
  <c r="W877" i="1"/>
  <c r="U877" i="1"/>
  <c r="R877" i="1"/>
  <c r="S877" i="1"/>
  <c r="V877" i="1"/>
  <c r="A878" i="1"/>
  <c r="C877" i="1"/>
  <c r="Y877" i="1"/>
  <c r="X877" i="1"/>
  <c r="Z877" i="1"/>
  <c r="J878" i="1"/>
  <c r="K878" i="1"/>
  <c r="D877" i="1"/>
  <c r="L878" i="1"/>
  <c r="AA878" i="1"/>
  <c r="N878" i="1"/>
  <c r="Q878" i="1"/>
  <c r="P878" i="1"/>
  <c r="M878" i="1"/>
  <c r="O878" i="1"/>
  <c r="F878" i="1"/>
  <c r="G878" i="1"/>
  <c r="E878" i="1"/>
  <c r="S878" i="1"/>
  <c r="V878" i="1"/>
  <c r="B878" i="1"/>
  <c r="T878" i="1"/>
  <c r="W878" i="1"/>
  <c r="C878" i="1"/>
  <c r="A879" i="1"/>
  <c r="U878" i="1"/>
  <c r="R878" i="1"/>
  <c r="X878" i="1"/>
  <c r="Z878" i="1"/>
  <c r="Y878" i="1"/>
  <c r="J879" i="1"/>
  <c r="K879" i="1"/>
  <c r="D878" i="1"/>
  <c r="AA879" i="1"/>
  <c r="L879" i="1"/>
  <c r="N879" i="1"/>
  <c r="Q879" i="1"/>
  <c r="P879" i="1"/>
  <c r="M879" i="1"/>
  <c r="O879" i="1"/>
  <c r="F879" i="1"/>
  <c r="G879" i="1"/>
  <c r="E879" i="1"/>
  <c r="B879" i="1"/>
  <c r="R879" i="1"/>
  <c r="U879" i="1"/>
  <c r="V879" i="1"/>
  <c r="S879" i="1"/>
  <c r="A880" i="1"/>
  <c r="C879" i="1"/>
  <c r="W879" i="1"/>
  <c r="T879" i="1"/>
  <c r="Z879" i="1"/>
  <c r="Y879" i="1"/>
  <c r="J880" i="1"/>
  <c r="K880" i="1"/>
  <c r="AA880" i="1"/>
  <c r="L880" i="1"/>
  <c r="N880" i="1"/>
  <c r="P880" i="1"/>
  <c r="Q880" i="1"/>
  <c r="M880" i="1"/>
  <c r="O880" i="1"/>
  <c r="G880" i="1"/>
  <c r="E880" i="1"/>
  <c r="F880" i="1"/>
  <c r="B880" i="1"/>
  <c r="R880" i="1"/>
  <c r="U880" i="1"/>
  <c r="C880" i="1"/>
  <c r="A881" i="1"/>
  <c r="W880" i="1"/>
  <c r="Z880" i="1"/>
  <c r="T880" i="1"/>
  <c r="S880" i="1"/>
  <c r="V880" i="1"/>
  <c r="Y880" i="1"/>
  <c r="X880" i="1"/>
  <c r="A882" i="1"/>
  <c r="C881" i="1"/>
  <c r="U881" i="1"/>
  <c r="J881" i="1"/>
  <c r="K881" i="1"/>
  <c r="D880" i="1"/>
  <c r="A883" i="1"/>
  <c r="C882" i="1"/>
  <c r="J882" i="1"/>
  <c r="K882" i="1"/>
  <c r="U882" i="1"/>
  <c r="L881" i="1"/>
  <c r="AA881" i="1"/>
  <c r="L882" i="1"/>
  <c r="AA882" i="1"/>
  <c r="G881" i="1"/>
  <c r="E881" i="1"/>
  <c r="R881" i="1"/>
  <c r="X881" i="1"/>
  <c r="D881" i="1"/>
  <c r="F881" i="1"/>
  <c r="J883" i="1"/>
  <c r="K883" i="1"/>
  <c r="C883" i="1"/>
  <c r="A884" i="1"/>
  <c r="U883" i="1"/>
  <c r="B881" i="1"/>
  <c r="C884" i="1"/>
  <c r="J884" i="1"/>
  <c r="K884" i="1"/>
  <c r="A885" i="1"/>
  <c r="U884" i="1"/>
  <c r="F882" i="1"/>
  <c r="G882" i="1"/>
  <c r="E882" i="1"/>
  <c r="R882" i="1"/>
  <c r="X882" i="1"/>
  <c r="D882" i="1"/>
  <c r="AA883" i="1"/>
  <c r="L883" i="1"/>
  <c r="B882" i="1"/>
  <c r="F883" i="1"/>
  <c r="G883" i="1"/>
  <c r="E883" i="1"/>
  <c r="R883" i="1"/>
  <c r="X883" i="1"/>
  <c r="D883" i="1"/>
  <c r="A886" i="1"/>
  <c r="C885" i="1"/>
  <c r="J885" i="1"/>
  <c r="K885" i="1"/>
  <c r="U885" i="1"/>
  <c r="AA884" i="1"/>
  <c r="L884" i="1"/>
  <c r="G884" i="1"/>
  <c r="E884" i="1"/>
  <c r="F884" i="1"/>
  <c r="R884" i="1"/>
  <c r="X884" i="1"/>
  <c r="D884" i="1"/>
  <c r="A887" i="1"/>
  <c r="J886" i="1"/>
  <c r="K886" i="1"/>
  <c r="C886" i="1"/>
  <c r="U886" i="1"/>
  <c r="L885" i="1"/>
  <c r="AA885" i="1"/>
  <c r="B883" i="1"/>
  <c r="B884" i="1"/>
  <c r="G885" i="1"/>
  <c r="E885" i="1"/>
  <c r="F885" i="1"/>
  <c r="R885" i="1"/>
  <c r="X885" i="1"/>
  <c r="D885" i="1"/>
  <c r="J887" i="1"/>
  <c r="K887" i="1"/>
  <c r="L886" i="1"/>
  <c r="AA886" i="1"/>
  <c r="L887" i="1"/>
  <c r="AA887" i="1"/>
  <c r="G887" i="1"/>
  <c r="N887" i="1"/>
  <c r="G886" i="1"/>
  <c r="E886" i="1"/>
  <c r="F886" i="1"/>
  <c r="R886" i="1"/>
  <c r="X886" i="1"/>
  <c r="D886" i="1"/>
  <c r="B885" i="1"/>
  <c r="B886" i="1"/>
  <c r="E887" i="1"/>
  <c r="B887" i="1"/>
  <c r="Q887" i="1"/>
  <c r="P887" i="1"/>
  <c r="M887" i="1"/>
  <c r="O887" i="1"/>
  <c r="V887" i="1"/>
  <c r="S887" i="1"/>
  <c r="T887" i="1"/>
  <c r="W887" i="1"/>
  <c r="R887" i="1"/>
  <c r="U887" i="1"/>
  <c r="A888" i="1"/>
  <c r="C887" i="1"/>
  <c r="X887" i="1"/>
  <c r="Y887" i="1"/>
  <c r="Z887" i="1"/>
  <c r="J888" i="1"/>
  <c r="K888" i="1"/>
  <c r="D887" i="1"/>
  <c r="AA888" i="1"/>
  <c r="L888" i="1"/>
  <c r="N888" i="1"/>
  <c r="G888" i="1"/>
  <c r="E888" i="1"/>
  <c r="F888" i="1"/>
  <c r="Q888" i="1"/>
  <c r="P888" i="1"/>
  <c r="M888" i="1"/>
  <c r="O888" i="1"/>
  <c r="B888" i="1"/>
  <c r="S888" i="1"/>
  <c r="V888" i="1"/>
  <c r="R888" i="1"/>
  <c r="U888" i="1"/>
  <c r="W888" i="1"/>
  <c r="T888" i="1"/>
  <c r="C888" i="1"/>
  <c r="A889" i="1"/>
  <c r="Z888" i="1"/>
  <c r="X888" i="1"/>
  <c r="Y888" i="1"/>
  <c r="J889" i="1"/>
  <c r="K889" i="1"/>
  <c r="D888" i="1"/>
  <c r="L889" i="1"/>
  <c r="AA889" i="1"/>
  <c r="N889" i="1"/>
  <c r="G889" i="1"/>
  <c r="E889" i="1"/>
  <c r="F889" i="1"/>
  <c r="P889" i="1"/>
  <c r="Q889" i="1"/>
  <c r="M889" i="1"/>
  <c r="O889" i="1"/>
  <c r="B889" i="1"/>
  <c r="T889" i="1"/>
  <c r="W889" i="1"/>
  <c r="S889" i="1"/>
  <c r="V889" i="1"/>
  <c r="U889" i="1"/>
  <c r="R889" i="1"/>
  <c r="A890" i="1"/>
  <c r="C889" i="1"/>
  <c r="Z889" i="1"/>
  <c r="Y889" i="1"/>
  <c r="J890" i="1"/>
  <c r="K890" i="1"/>
  <c r="L890" i="1"/>
  <c r="AA890" i="1"/>
  <c r="N890" i="1"/>
  <c r="Q890" i="1"/>
  <c r="P890" i="1"/>
  <c r="M890" i="1"/>
  <c r="O890" i="1"/>
  <c r="G890" i="1"/>
  <c r="E890" i="1"/>
  <c r="F890" i="1"/>
  <c r="B890" i="1"/>
  <c r="U890" i="1"/>
  <c r="R890" i="1"/>
  <c r="A891" i="1"/>
  <c r="C890" i="1"/>
  <c r="V890" i="1"/>
  <c r="S890" i="1"/>
  <c r="T890" i="1"/>
  <c r="W890" i="1"/>
  <c r="X890" i="1"/>
  <c r="Z890" i="1"/>
  <c r="Y890" i="1"/>
  <c r="J891" i="1"/>
  <c r="K891" i="1"/>
  <c r="D890" i="1"/>
  <c r="AA891" i="1"/>
  <c r="L891" i="1"/>
  <c r="N891" i="1"/>
  <c r="Q891" i="1"/>
  <c r="P891" i="1"/>
  <c r="M891" i="1"/>
  <c r="O891" i="1"/>
  <c r="F891" i="1"/>
  <c r="G891" i="1"/>
  <c r="E891" i="1"/>
  <c r="R891" i="1"/>
  <c r="U891" i="1"/>
  <c r="A892" i="1"/>
  <c r="C891" i="1"/>
  <c r="V891" i="1"/>
  <c r="S891" i="1"/>
  <c r="B891" i="1"/>
  <c r="W891" i="1"/>
  <c r="T891" i="1"/>
  <c r="Y891" i="1"/>
  <c r="Z891" i="1"/>
  <c r="X891" i="1"/>
  <c r="J892" i="1"/>
  <c r="K892" i="1"/>
  <c r="D891" i="1"/>
  <c r="AA892" i="1"/>
  <c r="L892" i="1"/>
  <c r="N892" i="1"/>
  <c r="P892" i="1"/>
  <c r="Q892" i="1"/>
  <c r="M892" i="1"/>
  <c r="O892" i="1"/>
  <c r="G892" i="1"/>
  <c r="E892" i="1"/>
  <c r="F892" i="1"/>
  <c r="B892" i="1"/>
  <c r="C892" i="1"/>
  <c r="A893" i="1"/>
  <c r="W892" i="1"/>
  <c r="T892" i="1"/>
  <c r="S892" i="1"/>
  <c r="V892" i="1"/>
  <c r="R892" i="1"/>
  <c r="U892" i="1"/>
  <c r="Z892" i="1"/>
  <c r="Y892" i="1"/>
  <c r="J893" i="1"/>
  <c r="K893" i="1"/>
  <c r="L893" i="1"/>
  <c r="AA893" i="1"/>
  <c r="N893" i="1"/>
  <c r="P893" i="1"/>
  <c r="Q893" i="1"/>
  <c r="M893" i="1"/>
  <c r="O893" i="1"/>
  <c r="G893" i="1"/>
  <c r="E893" i="1"/>
  <c r="F893" i="1"/>
  <c r="B893" i="1"/>
  <c r="U893" i="1"/>
  <c r="R893" i="1"/>
  <c r="A894" i="1"/>
  <c r="C893" i="1"/>
  <c r="T893" i="1"/>
  <c r="W893" i="1"/>
  <c r="Z893" i="1"/>
  <c r="S893" i="1"/>
  <c r="V893" i="1"/>
  <c r="X893" i="1"/>
  <c r="Y893" i="1"/>
  <c r="A895" i="1"/>
  <c r="J894" i="1"/>
  <c r="K894" i="1"/>
  <c r="C894" i="1"/>
  <c r="U894" i="1"/>
  <c r="D893" i="1"/>
  <c r="L894" i="1"/>
  <c r="AA894" i="1"/>
  <c r="J895" i="1"/>
  <c r="K895" i="1"/>
  <c r="A896" i="1"/>
  <c r="C895" i="1"/>
  <c r="U895" i="1"/>
  <c r="C896" i="1"/>
  <c r="J896" i="1"/>
  <c r="K896" i="1"/>
  <c r="A897" i="1"/>
  <c r="U896" i="1"/>
  <c r="X766" i="1"/>
  <c r="D766" i="1"/>
  <c r="Y782" i="1"/>
  <c r="D782" i="1"/>
  <c r="X785" i="1"/>
  <c r="D785" i="1"/>
  <c r="X793" i="1"/>
  <c r="D793" i="1"/>
  <c r="X796" i="1"/>
  <c r="D796" i="1"/>
  <c r="Y808" i="1"/>
  <c r="D808" i="1"/>
  <c r="Y811" i="1"/>
  <c r="D811" i="1"/>
  <c r="X821" i="1"/>
  <c r="D821" i="1"/>
  <c r="X824" i="1"/>
  <c r="D824" i="1"/>
  <c r="Y832" i="1"/>
  <c r="D832" i="1"/>
  <c r="Y835" i="1"/>
  <c r="D835" i="1"/>
  <c r="X843" i="1"/>
  <c r="D843" i="1"/>
  <c r="Y846" i="1"/>
  <c r="D846" i="1"/>
  <c r="X854" i="1"/>
  <c r="D854" i="1"/>
  <c r="X857" i="1"/>
  <c r="D857" i="1"/>
  <c r="X865" i="1"/>
  <c r="D865" i="1"/>
  <c r="Y868" i="1"/>
  <c r="D868" i="1"/>
  <c r="X876" i="1"/>
  <c r="D876" i="1"/>
  <c r="X879" i="1"/>
  <c r="D879" i="1"/>
  <c r="L895" i="1"/>
  <c r="AA895" i="1"/>
  <c r="G894" i="1"/>
  <c r="E894" i="1"/>
  <c r="F894" i="1"/>
  <c r="R894" i="1"/>
  <c r="X894" i="1"/>
  <c r="D894" i="1"/>
  <c r="B894" i="1"/>
  <c r="X889" i="1"/>
  <c r="D889" i="1"/>
  <c r="A898" i="1"/>
  <c r="C897" i="1"/>
  <c r="J897" i="1"/>
  <c r="K897" i="1"/>
  <c r="U897" i="1"/>
  <c r="AA896" i="1"/>
  <c r="L896" i="1"/>
  <c r="F895" i="1"/>
  <c r="G895" i="1"/>
  <c r="E895" i="1"/>
  <c r="R895" i="1"/>
  <c r="X895" i="1"/>
  <c r="D895" i="1"/>
  <c r="B895" i="1"/>
  <c r="L897" i="1"/>
  <c r="AA897" i="1"/>
  <c r="G896" i="1"/>
  <c r="E896" i="1"/>
  <c r="F896" i="1"/>
  <c r="R896" i="1"/>
  <c r="X896" i="1"/>
  <c r="D896" i="1"/>
  <c r="J898" i="1"/>
  <c r="K898" i="1"/>
  <c r="L898" i="1"/>
  <c r="AA898" i="1"/>
  <c r="G898" i="1"/>
  <c r="N898" i="1"/>
  <c r="G897" i="1"/>
  <c r="E897" i="1"/>
  <c r="F897" i="1"/>
  <c r="R897" i="1"/>
  <c r="X897" i="1"/>
  <c r="D897" i="1"/>
  <c r="B896" i="1"/>
  <c r="X892" i="1"/>
  <c r="D892" i="1"/>
  <c r="Q898" i="1"/>
  <c r="P898" i="1"/>
  <c r="M898" i="1"/>
  <c r="O898" i="1"/>
  <c r="E898" i="1"/>
  <c r="B898" i="1"/>
  <c r="B897" i="1"/>
  <c r="U898" i="1"/>
  <c r="R898" i="1"/>
  <c r="C898" i="1"/>
  <c r="A899" i="1"/>
  <c r="V898" i="1"/>
  <c r="S898" i="1"/>
  <c r="T898" i="1"/>
  <c r="W898" i="1"/>
  <c r="Y898" i="1"/>
  <c r="X898" i="1"/>
  <c r="Z898" i="1"/>
  <c r="J899" i="1"/>
  <c r="K899" i="1"/>
  <c r="D898" i="1"/>
  <c r="L899" i="1"/>
  <c r="AA899" i="1"/>
  <c r="N899" i="1"/>
  <c r="F899" i="1"/>
  <c r="G899" i="1"/>
  <c r="E899" i="1"/>
  <c r="Q899" i="1"/>
  <c r="P899" i="1"/>
  <c r="M899" i="1"/>
  <c r="O899" i="1"/>
  <c r="V899" i="1"/>
  <c r="S899" i="1"/>
  <c r="W899" i="1"/>
  <c r="T899" i="1"/>
  <c r="R899" i="1"/>
  <c r="U899" i="1"/>
  <c r="A900" i="1"/>
  <c r="C899" i="1"/>
  <c r="B899" i="1"/>
  <c r="Y899" i="1"/>
  <c r="X899" i="1"/>
  <c r="Z899" i="1"/>
  <c r="J900" i="1"/>
  <c r="K900" i="1"/>
  <c r="D899" i="1"/>
  <c r="AA900" i="1"/>
  <c r="L900" i="1"/>
  <c r="N900" i="1"/>
  <c r="Q900" i="1"/>
  <c r="P900" i="1"/>
  <c r="M900" i="1"/>
  <c r="O900" i="1"/>
  <c r="G900" i="1"/>
  <c r="E900" i="1"/>
  <c r="F900" i="1"/>
  <c r="R900" i="1"/>
  <c r="U900" i="1"/>
  <c r="B900" i="1"/>
  <c r="C900" i="1"/>
  <c r="A901" i="1"/>
  <c r="S900" i="1"/>
  <c r="V900" i="1"/>
  <c r="W900" i="1"/>
  <c r="T900" i="1"/>
  <c r="Z900" i="1"/>
  <c r="Y900" i="1"/>
  <c r="J901" i="1"/>
  <c r="K901" i="1"/>
  <c r="L901" i="1"/>
  <c r="AA901" i="1"/>
  <c r="N901" i="1"/>
  <c r="G901" i="1"/>
  <c r="E901" i="1"/>
  <c r="F901" i="1"/>
  <c r="P901" i="1"/>
  <c r="Q901" i="1"/>
  <c r="M901" i="1"/>
  <c r="O901" i="1"/>
  <c r="T901" i="1"/>
  <c r="W901" i="1"/>
  <c r="S901" i="1"/>
  <c r="V901" i="1"/>
  <c r="U901" i="1"/>
  <c r="R901" i="1"/>
  <c r="B901" i="1"/>
  <c r="A902" i="1"/>
  <c r="C901" i="1"/>
  <c r="Z901" i="1"/>
  <c r="Y901" i="1"/>
  <c r="X901" i="1"/>
  <c r="J902" i="1"/>
  <c r="K902" i="1"/>
  <c r="D901" i="1"/>
  <c r="AA902" i="1"/>
  <c r="L902" i="1"/>
  <c r="N902" i="1"/>
  <c r="P902" i="1"/>
  <c r="Q902" i="1"/>
  <c r="M902" i="1"/>
  <c r="O902" i="1"/>
  <c r="F902" i="1"/>
  <c r="G902" i="1"/>
  <c r="E902" i="1"/>
  <c r="B902" i="1"/>
  <c r="C902" i="1"/>
  <c r="A903" i="1"/>
  <c r="W902" i="1"/>
  <c r="T902" i="1"/>
  <c r="V902" i="1"/>
  <c r="S902" i="1"/>
  <c r="R902" i="1"/>
  <c r="U902" i="1"/>
  <c r="X902" i="1"/>
  <c r="Y902" i="1"/>
  <c r="Z902" i="1"/>
  <c r="J903" i="1"/>
  <c r="K903" i="1"/>
  <c r="D902" i="1"/>
  <c r="L903" i="1"/>
  <c r="AA903" i="1"/>
  <c r="N903" i="1"/>
  <c r="P903" i="1"/>
  <c r="Q903" i="1"/>
  <c r="M903" i="1"/>
  <c r="O903" i="1"/>
  <c r="F903" i="1"/>
  <c r="G903" i="1"/>
  <c r="E903" i="1"/>
  <c r="U903" i="1"/>
  <c r="R903" i="1"/>
  <c r="A904" i="1"/>
  <c r="C903" i="1"/>
  <c r="T903" i="1"/>
  <c r="W903" i="1"/>
  <c r="B903" i="1"/>
  <c r="V903" i="1"/>
  <c r="S903" i="1"/>
  <c r="Z903" i="1"/>
  <c r="Y903" i="1"/>
  <c r="J904" i="1"/>
  <c r="K904" i="1"/>
  <c r="AA904" i="1"/>
  <c r="L904" i="1"/>
  <c r="N904" i="1"/>
  <c r="F904" i="1"/>
  <c r="G904" i="1"/>
  <c r="E904" i="1"/>
  <c r="Q904" i="1"/>
  <c r="P904" i="1"/>
  <c r="M904" i="1"/>
  <c r="O904" i="1"/>
  <c r="B904" i="1"/>
  <c r="V904" i="1"/>
  <c r="S904" i="1"/>
  <c r="C904" i="1"/>
  <c r="A905" i="1"/>
  <c r="Z904" i="1"/>
  <c r="T904" i="1"/>
  <c r="W904" i="1"/>
  <c r="U904" i="1"/>
  <c r="R904" i="1"/>
  <c r="X904" i="1"/>
  <c r="Y904" i="1"/>
  <c r="J905" i="1"/>
  <c r="K905" i="1"/>
  <c r="C905" i="1"/>
  <c r="A906" i="1"/>
  <c r="U905" i="1"/>
  <c r="D904" i="1"/>
  <c r="C906" i="1"/>
  <c r="J906" i="1"/>
  <c r="K906" i="1"/>
  <c r="A907" i="1"/>
  <c r="U906" i="1"/>
  <c r="AA905" i="1"/>
  <c r="L905" i="1"/>
  <c r="F905" i="1"/>
  <c r="G905" i="1"/>
  <c r="E905" i="1"/>
  <c r="R905" i="1"/>
  <c r="X905" i="1"/>
  <c r="D905" i="1"/>
  <c r="A908" i="1"/>
  <c r="C907" i="1"/>
  <c r="J907" i="1"/>
  <c r="K907" i="1"/>
  <c r="U907" i="1"/>
  <c r="AA906" i="1"/>
  <c r="L906" i="1"/>
  <c r="B905" i="1"/>
  <c r="G906" i="1"/>
  <c r="E906" i="1"/>
  <c r="F906" i="1"/>
  <c r="R906" i="1"/>
  <c r="X906" i="1"/>
  <c r="D906" i="1"/>
  <c r="A909" i="1"/>
  <c r="C908" i="1"/>
  <c r="J908" i="1"/>
  <c r="K908" i="1"/>
  <c r="U908" i="1"/>
  <c r="L907" i="1"/>
  <c r="AA907" i="1"/>
  <c r="B906" i="1"/>
  <c r="G907" i="1"/>
  <c r="E907" i="1"/>
  <c r="F907" i="1"/>
  <c r="R907" i="1"/>
  <c r="X907" i="1"/>
  <c r="D907" i="1"/>
  <c r="J909" i="1"/>
  <c r="K909" i="1"/>
  <c r="L908" i="1"/>
  <c r="AA908" i="1"/>
  <c r="AA909" i="1"/>
  <c r="G909" i="1"/>
  <c r="L909" i="1"/>
  <c r="N909" i="1"/>
  <c r="G908" i="1"/>
  <c r="E908" i="1"/>
  <c r="F908" i="1"/>
  <c r="R908" i="1"/>
  <c r="X908" i="1"/>
  <c r="D908" i="1"/>
  <c r="B907" i="1"/>
  <c r="B908" i="1"/>
  <c r="Q909" i="1"/>
  <c r="P909" i="1"/>
  <c r="M909" i="1"/>
  <c r="O909" i="1"/>
  <c r="E909" i="1"/>
  <c r="B909" i="1"/>
  <c r="R909" i="1"/>
  <c r="U909" i="1"/>
  <c r="A910" i="1"/>
  <c r="C909" i="1"/>
  <c r="V909" i="1"/>
  <c r="S909" i="1"/>
  <c r="W909" i="1"/>
  <c r="T909" i="1"/>
  <c r="Y909" i="1"/>
  <c r="Z909" i="1"/>
  <c r="X909" i="1"/>
  <c r="J910" i="1"/>
  <c r="K910" i="1"/>
  <c r="D909" i="1"/>
  <c r="AA910" i="1"/>
  <c r="L910" i="1"/>
  <c r="N910" i="1"/>
  <c r="P910" i="1"/>
  <c r="Q910" i="1"/>
  <c r="M910" i="1"/>
  <c r="O910" i="1"/>
  <c r="G910" i="1"/>
  <c r="E910" i="1"/>
  <c r="F910" i="1"/>
  <c r="B910" i="1"/>
  <c r="C910" i="1"/>
  <c r="A911" i="1"/>
  <c r="W910" i="1"/>
  <c r="T910" i="1"/>
  <c r="S910" i="1"/>
  <c r="V910" i="1"/>
  <c r="R910" i="1"/>
  <c r="U910" i="1"/>
  <c r="X910" i="1"/>
  <c r="Z910" i="1"/>
  <c r="Y910" i="1"/>
  <c r="J911" i="1"/>
  <c r="K911" i="1"/>
  <c r="D910" i="1"/>
  <c r="L911" i="1"/>
  <c r="AA911" i="1"/>
  <c r="N911" i="1"/>
  <c r="P911" i="1"/>
  <c r="Q911" i="1"/>
  <c r="M911" i="1"/>
  <c r="O911" i="1"/>
  <c r="G911" i="1"/>
  <c r="E911" i="1"/>
  <c r="F911" i="1"/>
  <c r="A912" i="1"/>
  <c r="C911" i="1"/>
  <c r="B911" i="1"/>
  <c r="T911" i="1"/>
  <c r="W911" i="1"/>
  <c r="U911" i="1"/>
  <c r="R911" i="1"/>
  <c r="S911" i="1"/>
  <c r="V911" i="1"/>
  <c r="Z911" i="1"/>
  <c r="Y911" i="1"/>
  <c r="J912" i="1"/>
  <c r="K912" i="1"/>
  <c r="L912" i="1"/>
  <c r="AA912" i="1"/>
  <c r="N912" i="1"/>
  <c r="G912" i="1"/>
  <c r="E912" i="1"/>
  <c r="F912" i="1"/>
  <c r="Q912" i="1"/>
  <c r="P912" i="1"/>
  <c r="M912" i="1"/>
  <c r="O912" i="1"/>
  <c r="V912" i="1"/>
  <c r="S912" i="1"/>
  <c r="T912" i="1"/>
  <c r="W912" i="1"/>
  <c r="U912" i="1"/>
  <c r="R912" i="1"/>
  <c r="B912" i="1"/>
  <c r="A913" i="1"/>
  <c r="C912" i="1"/>
  <c r="X912" i="1"/>
  <c r="Y912" i="1"/>
  <c r="Z912" i="1"/>
  <c r="J913" i="1"/>
  <c r="K913" i="1"/>
  <c r="D912" i="1"/>
  <c r="L913" i="1"/>
  <c r="AA913" i="1"/>
  <c r="N913" i="1"/>
  <c r="F913" i="1"/>
  <c r="G913" i="1"/>
  <c r="E913" i="1"/>
  <c r="Q913" i="1"/>
  <c r="P913" i="1"/>
  <c r="M913" i="1"/>
  <c r="O913" i="1"/>
  <c r="B913" i="1"/>
  <c r="W913" i="1"/>
  <c r="T913" i="1"/>
  <c r="R913" i="1"/>
  <c r="U913" i="1"/>
  <c r="A914" i="1"/>
  <c r="C913" i="1"/>
  <c r="V913" i="1"/>
  <c r="S913" i="1"/>
  <c r="X913" i="1"/>
  <c r="Y913" i="1"/>
  <c r="Z913" i="1"/>
  <c r="J914" i="1"/>
  <c r="K914" i="1"/>
  <c r="D913" i="1"/>
  <c r="AA914" i="1"/>
  <c r="L914" i="1"/>
  <c r="N914" i="1"/>
  <c r="Q914" i="1"/>
  <c r="P914" i="1"/>
  <c r="M914" i="1"/>
  <c r="O914" i="1"/>
  <c r="G914" i="1"/>
  <c r="E914" i="1"/>
  <c r="F914" i="1"/>
  <c r="W914" i="1"/>
  <c r="T914" i="1"/>
  <c r="R914" i="1"/>
  <c r="U914" i="1"/>
  <c r="B914" i="1"/>
  <c r="C914" i="1"/>
  <c r="A915" i="1"/>
  <c r="S914" i="1"/>
  <c r="V914" i="1"/>
  <c r="Z914" i="1"/>
  <c r="Y914" i="1"/>
  <c r="J915" i="1"/>
  <c r="K915" i="1"/>
  <c r="L915" i="1"/>
  <c r="AA915" i="1"/>
  <c r="N915" i="1"/>
  <c r="P915" i="1"/>
  <c r="Q915" i="1"/>
  <c r="M915" i="1"/>
  <c r="O915" i="1"/>
  <c r="G915" i="1"/>
  <c r="E915" i="1"/>
  <c r="F915" i="1"/>
  <c r="U915" i="1"/>
  <c r="R915" i="1"/>
  <c r="B915" i="1"/>
  <c r="A916" i="1"/>
  <c r="C915" i="1"/>
  <c r="T915" i="1"/>
  <c r="W915" i="1"/>
  <c r="Z915" i="1"/>
  <c r="S915" i="1"/>
  <c r="V915" i="1"/>
  <c r="X915" i="1"/>
  <c r="Y915" i="1"/>
  <c r="A917" i="1"/>
  <c r="J916" i="1"/>
  <c r="K916" i="1"/>
  <c r="C916" i="1"/>
  <c r="U916" i="1"/>
  <c r="D915" i="1"/>
  <c r="L916" i="1"/>
  <c r="AA916" i="1"/>
  <c r="J917" i="1"/>
  <c r="K917" i="1"/>
  <c r="A918" i="1"/>
  <c r="C917" i="1"/>
  <c r="U917" i="1"/>
  <c r="C918" i="1"/>
  <c r="J918" i="1"/>
  <c r="K918" i="1"/>
  <c r="A919" i="1"/>
  <c r="U918" i="1"/>
  <c r="L917" i="1"/>
  <c r="AA917" i="1"/>
  <c r="F916" i="1"/>
  <c r="G916" i="1"/>
  <c r="E916" i="1"/>
  <c r="R916" i="1"/>
  <c r="X916" i="1"/>
  <c r="D916" i="1"/>
  <c r="B916" i="1"/>
  <c r="A920" i="1"/>
  <c r="C919" i="1"/>
  <c r="J919" i="1"/>
  <c r="K919" i="1"/>
  <c r="U919" i="1"/>
  <c r="F917" i="1"/>
  <c r="G917" i="1"/>
  <c r="E917" i="1"/>
  <c r="R917" i="1"/>
  <c r="X917" i="1"/>
  <c r="D917" i="1"/>
  <c r="AA918" i="1"/>
  <c r="L918" i="1"/>
  <c r="G918" i="1"/>
  <c r="E918" i="1"/>
  <c r="F918" i="1"/>
  <c r="R918" i="1"/>
  <c r="X918" i="1"/>
  <c r="D918" i="1"/>
  <c r="L919" i="1"/>
  <c r="AA919" i="1"/>
  <c r="B917" i="1"/>
  <c r="C920" i="1"/>
  <c r="J920" i="1"/>
  <c r="K920" i="1"/>
  <c r="A921" i="1"/>
  <c r="U920" i="1"/>
  <c r="B918" i="1"/>
  <c r="AA920" i="1"/>
  <c r="L920" i="1"/>
  <c r="A922" i="1"/>
  <c r="C921" i="1"/>
  <c r="J921" i="1"/>
  <c r="K921" i="1"/>
  <c r="U921" i="1"/>
  <c r="G919" i="1"/>
  <c r="E919" i="1"/>
  <c r="F919" i="1"/>
  <c r="R919" i="1"/>
  <c r="X919" i="1"/>
  <c r="D919" i="1"/>
  <c r="B919" i="1"/>
  <c r="A923" i="1"/>
  <c r="C922" i="1"/>
  <c r="J922" i="1"/>
  <c r="K922" i="1"/>
  <c r="U922" i="1"/>
  <c r="L921" i="1"/>
  <c r="AA921" i="1"/>
  <c r="G920" i="1"/>
  <c r="E920" i="1"/>
  <c r="F920" i="1"/>
  <c r="R920" i="1"/>
  <c r="X920" i="1"/>
  <c r="D920" i="1"/>
  <c r="B920" i="1"/>
  <c r="L922" i="1"/>
  <c r="AA922" i="1"/>
  <c r="G921" i="1"/>
  <c r="E921" i="1"/>
  <c r="F921" i="1"/>
  <c r="R921" i="1"/>
  <c r="X921" i="1"/>
  <c r="D921" i="1"/>
  <c r="J923" i="1"/>
  <c r="K923" i="1"/>
  <c r="A924" i="1"/>
  <c r="C923" i="1"/>
  <c r="U923" i="1"/>
  <c r="B921" i="1"/>
  <c r="A925" i="1"/>
  <c r="C924" i="1"/>
  <c r="J924" i="1"/>
  <c r="K924" i="1"/>
  <c r="U924" i="1"/>
  <c r="F922" i="1"/>
  <c r="G922" i="1"/>
  <c r="E922" i="1"/>
  <c r="R922" i="1"/>
  <c r="X922" i="1"/>
  <c r="D922" i="1"/>
  <c r="L923" i="1"/>
  <c r="AA923" i="1"/>
  <c r="L924" i="1"/>
  <c r="AA924" i="1"/>
  <c r="F923" i="1"/>
  <c r="G923" i="1"/>
  <c r="E923" i="1"/>
  <c r="R923" i="1"/>
  <c r="X923" i="1"/>
  <c r="D923" i="1"/>
  <c r="B922" i="1"/>
  <c r="A926" i="1"/>
  <c r="C925" i="1"/>
  <c r="J925" i="1"/>
  <c r="K925" i="1"/>
  <c r="U925" i="1"/>
  <c r="B923" i="1"/>
  <c r="G924" i="1"/>
  <c r="E924" i="1"/>
  <c r="F924" i="1"/>
  <c r="R924" i="1"/>
  <c r="X924" i="1"/>
  <c r="D924" i="1"/>
  <c r="J926" i="1"/>
  <c r="K926" i="1"/>
  <c r="A927" i="1"/>
  <c r="C926" i="1"/>
  <c r="U926" i="1"/>
  <c r="L925" i="1"/>
  <c r="AA925" i="1"/>
  <c r="B924" i="1"/>
  <c r="G925" i="1"/>
  <c r="E925" i="1"/>
  <c r="F925" i="1"/>
  <c r="R925" i="1"/>
  <c r="X925" i="1"/>
  <c r="D925" i="1"/>
  <c r="C927" i="1"/>
  <c r="J927" i="1"/>
  <c r="K927" i="1"/>
  <c r="A928" i="1"/>
  <c r="U927" i="1"/>
  <c r="L926" i="1"/>
  <c r="AA926" i="1"/>
  <c r="B925" i="1"/>
  <c r="F926" i="1"/>
  <c r="G926" i="1"/>
  <c r="E926" i="1"/>
  <c r="R926" i="1"/>
  <c r="X926" i="1"/>
  <c r="D926" i="1"/>
  <c r="A929" i="1"/>
  <c r="C928" i="1"/>
  <c r="J928" i="1"/>
  <c r="K928" i="1"/>
  <c r="U928" i="1"/>
  <c r="X900" i="1"/>
  <c r="D900" i="1"/>
  <c r="X903" i="1"/>
  <c r="D903" i="1"/>
  <c r="X911" i="1"/>
  <c r="D911" i="1"/>
  <c r="AA927" i="1"/>
  <c r="L927" i="1"/>
  <c r="B926" i="1"/>
  <c r="G927" i="1"/>
  <c r="E927" i="1"/>
  <c r="F927" i="1"/>
  <c r="R927" i="1"/>
  <c r="X927" i="1"/>
  <c r="D927" i="1"/>
  <c r="A930" i="1"/>
  <c r="C929" i="1"/>
  <c r="J929" i="1"/>
  <c r="K929" i="1"/>
  <c r="U929" i="1"/>
  <c r="L928" i="1"/>
  <c r="AA928" i="1"/>
  <c r="J930" i="1"/>
  <c r="K930" i="1"/>
  <c r="A931" i="1"/>
  <c r="C930" i="1"/>
  <c r="U930" i="1"/>
  <c r="L929" i="1"/>
  <c r="AA929" i="1"/>
  <c r="B927" i="1"/>
  <c r="G928" i="1"/>
  <c r="E928" i="1"/>
  <c r="F928" i="1"/>
  <c r="R928" i="1"/>
  <c r="X928" i="1"/>
  <c r="D928" i="1"/>
  <c r="G929" i="1"/>
  <c r="E929" i="1"/>
  <c r="F929" i="1"/>
  <c r="R929" i="1"/>
  <c r="X929" i="1"/>
  <c r="D929" i="1"/>
  <c r="C931" i="1"/>
  <c r="J931" i="1"/>
  <c r="K931" i="1"/>
  <c r="U931" i="1"/>
  <c r="X28" i="1"/>
  <c r="D28" i="1"/>
  <c r="X37" i="1"/>
  <c r="D37" i="1"/>
  <c r="X19" i="1"/>
  <c r="D19" i="1"/>
  <c r="X10" i="1"/>
  <c r="D10" i="1"/>
  <c r="X46" i="1"/>
  <c r="D46" i="1"/>
  <c r="X9" i="1"/>
  <c r="D9" i="1"/>
  <c r="X14" i="1"/>
  <c r="D14" i="1"/>
  <c r="X30" i="1"/>
  <c r="D30" i="1"/>
  <c r="X54" i="1"/>
  <c r="D54" i="1"/>
  <c r="X35" i="1"/>
  <c r="D35" i="1"/>
  <c r="X55" i="1"/>
  <c r="D55" i="1"/>
  <c r="X39" i="1"/>
  <c r="D39" i="1"/>
  <c r="B928" i="1"/>
  <c r="X914" i="1"/>
  <c r="D914" i="1"/>
  <c r="L930" i="1"/>
  <c r="AA930" i="1"/>
  <c r="B929" i="1"/>
  <c r="G930" i="1"/>
  <c r="R930" i="1"/>
  <c r="X930" i="1"/>
  <c r="D930" i="1"/>
  <c r="AA931" i="1"/>
  <c r="L931" i="1"/>
  <c r="G931" i="1"/>
  <c r="F931" i="1"/>
  <c r="R931" i="1"/>
  <c r="X931" i="1"/>
  <c r="D931" i="1"/>
  <c r="E930" i="1"/>
  <c r="B930" i="1"/>
  <c r="X4" i="1"/>
  <c r="D4" i="1"/>
  <c r="B931" i="1"/>
  <c r="E931" i="1"/>
</calcChain>
</file>

<file path=xl/sharedStrings.xml><?xml version="1.0" encoding="utf-8"?>
<sst xmlns="http://schemas.openxmlformats.org/spreadsheetml/2006/main" count="621" uniqueCount="248">
  <si>
    <t>Addr</t>
  </si>
  <si>
    <t>Ref</t>
  </si>
  <si>
    <t>I</t>
  </si>
  <si>
    <t>OP</t>
  </si>
  <si>
    <t>OPCODE</t>
  </si>
  <si>
    <t>nARGS</t>
  </si>
  <si>
    <t>M1</t>
  </si>
  <si>
    <t>M2</t>
  </si>
  <si>
    <t>M3</t>
  </si>
  <si>
    <t>V 1</t>
  </si>
  <si>
    <t>V 2</t>
  </si>
  <si>
    <t>V 3</t>
  </si>
  <si>
    <t>ARG 1</t>
  </si>
  <si>
    <t>ARG 2</t>
  </si>
  <si>
    <t>ARG 3</t>
  </si>
  <si>
    <t>Comment</t>
  </si>
  <si>
    <t>Symbol</t>
  </si>
  <si>
    <t>start</t>
  </si>
  <si>
    <t>Flags</t>
  </si>
  <si>
    <t>A2</t>
  </si>
  <si>
    <t>stack</t>
  </si>
  <si>
    <t>Auto flags</t>
  </si>
  <si>
    <t>loop</t>
  </si>
  <si>
    <t>DATA</t>
  </si>
  <si>
    <t>CODE</t>
  </si>
  <si>
    <t>OP len</t>
  </si>
  <si>
    <t>Label</t>
  </si>
  <si>
    <t>code</t>
  </si>
  <si>
    <t>A1</t>
  </si>
  <si>
    <t>vars</t>
  </si>
  <si>
    <t>nodes_main</t>
  </si>
  <si>
    <t>DATA A1</t>
  </si>
  <si>
    <t>node01_main</t>
  </si>
  <si>
    <t>node00_main</t>
  </si>
  <si>
    <t>node02_main</t>
  </si>
  <si>
    <t>pow2</t>
  </si>
  <si>
    <t>node00</t>
  </si>
  <si>
    <t>node01</t>
  </si>
  <si>
    <t>node02</t>
  </si>
  <si>
    <t>node03</t>
  </si>
  <si>
    <t>node04</t>
  </si>
  <si>
    <t>node05</t>
  </si>
  <si>
    <t>node06</t>
  </si>
  <si>
    <t>node07</t>
  </si>
  <si>
    <t>node08</t>
  </si>
  <si>
    <t>node09</t>
  </si>
  <si>
    <t>node10</t>
  </si>
  <si>
    <t>node11</t>
  </si>
  <si>
    <t>node12</t>
  </si>
  <si>
    <t>node13</t>
  </si>
  <si>
    <t>node14</t>
  </si>
  <si>
    <t>node15</t>
  </si>
  <si>
    <t>node16</t>
  </si>
  <si>
    <t>node17</t>
  </si>
  <si>
    <t>node18</t>
  </si>
  <si>
    <t>node19</t>
  </si>
  <si>
    <t>node20</t>
  </si>
  <si>
    <t>node21</t>
  </si>
  <si>
    <t>node22</t>
  </si>
  <si>
    <t>node23</t>
  </si>
  <si>
    <t>node24</t>
  </si>
  <si>
    <t>node25</t>
  </si>
  <si>
    <t>node26</t>
  </si>
  <si>
    <t>node27</t>
  </si>
  <si>
    <t>node28</t>
  </si>
  <si>
    <t>node29</t>
  </si>
  <si>
    <t>node30</t>
  </si>
  <si>
    <t>node31</t>
  </si>
  <si>
    <t>node32</t>
  </si>
  <si>
    <t>node33</t>
  </si>
  <si>
    <t>node34</t>
  </si>
  <si>
    <t>node35</t>
  </si>
  <si>
    <t>node36</t>
  </si>
  <si>
    <t>node37</t>
  </si>
  <si>
    <t>node38</t>
  </si>
  <si>
    <t>node39</t>
  </si>
  <si>
    <t>node40</t>
  </si>
  <si>
    <t>node41</t>
  </si>
  <si>
    <t>node42</t>
  </si>
  <si>
    <t>node43</t>
  </si>
  <si>
    <t>node44</t>
  </si>
  <si>
    <t>node45</t>
  </si>
  <si>
    <t>node46</t>
  </si>
  <si>
    <t>node47</t>
  </si>
  <si>
    <t>node48</t>
  </si>
  <si>
    <t>node49</t>
  </si>
  <si>
    <t>x</t>
  </si>
  <si>
    <t>node34_main</t>
  </si>
  <si>
    <t>node44_main</t>
  </si>
  <si>
    <t>main</t>
  </si>
  <si>
    <t>node42_main</t>
  </si>
  <si>
    <t>dat732</t>
  </si>
  <si>
    <t>node11_main</t>
  </si>
  <si>
    <t>node26_main</t>
  </si>
  <si>
    <t>node06_main</t>
  </si>
  <si>
    <t>node30_main</t>
  </si>
  <si>
    <t>node38_main</t>
  </si>
  <si>
    <t>node32_main</t>
  </si>
  <si>
    <t>node47_main</t>
  </si>
  <si>
    <t>node41_main</t>
  </si>
  <si>
    <t>node07_main</t>
  </si>
  <si>
    <t>node19_main</t>
  </si>
  <si>
    <t>node09_main</t>
  </si>
  <si>
    <t>node14_main</t>
  </si>
  <si>
    <t>node15_main</t>
  </si>
  <si>
    <t>node23_main</t>
  </si>
  <si>
    <t>node21_main</t>
  </si>
  <si>
    <t>node17_main</t>
  </si>
  <si>
    <t>node05_main</t>
  </si>
  <si>
    <t>node20_main</t>
  </si>
  <si>
    <t>node12_main</t>
  </si>
  <si>
    <t>node37_main</t>
  </si>
  <si>
    <t>node43_main</t>
  </si>
  <si>
    <t>node36_main</t>
  </si>
  <si>
    <t>node25_main</t>
  </si>
  <si>
    <t>node46_main</t>
  </si>
  <si>
    <t>node45_main</t>
  </si>
  <si>
    <t>node18_main</t>
  </si>
  <si>
    <t>node39_main</t>
  </si>
  <si>
    <t>node28_main</t>
  </si>
  <si>
    <t>node16_main</t>
  </si>
  <si>
    <t>node27_main</t>
  </si>
  <si>
    <t>node35_main</t>
  </si>
  <si>
    <t>node22_main</t>
  </si>
  <si>
    <t>node29_main</t>
  </si>
  <si>
    <t>node48_main</t>
  </si>
  <si>
    <t>node24_main</t>
  </si>
  <si>
    <t>node04_main</t>
  </si>
  <si>
    <t>node08_main</t>
  </si>
  <si>
    <t>node13_main</t>
  </si>
  <si>
    <t>node31_main</t>
  </si>
  <si>
    <t>node49_main</t>
  </si>
  <si>
    <t>node33_main</t>
  </si>
  <si>
    <t>node03_main</t>
  </si>
  <si>
    <t>node40_main</t>
  </si>
  <si>
    <t>node10_main</t>
  </si>
  <si>
    <t>Note: 2^50, truncated by excel</t>
  </si>
  <si>
    <t>Table of power of 2, 2^0 to 2^50</t>
  </si>
  <si>
    <t>node_app</t>
  </si>
  <si>
    <t>2 nodes</t>
  </si>
  <si>
    <t>15 nodes</t>
  </si>
  <si>
    <t>1 node</t>
  </si>
  <si>
    <t>32 nodes</t>
  </si>
  <si>
    <t>result</t>
  </si>
  <si>
    <t>node</t>
  </si>
  <si>
    <t>continue</t>
  </si>
  <si>
    <t>send_pkt_loop</t>
  </si>
  <si>
    <t>dest_addr</t>
  </si>
  <si>
    <t>x_value</t>
  </si>
  <si>
    <t>send all packets in buffer</t>
  </si>
  <si>
    <t>desttbl</t>
  </si>
  <si>
    <t>desttbl_size</t>
  </si>
  <si>
    <t>node.result = node.app()</t>
  </si>
  <si>
    <t>y_value = node.result</t>
  </si>
  <si>
    <t>rx_pkt</t>
  </si>
  <si>
    <t>y</t>
  </si>
  <si>
    <t>tmp</t>
  </si>
  <si>
    <t>rx_pkt.x = in()</t>
  </si>
  <si>
    <t>run_app</t>
  </si>
  <si>
    <t>lbl1</t>
  </si>
  <si>
    <t>s3 = 0</t>
  </si>
  <si>
    <t>loop1</t>
  </si>
  <si>
    <t>lbl2</t>
  </si>
  <si>
    <t>lbl3</t>
  </si>
  <si>
    <t>return</t>
  </si>
  <si>
    <t>}</t>
  </si>
  <si>
    <t>bitcount = 51</t>
  </si>
  <si>
    <t>do { bitcount--</t>
  </si>
  <si>
    <t>} whlie(bitcount)</t>
  </si>
  <si>
    <t>cur_bit = pow2[bitcount]</t>
  </si>
  <si>
    <t>loop2</t>
  </si>
  <si>
    <t>prime</t>
  </si>
  <si>
    <t>if( in_p &gt;= 10*in_q ) {lbl1 …</t>
  </si>
  <si>
    <t>div = 0</t>
  </si>
  <si>
    <t>mod = 0</t>
  </si>
  <si>
    <t>mod *= 2</t>
  </si>
  <si>
    <t>if(in_p &gt;= cur_bit) {lbl2…</t>
  </si>
  <si>
    <t>mod++</t>
  </si>
  <si>
    <t>in_p -= cur_bit</t>
  </si>
  <si>
    <t>if(mod &gt;= in_q) {lbl3…</t>
  </si>
  <si>
    <t>mod -= in_q</t>
  </si>
  <si>
    <t>div += cur_bit</t>
  </si>
  <si>
    <t>return div</t>
  </si>
  <si>
    <t>div = -1</t>
  </si>
  <si>
    <t>in_q = -in_q</t>
  </si>
  <si>
    <t>while(in_p &gt;= 0) {</t>
  </si>
  <si>
    <t>in_p += in_q</t>
  </si>
  <si>
    <t>div++</t>
  </si>
  <si>
    <t>divide</t>
  </si>
  <si>
    <t>divide(in_p, in_q) {</t>
  </si>
  <si>
    <t>rx_pkt.x = divide(rx_pkt.x, node.prime)-1</t>
  </si>
  <si>
    <t>divide(in_p,in_q) {
    if( in_p &gt;= 10*in_q ) {
        div = 0
        mod = 0
        for(bitcount=50; bitcount &gt;=0; bitcount--) {
            cur_bit = pow2[bitcount]
            mod *= 2
            if(in_p &gt;= cur_bit) {
                mod++
                in_p -= cur_bit
            }
            if(mod &gt;= in_q) {
                mod -= in_q
                div += cur_bit
            }
        }
    } else {
        div = -1
        while(in_p &gt;= 0) {
            in_p -= in_q
            div++
        }
    }
    return div
}</t>
  </si>
  <si>
    <t>id(rx_pkt.x == -1) {lbl1…</t>
  </si>
  <si>
    <t>goto run_app</t>
  </si>
  <si>
    <t>rx_pkt.y = in()</t>
  </si>
  <si>
    <t>if(rx_pkt.x &lt; 0) continue</t>
  </si>
  <si>
    <t xml:space="preserve">if(tmp &amp;&amp; tmp2) continue </t>
  </si>
  <si>
    <t>var1 = 1</t>
  </si>
  <si>
    <t>var3 = 0</t>
  </si>
  <si>
    <t>var3++</t>
  </si>
  <si>
    <t>goto main.loop</t>
  </si>
  <si>
    <t>return s3</t>
  </si>
  <si>
    <t>array of struct { dest_addr, x }</t>
  </si>
  <si>
    <t>array of structs { is_used, y }</t>
  </si>
  <si>
    <t>s3 = 1</t>
  </si>
  <si>
    <t>app_first</t>
  </si>
  <si>
    <t>app_sum</t>
  </si>
  <si>
    <t>app_product</t>
  </si>
  <si>
    <t>app_quotient</t>
  </si>
  <si>
    <t>Node</t>
  </si>
  <si>
    <t>app</t>
  </si>
  <si>
    <t>app_prod</t>
  </si>
  <si>
    <t>rx_table</t>
  </si>
  <si>
    <t>rx_size</t>
  </si>
  <si>
    <t>rxmem_size</t>
  </si>
  <si>
    <t>rxmem</t>
  </si>
  <si>
    <t>if(rx_pkt.x &gt;= node.rxmem_size) continue</t>
  </si>
  <si>
    <t>tmp = node.rxmem[rx_pkt.x].is_used</t>
  </si>
  <si>
    <t>tmp2 = rx_pkt.y == node.rxmem[rx_pkt.x].y</t>
  </si>
  <si>
    <t>node.rxmem[rx_pkt.x].is_used = 1</t>
  </si>
  <si>
    <t>node.rxmem[rx_pkt.x].y = rx_pkt.y</t>
  </si>
  <si>
    <t>rxmem_loop</t>
  </si>
  <si>
    <t>while(var3 &lt; node.rxmem_size) {rxmem_loop_out…</t>
  </si>
  <si>
    <t>if(node.rxmem[var3].is_used == 0) continue main_loop;</t>
  </si>
  <si>
    <t>rxmem_loop_out</t>
  </si>
  <si>
    <t>for(s2=0; s2&lt; node.rxmem_size; s2++) {</t>
  </si>
  <si>
    <t xml:space="preserve">  s3 += node.rxmem[s2].y</t>
  </si>
  <si>
    <t>s3 *= node.rxmem[s2].y</t>
  </si>
  <si>
    <t>return divide(node.rxmem[0].y, node.rxmem[1].y)</t>
  </si>
  <si>
    <t>return node.rxmem[0].y</t>
  </si>
  <si>
    <t>dest nodes</t>
  </si>
  <si>
    <t>Dest slot</t>
  </si>
  <si>
    <t>Dest addr</t>
  </si>
  <si>
    <t>is_static</t>
  </si>
  <si>
    <t>Output</t>
  </si>
  <si>
    <t>num_rx</t>
  </si>
  <si>
    <t>Static value</t>
  </si>
  <si>
    <t>part 1:
Each packet x value corresponds to an index in an input array, multiplied by a prime number (to obfuscate the index)
When all input slots (which varies between nodes) are full, the values are combined using a node application (simple function, defined per node) and sent to input slots on other nodes.
One node sends to address 255
Eventually all input values are set and the network has converged to a number.
There are no loops in the network.
listing the nodes in a topological order makes it possible to traverse the operations from beginning to end. Due to the few "network" nodes, and many "static" nodes, the topological sort is fastest to do manually.
The resulting output is fetched</t>
  </si>
  <si>
    <t>Result:</t>
  </si>
  <si>
    <t>Input</t>
  </si>
  <si>
    <t>Node: 0</t>
  </si>
  <si>
    <t>Node: 1</t>
  </si>
  <si>
    <t>Node: 10</t>
  </si>
  <si>
    <t>Node: 48</t>
  </si>
  <si>
    <t>Node: 17</t>
  </si>
  <si>
    <t>Node: 49</t>
  </si>
  <si>
    <t>Is equal</t>
  </si>
  <si>
    <t>part 2:
Only a few nodes will be updated, due to the topology of the network.
Hardcoding them to a table, so the dynamic parts of the nodes are calculated from the new table, and static part from the generic, makes it possible to quickly do several runs
Comparing the result with the previous result easily shows the new value</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</si>
</sst>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scheme val="minor"/>
    </font>
    <font>
      <sz val="10"/>
      <color theme="1"/>
      <name val="Courier New"/>
      <family val="1"/>
    </font>
    <font>
      <sz val="11"/>
      <color theme="1"/>
      <name val="Calibri"/>
      <family val="2"/>
      <scheme val="minor"/>
    </font>
    <font>
      <sz val="8"/>
      <name val="Calibri"/>
      <family val="2"/>
      <scheme val="minor"/>
    </font>
    <font>
      <sz val="10"/>
      <color theme="1"/>
      <name val="Arial Unicode MS"/>
      <family val="2"/>
    </font>
    <font>
      <b/>
      <sz val="11"/>
      <color theme="1"/>
      <name val="Calibri"/>
      <family val="2"/>
      <scheme val="minor"/>
    </font>
  </fonts>
  <fills count="18">
    <fill>
      <patternFill patternType="none"/>
    </fill>
    <fill>
      <patternFill patternType="gray125"/>
    </fill>
    <fill>
      <patternFill patternType="solid">
        <fgColor theme="9" tint="0.59999389629810485"/>
        <bgColor theme="9" tint="0.79998168889431442"/>
      </patternFill>
    </fill>
    <fill>
      <patternFill patternType="solid">
        <fgColor theme="9" tint="0.79998168889431442"/>
        <bgColor indexed="64"/>
      </patternFill>
    </fill>
    <fill>
      <patternFill patternType="solid">
        <fgColor theme="4" tint="0.79998168889431442"/>
        <bgColor indexed="64"/>
      </patternFill>
    </fill>
    <fill>
      <patternFill patternType="solid">
        <fgColor theme="4" tint="0.59999389629810485"/>
        <bgColor theme="4" tint="0.59999389629810485"/>
      </patternFill>
    </fill>
    <fill>
      <patternFill patternType="solid">
        <fgColor theme="5" tint="0.79998168889431442"/>
        <bgColor indexed="64"/>
      </patternFill>
    </fill>
    <fill>
      <patternFill patternType="solid">
        <fgColor theme="9" tint="0.79998168889431442"/>
        <bgColor theme="9" tint="0.79998168889431442"/>
      </patternFill>
    </fill>
    <fill>
      <patternFill patternType="solid">
        <fgColor theme="4" tint="0.79998168889431442"/>
        <bgColor theme="4" tint="0.59999389629810485"/>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7"/>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theme="8" tint="0.39997558519241921"/>
        <bgColor indexed="64"/>
      </patternFill>
    </fill>
  </fills>
  <borders count="1">
    <border>
      <left/>
      <right/>
      <top/>
      <bottom/>
      <diagonal/>
    </border>
  </borders>
  <cellStyleXfs count="1">
    <xf numFmtId="0" fontId="0" fillId="0" borderId="0"/>
  </cellStyleXfs>
  <cellXfs count="50">
    <xf numFmtId="0" fontId="0" fillId="0" borderId="0" xfId="0"/>
    <xf numFmtId="0" fontId="0" fillId="2" borderId="0" xfId="0" applyFill="1" applyBorder="1"/>
    <xf numFmtId="0" fontId="0" fillId="3" borderId="0" xfId="0" applyFill="1" applyBorder="1"/>
    <xf numFmtId="0" fontId="0" fillId="4" borderId="0" xfId="0" applyFill="1" applyBorder="1"/>
    <xf numFmtId="0" fontId="1" fillId="5" borderId="0" xfId="0" applyFont="1" applyFill="1" applyBorder="1"/>
    <xf numFmtId="0" fontId="0" fillId="6" borderId="0" xfId="0" applyFill="1" applyBorder="1"/>
    <xf numFmtId="0" fontId="0" fillId="7" borderId="0" xfId="0" applyFill="1" applyBorder="1"/>
    <xf numFmtId="0" fontId="0" fillId="5" borderId="0" xfId="0" applyFill="1" applyBorder="1"/>
    <xf numFmtId="0" fontId="0" fillId="8" borderId="0" xfId="0" applyFill="1" applyBorder="1"/>
    <xf numFmtId="0" fontId="0" fillId="0" borderId="0" xfId="0" applyBorder="1"/>
    <xf numFmtId="0" fontId="0" fillId="9" borderId="0" xfId="0" applyFill="1" applyBorder="1"/>
    <xf numFmtId="0" fontId="0" fillId="0" borderId="0" xfId="0" applyFill="1" applyBorder="1"/>
    <xf numFmtId="0" fontId="2" fillId="0" borderId="0" xfId="0" applyFont="1" applyBorder="1"/>
    <xf numFmtId="0" fontId="2" fillId="6" borderId="0" xfId="0" applyFont="1" applyFill="1" applyBorder="1"/>
    <xf numFmtId="0" fontId="2" fillId="8" borderId="0" xfId="0" applyFont="1" applyFill="1" applyBorder="1"/>
    <xf numFmtId="0" fontId="2" fillId="0" borderId="0" xfId="0" applyFont="1" applyFill="1" applyBorder="1"/>
    <xf numFmtId="0" fontId="2" fillId="4" borderId="0" xfId="0" applyFont="1" applyFill="1" applyBorder="1"/>
    <xf numFmtId="0" fontId="2" fillId="0" borderId="0" xfId="0" applyFont="1"/>
    <xf numFmtId="0" fontId="2" fillId="5" borderId="0" xfId="0" applyFont="1" applyFill="1" applyBorder="1"/>
    <xf numFmtId="0" fontId="0" fillId="10" borderId="0" xfId="0" applyFill="1"/>
    <xf numFmtId="0" fontId="4" fillId="0" borderId="0" xfId="0" applyFont="1"/>
    <xf numFmtId="0" fontId="0" fillId="0" borderId="0" xfId="0" applyFont="1" applyFill="1" applyBorder="1"/>
    <xf numFmtId="0" fontId="0" fillId="12" borderId="0" xfId="0" applyFill="1"/>
    <xf numFmtId="0" fontId="0" fillId="13" borderId="0" xfId="0" applyFill="1"/>
    <xf numFmtId="0" fontId="0" fillId="9" borderId="0" xfId="0" applyFill="1"/>
    <xf numFmtId="0" fontId="0" fillId="14" borderId="0" xfId="0" applyFill="1"/>
    <xf numFmtId="0" fontId="0" fillId="15" borderId="0" xfId="0" applyFill="1"/>
    <xf numFmtId="0" fontId="5" fillId="14" borderId="0" xfId="0" applyFont="1" applyFill="1"/>
    <xf numFmtId="0" fontId="5" fillId="15" borderId="0" xfId="0" applyFont="1" applyFill="1"/>
    <xf numFmtId="0" fontId="5" fillId="12" borderId="0" xfId="0" applyFont="1" applyFill="1"/>
    <xf numFmtId="0" fontId="5" fillId="13" borderId="0" xfId="0" applyFont="1" applyFill="1"/>
    <xf numFmtId="0" fontId="5" fillId="9" borderId="0" xfId="0" applyFont="1" applyFill="1"/>
    <xf numFmtId="0" fontId="5" fillId="0" borderId="0" xfId="0" applyFont="1"/>
    <xf numFmtId="1" fontId="2" fillId="0" borderId="0" xfId="0" applyNumberFormat="1" applyFont="1"/>
    <xf numFmtId="1" fontId="2" fillId="11" borderId="0" xfId="0" applyNumberFormat="1" applyFont="1" applyFill="1"/>
    <xf numFmtId="1" fontId="2" fillId="13" borderId="0" xfId="0" applyNumberFormat="1" applyFont="1" applyFill="1"/>
    <xf numFmtId="1" fontId="0" fillId="13" borderId="0" xfId="0" applyNumberFormat="1" applyFill="1"/>
    <xf numFmtId="1" fontId="2" fillId="9" borderId="0" xfId="0" applyNumberFormat="1" applyFont="1" applyFill="1"/>
    <xf numFmtId="1" fontId="0" fillId="9" borderId="0" xfId="0" applyNumberFormat="1" applyFill="1"/>
    <xf numFmtId="1" fontId="0" fillId="0" borderId="0" xfId="0" applyNumberFormat="1"/>
    <xf numFmtId="1" fontId="0" fillId="11" borderId="0" xfId="0" applyNumberFormat="1" applyFill="1"/>
    <xf numFmtId="1" fontId="0" fillId="12" borderId="0" xfId="0" applyNumberFormat="1" applyFill="1"/>
    <xf numFmtId="1" fontId="0" fillId="16" borderId="0" xfId="0" applyNumberFormat="1" applyFill="1"/>
    <xf numFmtId="1" fontId="0" fillId="17" borderId="0" xfId="0" applyNumberFormat="1" applyFill="1"/>
    <xf numFmtId="1" fontId="0" fillId="15" borderId="0" xfId="0" applyNumberFormat="1" applyFill="1"/>
    <xf numFmtId="0" fontId="2" fillId="0" borderId="0" xfId="0" applyFont="1" applyAlignment="1">
      <alignment horizontal="left" vertical="top" wrapText="1"/>
    </xf>
    <xf numFmtId="0" fontId="2" fillId="0" borderId="0" xfId="0" applyFont="1" applyBorder="1" applyAlignment="1">
      <alignment horizontal="left" vertical="top" wrapText="1"/>
    </xf>
    <xf numFmtId="0" fontId="0" fillId="0" borderId="0" xfId="0" applyBorder="1" applyAlignment="1">
      <alignment horizontal="left" vertical="top"/>
    </xf>
    <xf numFmtId="0" fontId="5" fillId="10" borderId="0" xfId="0" applyFont="1" applyFill="1" applyAlignment="1">
      <alignment horizontal="center"/>
    </xf>
    <xf numFmtId="0" fontId="5" fillId="9" borderId="0" xfId="0" applyFont="1" applyFill="1" applyAlignment="1">
      <alignment horizontal="center"/>
    </xf>
  </cellXfs>
  <cellStyles count="1">
    <cellStyle name="Normal" xfId="0" builtinId="0"/>
  </cellStyles>
  <dxfs count="2">
    <dxf>
      <font>
        <color rgb="FF006100"/>
      </font>
      <fill>
        <patternFill>
          <bgColor rgb="FFC6EFCE"/>
        </patternFill>
      </fill>
    </dxf>
    <dxf>
      <fill>
        <patternFill>
          <bgColor theme="4" tint="0.39994506668294322"/>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tabSelected="1" workbookViewId="0">
      <selection activeCell="B20" sqref="B20"/>
    </sheetView>
  </sheetViews>
  <sheetFormatPr baseColWidth="10" defaultRowHeight="15" x14ac:dyDescent="0.2"/>
  <sheetData>
    <row r="1" spans="1:14" x14ac:dyDescent="0.2">
      <c r="A1" s="45" t="s">
        <v>237</v>
      </c>
      <c r="B1" s="45"/>
      <c r="C1" s="45"/>
      <c r="D1" s="45"/>
      <c r="E1" s="45"/>
      <c r="F1" s="45"/>
      <c r="G1" s="45"/>
      <c r="H1" s="45"/>
      <c r="I1" s="45"/>
      <c r="J1" s="45"/>
      <c r="K1" s="45"/>
      <c r="L1" s="45"/>
      <c r="M1" s="45"/>
      <c r="N1" s="45"/>
    </row>
    <row r="2" spans="1:14" x14ac:dyDescent="0.2">
      <c r="A2" s="45"/>
      <c r="B2" s="45"/>
      <c r="C2" s="45"/>
      <c r="D2" s="45"/>
      <c r="E2" s="45"/>
      <c r="F2" s="45"/>
      <c r="G2" s="45"/>
      <c r="H2" s="45"/>
      <c r="I2" s="45"/>
      <c r="J2" s="45"/>
      <c r="K2" s="45"/>
      <c r="L2" s="45"/>
      <c r="M2" s="45"/>
      <c r="N2" s="45"/>
    </row>
    <row r="3" spans="1:14" x14ac:dyDescent="0.2">
      <c r="A3" s="45"/>
      <c r="B3" s="45"/>
      <c r="C3" s="45"/>
      <c r="D3" s="45"/>
      <c r="E3" s="45"/>
      <c r="F3" s="45"/>
      <c r="G3" s="45"/>
      <c r="H3" s="45"/>
      <c r="I3" s="45"/>
      <c r="J3" s="45"/>
      <c r="K3" s="45"/>
      <c r="L3" s="45"/>
      <c r="M3" s="45"/>
      <c r="N3" s="45"/>
    </row>
    <row r="4" spans="1:14" x14ac:dyDescent="0.2">
      <c r="A4" s="45"/>
      <c r="B4" s="45"/>
      <c r="C4" s="45"/>
      <c r="D4" s="45"/>
      <c r="E4" s="45"/>
      <c r="F4" s="45"/>
      <c r="G4" s="45"/>
      <c r="H4" s="45"/>
      <c r="I4" s="45"/>
      <c r="J4" s="45"/>
      <c r="K4" s="45"/>
      <c r="L4" s="45"/>
      <c r="M4" s="45"/>
      <c r="N4" s="45"/>
    </row>
    <row r="5" spans="1:14" x14ac:dyDescent="0.2">
      <c r="A5" s="45"/>
      <c r="B5" s="45"/>
      <c r="C5" s="45"/>
      <c r="D5" s="45"/>
      <c r="E5" s="45"/>
      <c r="F5" s="45"/>
      <c r="G5" s="45"/>
      <c r="H5" s="45"/>
      <c r="I5" s="45"/>
      <c r="J5" s="45"/>
      <c r="K5" s="45"/>
      <c r="L5" s="45"/>
      <c r="M5" s="45"/>
      <c r="N5" s="45"/>
    </row>
    <row r="6" spans="1:14" x14ac:dyDescent="0.2">
      <c r="A6" s="45"/>
      <c r="B6" s="45"/>
      <c r="C6" s="45"/>
      <c r="D6" s="45"/>
      <c r="E6" s="45"/>
      <c r="F6" s="45"/>
      <c r="G6" s="45"/>
      <c r="H6" s="45"/>
      <c r="I6" s="45"/>
      <c r="J6" s="45"/>
      <c r="K6" s="45"/>
      <c r="L6" s="45"/>
      <c r="M6" s="45"/>
      <c r="N6" s="45"/>
    </row>
    <row r="7" spans="1:14" x14ac:dyDescent="0.2">
      <c r="A7" s="45"/>
      <c r="B7" s="45"/>
      <c r="C7" s="45"/>
      <c r="D7" s="45"/>
      <c r="E7" s="45"/>
      <c r="F7" s="45"/>
      <c r="G7" s="45"/>
      <c r="H7" s="45"/>
      <c r="I7" s="45"/>
      <c r="J7" s="45"/>
      <c r="K7" s="45"/>
      <c r="L7" s="45"/>
      <c r="M7" s="45"/>
      <c r="N7" s="45"/>
    </row>
    <row r="8" spans="1:14" x14ac:dyDescent="0.2">
      <c r="A8" s="45"/>
      <c r="B8" s="45"/>
      <c r="C8" s="45"/>
      <c r="D8" s="45"/>
      <c r="E8" s="45"/>
      <c r="F8" s="45"/>
      <c r="G8" s="45"/>
      <c r="H8" s="45"/>
      <c r="I8" s="45"/>
      <c r="J8" s="45"/>
      <c r="K8" s="45"/>
      <c r="L8" s="45"/>
      <c r="M8" s="45"/>
      <c r="N8" s="45"/>
    </row>
    <row r="9" spans="1:14" x14ac:dyDescent="0.2">
      <c r="A9" s="45"/>
      <c r="B9" s="45"/>
      <c r="C9" s="45"/>
      <c r="D9" s="45"/>
      <c r="E9" s="45"/>
      <c r="F9" s="45"/>
      <c r="G9" s="45"/>
      <c r="H9" s="45"/>
      <c r="I9" s="45"/>
      <c r="J9" s="45"/>
      <c r="K9" s="45"/>
      <c r="L9" s="45"/>
      <c r="M9" s="45"/>
      <c r="N9" s="45"/>
    </row>
    <row r="10" spans="1:14" x14ac:dyDescent="0.2">
      <c r="A10" s="45"/>
      <c r="B10" s="45"/>
      <c r="C10" s="45"/>
      <c r="D10" s="45"/>
      <c r="E10" s="45"/>
      <c r="F10" s="45"/>
      <c r="G10" s="45"/>
      <c r="H10" s="45"/>
      <c r="I10" s="45"/>
      <c r="J10" s="45"/>
      <c r="K10" s="45"/>
      <c r="L10" s="45"/>
      <c r="M10" s="45"/>
      <c r="N10" s="45"/>
    </row>
    <row r="11" spans="1:14" x14ac:dyDescent="0.2">
      <c r="A11" s="45"/>
      <c r="B11" s="45"/>
      <c r="C11" s="45"/>
      <c r="D11" s="45"/>
      <c r="E11" s="45"/>
      <c r="F11" s="45"/>
      <c r="G11" s="45"/>
      <c r="H11" s="45"/>
      <c r="I11" s="45"/>
      <c r="J11" s="45"/>
      <c r="K11" s="45"/>
      <c r="L11" s="45"/>
      <c r="M11" s="45"/>
      <c r="N11" s="45"/>
    </row>
    <row r="12" spans="1:14" x14ac:dyDescent="0.2">
      <c r="A12" s="45"/>
      <c r="B12" s="45"/>
      <c r="C12" s="45"/>
      <c r="D12" s="45"/>
      <c r="E12" s="45"/>
      <c r="F12" s="45"/>
      <c r="G12" s="45"/>
      <c r="H12" s="45"/>
      <c r="I12" s="45"/>
      <c r="J12" s="45"/>
      <c r="K12" s="45"/>
      <c r="L12" s="45"/>
      <c r="M12" s="45"/>
      <c r="N12" s="45"/>
    </row>
    <row r="13" spans="1:14" x14ac:dyDescent="0.2">
      <c r="A13" s="45"/>
      <c r="B13" s="45"/>
      <c r="C13" s="45"/>
      <c r="D13" s="45"/>
      <c r="E13" s="45"/>
      <c r="F13" s="45"/>
      <c r="G13" s="45"/>
      <c r="H13" s="45"/>
      <c r="I13" s="45"/>
      <c r="J13" s="45"/>
      <c r="K13" s="45"/>
      <c r="L13" s="45"/>
      <c r="M13" s="45"/>
      <c r="N13" s="45"/>
    </row>
    <row r="14" spans="1:14" x14ac:dyDescent="0.2">
      <c r="A14" s="45"/>
      <c r="B14" s="45"/>
      <c r="C14" s="45"/>
      <c r="D14" s="45"/>
      <c r="E14" s="45"/>
      <c r="F14" s="45"/>
      <c r="G14" s="45"/>
      <c r="H14" s="45"/>
      <c r="I14" s="45"/>
      <c r="J14" s="45"/>
      <c r="K14" s="45"/>
      <c r="L14" s="45"/>
      <c r="M14" s="45"/>
      <c r="N14" s="45"/>
    </row>
    <row r="15" spans="1:14" x14ac:dyDescent="0.2">
      <c r="A15" s="45"/>
      <c r="B15" s="45"/>
      <c r="C15" s="45"/>
      <c r="D15" s="45"/>
      <c r="E15" s="45"/>
      <c r="F15" s="45"/>
      <c r="G15" s="45"/>
      <c r="H15" s="45"/>
      <c r="I15" s="45"/>
      <c r="J15" s="45"/>
      <c r="K15" s="45"/>
      <c r="L15" s="45"/>
      <c r="M15" s="45"/>
      <c r="N15" s="45"/>
    </row>
    <row r="16" spans="1:14" x14ac:dyDescent="0.2">
      <c r="A16" s="45"/>
      <c r="B16" s="45"/>
      <c r="C16" s="45"/>
      <c r="D16" s="45"/>
      <c r="E16" s="45"/>
      <c r="F16" s="45"/>
      <c r="G16" s="45"/>
      <c r="H16" s="45"/>
      <c r="I16" s="45"/>
      <c r="J16" s="45"/>
      <c r="K16" s="45"/>
      <c r="L16" s="45"/>
      <c r="M16" s="45"/>
      <c r="N16" s="45"/>
    </row>
    <row r="17" spans="1:14" x14ac:dyDescent="0.2">
      <c r="A17" s="45"/>
      <c r="B17" s="45"/>
      <c r="C17" s="45"/>
      <c r="D17" s="45"/>
      <c r="E17" s="45"/>
      <c r="F17" s="45"/>
      <c r="G17" s="45"/>
      <c r="H17" s="45"/>
      <c r="I17" s="45"/>
      <c r="J17" s="45"/>
      <c r="K17" s="45"/>
      <c r="L17" s="45"/>
      <c r="M17" s="45"/>
      <c r="N17" s="45"/>
    </row>
    <row r="19" spans="1:14" x14ac:dyDescent="0.2">
      <c r="A19" s="17" t="s">
        <v>238</v>
      </c>
      <c r="B19" s="40">
        <f ca="1">exec!AC51</f>
        <v>20367.100924607999</v>
      </c>
    </row>
    <row r="21" spans="1:14" x14ac:dyDescent="0.2">
      <c r="A21" s="45" t="s">
        <v>247</v>
      </c>
      <c r="B21" s="45"/>
      <c r="C21" s="45"/>
      <c r="D21" s="45"/>
      <c r="E21" s="45"/>
      <c r="F21" s="45"/>
      <c r="G21" s="45"/>
      <c r="H21" s="45"/>
      <c r="I21" s="45"/>
      <c r="J21" s="45"/>
      <c r="K21" s="45"/>
      <c r="L21" s="45"/>
      <c r="M21" s="45"/>
      <c r="N21" s="45"/>
    </row>
    <row r="22" spans="1:14" x14ac:dyDescent="0.2">
      <c r="A22" s="45"/>
      <c r="B22" s="45"/>
      <c r="C22" s="45"/>
      <c r="D22" s="45"/>
      <c r="E22" s="45"/>
      <c r="F22" s="45"/>
      <c r="G22" s="45"/>
      <c r="H22" s="45"/>
      <c r="I22" s="45"/>
      <c r="J22" s="45"/>
      <c r="K22" s="45"/>
      <c r="L22" s="45"/>
      <c r="M22" s="45"/>
      <c r="N22" s="45"/>
    </row>
    <row r="23" spans="1:14" x14ac:dyDescent="0.2">
      <c r="A23" s="45"/>
      <c r="B23" s="45"/>
      <c r="C23" s="45"/>
      <c r="D23" s="45"/>
      <c r="E23" s="45"/>
      <c r="F23" s="45"/>
      <c r="G23" s="45"/>
      <c r="H23" s="45"/>
      <c r="I23" s="45"/>
      <c r="J23" s="45"/>
      <c r="K23" s="45"/>
      <c r="L23" s="45"/>
      <c r="M23" s="45"/>
      <c r="N23" s="45"/>
    </row>
    <row r="24" spans="1:14" x14ac:dyDescent="0.2">
      <c r="A24" s="45"/>
      <c r="B24" s="45"/>
      <c r="C24" s="45"/>
      <c r="D24" s="45"/>
      <c r="E24" s="45"/>
      <c r="F24" s="45"/>
      <c r="G24" s="45"/>
      <c r="H24" s="45"/>
      <c r="I24" s="45"/>
      <c r="J24" s="45"/>
      <c r="K24" s="45"/>
      <c r="L24" s="45"/>
      <c r="M24" s="45"/>
      <c r="N24" s="45"/>
    </row>
    <row r="25" spans="1:14" x14ac:dyDescent="0.2">
      <c r="A25" s="45"/>
      <c r="B25" s="45"/>
      <c r="C25" s="45"/>
      <c r="D25" s="45"/>
      <c r="E25" s="45"/>
      <c r="F25" s="45"/>
      <c r="G25" s="45"/>
      <c r="H25" s="45"/>
      <c r="I25" s="45"/>
      <c r="J25" s="45"/>
      <c r="K25" s="45"/>
      <c r="L25" s="45"/>
      <c r="M25" s="45"/>
      <c r="N25" s="45"/>
    </row>
    <row r="26" spans="1:14" x14ac:dyDescent="0.2">
      <c r="A26" s="45"/>
      <c r="B26" s="45"/>
      <c r="C26" s="45"/>
      <c r="D26" s="45"/>
      <c r="E26" s="45"/>
      <c r="F26" s="45"/>
      <c r="G26" s="45"/>
      <c r="H26" s="45"/>
      <c r="I26" s="45"/>
      <c r="J26" s="45"/>
      <c r="K26" s="45"/>
      <c r="L26" s="45"/>
      <c r="M26" s="45"/>
      <c r="N26" s="45"/>
    </row>
    <row r="27" spans="1:14" x14ac:dyDescent="0.2">
      <c r="A27" s="45"/>
      <c r="B27" s="45"/>
      <c r="C27" s="45"/>
      <c r="D27" s="45"/>
      <c r="E27" s="45"/>
      <c r="F27" s="45"/>
      <c r="G27" s="45"/>
      <c r="H27" s="45"/>
      <c r="I27" s="45"/>
      <c r="J27" s="45"/>
      <c r="K27" s="45"/>
      <c r="L27" s="45"/>
      <c r="M27" s="45"/>
      <c r="N27" s="45"/>
    </row>
    <row r="28" spans="1:14" x14ac:dyDescent="0.2">
      <c r="A28" s="45"/>
      <c r="B28" s="45"/>
      <c r="C28" s="45"/>
      <c r="D28" s="45"/>
      <c r="E28" s="45"/>
      <c r="F28" s="45"/>
      <c r="G28" s="45"/>
      <c r="H28" s="45"/>
      <c r="I28" s="45"/>
      <c r="J28" s="45"/>
      <c r="K28" s="45"/>
      <c r="L28" s="45"/>
      <c r="M28" s="45"/>
      <c r="N28" s="45"/>
    </row>
    <row r="29" spans="1:14" x14ac:dyDescent="0.2">
      <c r="A29" s="45"/>
      <c r="B29" s="45"/>
      <c r="C29" s="45"/>
      <c r="D29" s="45"/>
      <c r="E29" s="45"/>
      <c r="F29" s="45"/>
      <c r="G29" s="45"/>
      <c r="H29" s="45"/>
      <c r="I29" s="45"/>
      <c r="J29" s="45"/>
      <c r="K29" s="45"/>
      <c r="L29" s="45"/>
      <c r="M29" s="45"/>
      <c r="N29" s="45"/>
    </row>
    <row r="31" spans="1:14" x14ac:dyDescent="0.2">
      <c r="A31" s="17" t="s">
        <v>238</v>
      </c>
      <c r="B31" s="26">
        <f ca="1">LOOKUP(TRUE,'part2 updating'!G3:G28,'part2 updating'!F3:F28)</f>
        <v>15080</v>
      </c>
    </row>
  </sheetData>
  <mergeCells count="2">
    <mergeCell ref="A1:N17"/>
    <mergeCell ref="A21:N2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HS2"/>
  <sheetViews>
    <sheetView workbookViewId="0"/>
  </sheetViews>
  <sheetFormatPr baseColWidth="10" defaultColWidth="6" defaultRowHeight="15" x14ac:dyDescent="0.2"/>
  <sheetData>
    <row r="1" spans="1:2255" ht="16" x14ac:dyDescent="0.25">
      <c r="A1" s="20">
        <v>3</v>
      </c>
      <c r="B1">
        <v>62</v>
      </c>
      <c r="C1">
        <v>1001</v>
      </c>
      <c r="D1">
        <v>62</v>
      </c>
      <c r="E1" s="17">
        <v>11</v>
      </c>
      <c r="F1" s="17">
        <v>10</v>
      </c>
      <c r="G1" s="17">
        <v>109</v>
      </c>
      <c r="H1" s="17">
        <v>2255</v>
      </c>
      <c r="I1" s="17">
        <v>105</v>
      </c>
      <c r="J1">
        <v>1</v>
      </c>
      <c r="K1">
        <v>0</v>
      </c>
      <c r="L1">
        <v>1396</v>
      </c>
      <c r="M1">
        <v>1583</v>
      </c>
      <c r="N1">
        <v>643</v>
      </c>
      <c r="O1">
        <v>2183</v>
      </c>
      <c r="P1">
        <v>1995</v>
      </c>
      <c r="Q1">
        <v>1235</v>
      </c>
      <c r="R1">
        <v>781</v>
      </c>
      <c r="S1">
        <v>977</v>
      </c>
      <c r="T1">
        <v>2026</v>
      </c>
      <c r="U1">
        <v>1037</v>
      </c>
      <c r="V1">
        <v>1791</v>
      </c>
      <c r="W1">
        <v>748</v>
      </c>
      <c r="X1">
        <v>1301</v>
      </c>
      <c r="Y1">
        <v>2057</v>
      </c>
      <c r="Z1">
        <v>1074</v>
      </c>
      <c r="AA1">
        <v>1103</v>
      </c>
      <c r="AB1">
        <v>1727</v>
      </c>
      <c r="AC1">
        <v>1198</v>
      </c>
      <c r="AD1">
        <v>1618</v>
      </c>
      <c r="AE1">
        <v>1008</v>
      </c>
      <c r="AF1">
        <v>1272</v>
      </c>
      <c r="AG1">
        <v>1163</v>
      </c>
      <c r="AH1">
        <v>1865</v>
      </c>
      <c r="AI1">
        <v>1132</v>
      </c>
      <c r="AJ1">
        <v>1964</v>
      </c>
      <c r="AK1">
        <v>1476</v>
      </c>
      <c r="AL1">
        <v>674</v>
      </c>
      <c r="AM1">
        <v>1756</v>
      </c>
      <c r="AN1">
        <v>1686</v>
      </c>
      <c r="AO1">
        <v>1896</v>
      </c>
      <c r="AP1">
        <v>810</v>
      </c>
      <c r="AQ1">
        <v>2088</v>
      </c>
      <c r="AR1">
        <v>876</v>
      </c>
      <c r="AS1">
        <v>2152</v>
      </c>
      <c r="AT1">
        <v>571</v>
      </c>
      <c r="AU1">
        <v>1826</v>
      </c>
      <c r="AV1">
        <v>1437</v>
      </c>
      <c r="AW1">
        <v>1332</v>
      </c>
      <c r="AX1">
        <v>845</v>
      </c>
      <c r="AY1">
        <v>1649</v>
      </c>
      <c r="AZ1">
        <v>2214</v>
      </c>
      <c r="BA1">
        <v>944</v>
      </c>
      <c r="BB1">
        <v>705</v>
      </c>
      <c r="BC1">
        <v>1363</v>
      </c>
      <c r="BD1">
        <v>610</v>
      </c>
      <c r="BE1">
        <v>1552</v>
      </c>
      <c r="BF1">
        <v>1507</v>
      </c>
      <c r="BG1">
        <v>907</v>
      </c>
      <c r="BH1">
        <v>1931</v>
      </c>
      <c r="BI1">
        <v>2119</v>
      </c>
      <c r="BJ1">
        <v>0</v>
      </c>
      <c r="BK1">
        <v>0</v>
      </c>
      <c r="BL1">
        <v>0</v>
      </c>
      <c r="BM1">
        <v>0</v>
      </c>
      <c r="BN1">
        <v>0</v>
      </c>
      <c r="BO1">
        <v>0</v>
      </c>
      <c r="BP1">
        <v>0</v>
      </c>
      <c r="BQ1">
        <v>0</v>
      </c>
      <c r="BR1">
        <v>0</v>
      </c>
      <c r="BS1">
        <v>0</v>
      </c>
      <c r="BT1">
        <v>0</v>
      </c>
      <c r="BU1">
        <v>0</v>
      </c>
      <c r="BV1">
        <v>3</v>
      </c>
      <c r="BW1">
        <v>64</v>
      </c>
      <c r="BX1">
        <v>1008</v>
      </c>
      <c r="BY1">
        <v>64</v>
      </c>
      <c r="BZ1">
        <v>-1</v>
      </c>
      <c r="CA1">
        <v>62</v>
      </c>
      <c r="CB1">
        <v>1006</v>
      </c>
      <c r="CC1">
        <v>62</v>
      </c>
      <c r="CD1">
        <v>88</v>
      </c>
      <c r="CE1">
        <v>1006</v>
      </c>
      <c r="CF1">
        <v>61</v>
      </c>
      <c r="CG1">
        <v>170</v>
      </c>
      <c r="CH1">
        <v>1106</v>
      </c>
      <c r="CI1">
        <v>0</v>
      </c>
      <c r="CJ1">
        <v>73</v>
      </c>
      <c r="CK1">
        <v>3</v>
      </c>
      <c r="CL1">
        <v>65</v>
      </c>
      <c r="CM1">
        <v>21001</v>
      </c>
      <c r="CN1">
        <v>64</v>
      </c>
      <c r="CO1">
        <v>0</v>
      </c>
      <c r="CP1">
        <v>1</v>
      </c>
      <c r="CQ1">
        <v>20102</v>
      </c>
      <c r="CR1">
        <v>1</v>
      </c>
      <c r="CS1">
        <v>66</v>
      </c>
      <c r="CT1">
        <v>2</v>
      </c>
      <c r="CU1">
        <v>21101</v>
      </c>
      <c r="CV1">
        <v>105</v>
      </c>
      <c r="CW1">
        <v>0</v>
      </c>
      <c r="CX1">
        <v>0</v>
      </c>
      <c r="CY1">
        <v>1106</v>
      </c>
      <c r="CZ1">
        <v>0</v>
      </c>
      <c r="DA1">
        <v>436</v>
      </c>
      <c r="DB1">
        <v>1201</v>
      </c>
      <c r="DC1">
        <v>1</v>
      </c>
      <c r="DD1">
        <v>-1</v>
      </c>
      <c r="DE1">
        <v>64</v>
      </c>
      <c r="DF1">
        <v>1007</v>
      </c>
      <c r="DG1">
        <v>64</v>
      </c>
      <c r="DH1">
        <v>0</v>
      </c>
      <c r="DI1">
        <v>62</v>
      </c>
      <c r="DJ1">
        <v>1005</v>
      </c>
      <c r="DK1">
        <v>62</v>
      </c>
      <c r="DL1">
        <v>73</v>
      </c>
      <c r="DM1">
        <v>7</v>
      </c>
      <c r="DN1">
        <v>64</v>
      </c>
      <c r="DO1">
        <v>67</v>
      </c>
      <c r="DP1">
        <v>62</v>
      </c>
      <c r="DQ1">
        <v>1006</v>
      </c>
      <c r="DR1">
        <v>62</v>
      </c>
      <c r="DS1">
        <v>73</v>
      </c>
      <c r="DT1">
        <v>1002</v>
      </c>
      <c r="DU1">
        <v>64</v>
      </c>
      <c r="DV1">
        <v>2</v>
      </c>
      <c r="DW1">
        <v>133</v>
      </c>
      <c r="DX1">
        <v>1</v>
      </c>
      <c r="DY1">
        <v>133</v>
      </c>
      <c r="DZ1">
        <v>68</v>
      </c>
      <c r="EA1">
        <v>133</v>
      </c>
      <c r="EB1">
        <v>101</v>
      </c>
      <c r="EC1">
        <v>0</v>
      </c>
      <c r="ED1">
        <v>0</v>
      </c>
      <c r="EE1">
        <v>62</v>
      </c>
      <c r="EF1">
        <v>1001</v>
      </c>
      <c r="EG1">
        <v>133</v>
      </c>
      <c r="EH1">
        <v>1</v>
      </c>
      <c r="EI1">
        <v>140</v>
      </c>
      <c r="EJ1">
        <v>8</v>
      </c>
      <c r="EK1">
        <v>0</v>
      </c>
      <c r="EL1">
        <v>65</v>
      </c>
      <c r="EM1">
        <v>63</v>
      </c>
      <c r="EN1">
        <v>2</v>
      </c>
      <c r="EO1">
        <v>63</v>
      </c>
      <c r="EP1">
        <v>62</v>
      </c>
      <c r="EQ1">
        <v>62</v>
      </c>
      <c r="ER1">
        <v>1005</v>
      </c>
      <c r="ES1">
        <v>62</v>
      </c>
      <c r="ET1">
        <v>73</v>
      </c>
      <c r="EU1">
        <v>1002</v>
      </c>
      <c r="EV1">
        <v>64</v>
      </c>
      <c r="EW1">
        <v>2</v>
      </c>
      <c r="EX1">
        <v>161</v>
      </c>
      <c r="EY1">
        <v>1</v>
      </c>
      <c r="EZ1">
        <v>161</v>
      </c>
      <c r="FA1">
        <v>68</v>
      </c>
      <c r="FB1">
        <v>161</v>
      </c>
      <c r="FC1">
        <v>1102</v>
      </c>
      <c r="FD1">
        <v>1</v>
      </c>
      <c r="FE1">
        <v>1</v>
      </c>
      <c r="FF1">
        <v>0</v>
      </c>
      <c r="FG1">
        <v>1001</v>
      </c>
      <c r="FH1">
        <v>161</v>
      </c>
      <c r="FI1">
        <v>1</v>
      </c>
      <c r="FJ1">
        <v>169</v>
      </c>
      <c r="FK1">
        <v>102</v>
      </c>
      <c r="FL1">
        <v>1</v>
      </c>
      <c r="FM1">
        <v>65</v>
      </c>
      <c r="FN1">
        <v>0</v>
      </c>
      <c r="FO1">
        <v>1102</v>
      </c>
      <c r="FP1">
        <v>1</v>
      </c>
      <c r="FQ1">
        <v>1</v>
      </c>
      <c r="FR1">
        <v>61</v>
      </c>
      <c r="FS1">
        <v>1101</v>
      </c>
      <c r="FT1">
        <v>0</v>
      </c>
      <c r="FU1">
        <v>0</v>
      </c>
      <c r="FV1">
        <v>63</v>
      </c>
      <c r="FW1">
        <v>7</v>
      </c>
      <c r="FX1">
        <v>63</v>
      </c>
      <c r="FY1">
        <v>67</v>
      </c>
      <c r="FZ1">
        <v>62</v>
      </c>
      <c r="GA1">
        <v>1006</v>
      </c>
      <c r="GB1">
        <v>62</v>
      </c>
      <c r="GC1">
        <v>203</v>
      </c>
      <c r="GD1">
        <v>1002</v>
      </c>
      <c r="GE1">
        <v>63</v>
      </c>
      <c r="GF1">
        <v>2</v>
      </c>
      <c r="GG1">
        <v>194</v>
      </c>
      <c r="GH1">
        <v>1</v>
      </c>
      <c r="GI1">
        <v>68</v>
      </c>
      <c r="GJ1">
        <v>194</v>
      </c>
      <c r="GK1">
        <v>194</v>
      </c>
      <c r="GL1">
        <v>1006</v>
      </c>
      <c r="GM1">
        <v>0</v>
      </c>
      <c r="GN1">
        <v>73</v>
      </c>
      <c r="GO1">
        <v>1001</v>
      </c>
      <c r="GP1">
        <v>63</v>
      </c>
      <c r="GQ1">
        <v>1</v>
      </c>
      <c r="GR1">
        <v>63</v>
      </c>
      <c r="GS1">
        <v>1106</v>
      </c>
      <c r="GT1">
        <v>0</v>
      </c>
      <c r="GU1">
        <v>178</v>
      </c>
      <c r="GV1">
        <v>21101</v>
      </c>
      <c r="GW1">
        <v>210</v>
      </c>
      <c r="GX1">
        <v>0</v>
      </c>
      <c r="GY1">
        <v>0</v>
      </c>
      <c r="GZ1">
        <v>105</v>
      </c>
      <c r="HA1">
        <v>1</v>
      </c>
      <c r="HB1">
        <v>69</v>
      </c>
      <c r="HC1">
        <v>2101</v>
      </c>
      <c r="HD1">
        <v>0</v>
      </c>
      <c r="HE1">
        <v>1</v>
      </c>
      <c r="HF1">
        <v>70</v>
      </c>
      <c r="HG1">
        <v>1102</v>
      </c>
      <c r="HH1">
        <v>0</v>
      </c>
      <c r="HI1">
        <v>1</v>
      </c>
      <c r="HJ1">
        <v>63</v>
      </c>
      <c r="HK1">
        <v>7</v>
      </c>
      <c r="HL1">
        <v>63</v>
      </c>
      <c r="HM1">
        <v>71</v>
      </c>
      <c r="HN1">
        <v>62</v>
      </c>
      <c r="HO1">
        <v>1006</v>
      </c>
      <c r="HP1">
        <v>62</v>
      </c>
      <c r="HQ1">
        <v>250</v>
      </c>
      <c r="HR1">
        <v>1002</v>
      </c>
      <c r="HS1">
        <v>63</v>
      </c>
      <c r="HT1">
        <v>2</v>
      </c>
      <c r="HU1">
        <v>234</v>
      </c>
      <c r="HV1">
        <v>1</v>
      </c>
      <c r="HW1">
        <v>72</v>
      </c>
      <c r="HX1">
        <v>234</v>
      </c>
      <c r="HY1">
        <v>234</v>
      </c>
      <c r="HZ1">
        <v>4</v>
      </c>
      <c r="IA1">
        <v>0</v>
      </c>
      <c r="IB1">
        <v>101</v>
      </c>
      <c r="IC1">
        <v>1</v>
      </c>
      <c r="ID1">
        <v>234</v>
      </c>
      <c r="IE1">
        <v>240</v>
      </c>
      <c r="IF1">
        <v>4</v>
      </c>
      <c r="IG1">
        <v>0</v>
      </c>
      <c r="IH1">
        <v>4</v>
      </c>
      <c r="II1">
        <v>70</v>
      </c>
      <c r="IJ1">
        <v>1001</v>
      </c>
      <c r="IK1">
        <v>63</v>
      </c>
      <c r="IL1">
        <v>1</v>
      </c>
      <c r="IM1">
        <v>63</v>
      </c>
      <c r="IN1">
        <v>1106</v>
      </c>
      <c r="IO1">
        <v>0</v>
      </c>
      <c r="IP1">
        <v>218</v>
      </c>
      <c r="IQ1">
        <v>1106</v>
      </c>
      <c r="IR1">
        <v>0</v>
      </c>
      <c r="IS1">
        <v>73</v>
      </c>
      <c r="IT1">
        <v>109</v>
      </c>
      <c r="IU1">
        <v>4</v>
      </c>
      <c r="IV1">
        <v>21102</v>
      </c>
      <c r="IW1">
        <v>1</v>
      </c>
      <c r="IX1">
        <v>0</v>
      </c>
      <c r="IY1">
        <v>-3</v>
      </c>
      <c r="IZ1">
        <v>21101</v>
      </c>
      <c r="JA1">
        <v>0</v>
      </c>
      <c r="JB1">
        <v>0</v>
      </c>
      <c r="JC1">
        <v>-2</v>
      </c>
      <c r="JD1">
        <v>20207</v>
      </c>
      <c r="JE1">
        <v>-2</v>
      </c>
      <c r="JF1">
        <v>67</v>
      </c>
      <c r="JG1">
        <v>-1</v>
      </c>
      <c r="JH1">
        <v>1206</v>
      </c>
      <c r="JI1">
        <v>-1</v>
      </c>
      <c r="JJ1">
        <v>293</v>
      </c>
      <c r="JK1">
        <v>1202</v>
      </c>
      <c r="JL1">
        <v>-2</v>
      </c>
      <c r="JM1">
        <v>2</v>
      </c>
      <c r="JN1">
        <v>283</v>
      </c>
      <c r="JO1">
        <v>101</v>
      </c>
      <c r="JP1">
        <v>1</v>
      </c>
      <c r="JQ1">
        <v>283</v>
      </c>
      <c r="JR1">
        <v>283</v>
      </c>
      <c r="JS1">
        <v>1</v>
      </c>
      <c r="JT1">
        <v>68</v>
      </c>
      <c r="JU1">
        <v>283</v>
      </c>
      <c r="JV1">
        <v>283</v>
      </c>
      <c r="JW1">
        <v>22001</v>
      </c>
      <c r="JX1">
        <v>0</v>
      </c>
      <c r="JY1">
        <v>-3</v>
      </c>
      <c r="JZ1">
        <v>-3</v>
      </c>
      <c r="KA1">
        <v>21201</v>
      </c>
      <c r="KB1">
        <v>-2</v>
      </c>
      <c r="KC1">
        <v>1</v>
      </c>
      <c r="KD1">
        <v>-2</v>
      </c>
      <c r="KE1">
        <v>1105</v>
      </c>
      <c r="KF1">
        <v>1</v>
      </c>
      <c r="KG1">
        <v>263</v>
      </c>
      <c r="KH1">
        <v>21202</v>
      </c>
      <c r="KI1">
        <v>-3</v>
      </c>
      <c r="KJ1">
        <v>1</v>
      </c>
      <c r="KK1">
        <v>-3</v>
      </c>
      <c r="KL1">
        <v>109</v>
      </c>
      <c r="KM1">
        <v>-4</v>
      </c>
      <c r="KN1">
        <v>2106</v>
      </c>
      <c r="KO1">
        <v>0</v>
      </c>
      <c r="KP1">
        <v>0</v>
      </c>
      <c r="KQ1">
        <v>109</v>
      </c>
      <c r="KR1">
        <v>4</v>
      </c>
      <c r="KS1">
        <v>21101</v>
      </c>
      <c r="KT1">
        <v>0</v>
      </c>
      <c r="KU1">
        <v>1</v>
      </c>
      <c r="KV1">
        <v>-3</v>
      </c>
      <c r="KW1">
        <v>21101</v>
      </c>
      <c r="KX1">
        <v>0</v>
      </c>
      <c r="KY1">
        <v>0</v>
      </c>
      <c r="KZ1">
        <v>-2</v>
      </c>
      <c r="LA1">
        <v>20207</v>
      </c>
      <c r="LB1">
        <v>-2</v>
      </c>
      <c r="LC1">
        <v>67</v>
      </c>
      <c r="LD1">
        <v>-1</v>
      </c>
      <c r="LE1">
        <v>1206</v>
      </c>
      <c r="LF1">
        <v>-1</v>
      </c>
      <c r="LG1">
        <v>342</v>
      </c>
      <c r="LH1">
        <v>1202</v>
      </c>
      <c r="LI1">
        <v>-2</v>
      </c>
      <c r="LJ1">
        <v>2</v>
      </c>
      <c r="LK1">
        <v>332</v>
      </c>
      <c r="LL1">
        <v>101</v>
      </c>
      <c r="LM1">
        <v>1</v>
      </c>
      <c r="LN1">
        <v>332</v>
      </c>
      <c r="LO1">
        <v>332</v>
      </c>
      <c r="LP1">
        <v>1</v>
      </c>
      <c r="LQ1">
        <v>68</v>
      </c>
      <c r="LR1">
        <v>332</v>
      </c>
      <c r="LS1">
        <v>332</v>
      </c>
      <c r="LT1">
        <v>22002</v>
      </c>
      <c r="LU1">
        <v>0</v>
      </c>
      <c r="LV1">
        <v>-3</v>
      </c>
      <c r="LW1">
        <v>-3</v>
      </c>
      <c r="LX1">
        <v>21201</v>
      </c>
      <c r="LY1">
        <v>-2</v>
      </c>
      <c r="LZ1">
        <v>1</v>
      </c>
      <c r="MA1">
        <v>-2</v>
      </c>
      <c r="MB1">
        <v>1106</v>
      </c>
      <c r="MC1">
        <v>0</v>
      </c>
      <c r="MD1">
        <v>312</v>
      </c>
      <c r="ME1">
        <v>22101</v>
      </c>
      <c r="MF1">
        <v>0</v>
      </c>
      <c r="MG1">
        <v>-3</v>
      </c>
      <c r="MH1">
        <v>-3</v>
      </c>
      <c r="MI1">
        <v>109</v>
      </c>
      <c r="MJ1">
        <v>-4</v>
      </c>
      <c r="MK1">
        <v>2105</v>
      </c>
      <c r="ML1">
        <v>1</v>
      </c>
      <c r="MM1">
        <v>0</v>
      </c>
      <c r="MN1">
        <v>109</v>
      </c>
      <c r="MO1">
        <v>1</v>
      </c>
      <c r="MP1">
        <v>101</v>
      </c>
      <c r="MQ1">
        <v>1</v>
      </c>
      <c r="MR1">
        <v>68</v>
      </c>
      <c r="MS1">
        <v>359</v>
      </c>
      <c r="MT1">
        <v>20101</v>
      </c>
      <c r="MU1">
        <v>0</v>
      </c>
      <c r="MV1">
        <v>0</v>
      </c>
      <c r="MW1">
        <v>1</v>
      </c>
      <c r="MX1">
        <v>101</v>
      </c>
      <c r="MY1">
        <v>3</v>
      </c>
      <c r="MZ1">
        <v>68</v>
      </c>
      <c r="NA1">
        <v>367</v>
      </c>
      <c r="NB1">
        <v>20101</v>
      </c>
      <c r="NC1">
        <v>0</v>
      </c>
      <c r="ND1">
        <v>0</v>
      </c>
      <c r="NE1">
        <v>2</v>
      </c>
      <c r="NF1">
        <v>21101</v>
      </c>
      <c r="NG1">
        <v>0</v>
      </c>
      <c r="NH1">
        <v>376</v>
      </c>
      <c r="NI1">
        <v>0</v>
      </c>
      <c r="NJ1">
        <v>1105</v>
      </c>
      <c r="NK1">
        <v>1</v>
      </c>
      <c r="NL1">
        <v>436</v>
      </c>
      <c r="NM1">
        <v>21201</v>
      </c>
      <c r="NN1">
        <v>1</v>
      </c>
      <c r="NO1">
        <v>0</v>
      </c>
      <c r="NP1">
        <v>0</v>
      </c>
      <c r="NQ1">
        <v>109</v>
      </c>
      <c r="NR1">
        <v>-1</v>
      </c>
      <c r="NS1">
        <v>2106</v>
      </c>
      <c r="NT1">
        <v>0</v>
      </c>
      <c r="NU1">
        <v>0</v>
      </c>
      <c r="NV1">
        <v>1</v>
      </c>
      <c r="NW1">
        <v>2</v>
      </c>
      <c r="NX1">
        <v>4</v>
      </c>
      <c r="NY1">
        <v>8</v>
      </c>
      <c r="NZ1">
        <v>16</v>
      </c>
      <c r="OA1">
        <v>32</v>
      </c>
      <c r="OB1">
        <v>64</v>
      </c>
      <c r="OC1">
        <v>128</v>
      </c>
      <c r="OD1">
        <v>256</v>
      </c>
      <c r="OE1">
        <v>512</v>
      </c>
      <c r="OF1">
        <v>1024</v>
      </c>
      <c r="OG1">
        <v>2048</v>
      </c>
      <c r="OH1">
        <v>4096</v>
      </c>
      <c r="OI1">
        <v>8192</v>
      </c>
      <c r="OJ1">
        <v>16384</v>
      </c>
      <c r="OK1">
        <v>32768</v>
      </c>
      <c r="OL1">
        <v>65536</v>
      </c>
      <c r="OM1">
        <v>131072</v>
      </c>
      <c r="ON1">
        <v>262144</v>
      </c>
      <c r="OO1">
        <v>524288</v>
      </c>
      <c r="OP1">
        <v>1048576</v>
      </c>
      <c r="OQ1">
        <v>2097152</v>
      </c>
      <c r="OR1">
        <v>4194304</v>
      </c>
      <c r="OS1">
        <v>8388608</v>
      </c>
      <c r="OT1">
        <v>16777216</v>
      </c>
      <c r="OU1">
        <v>33554432</v>
      </c>
      <c r="OV1">
        <v>67108864</v>
      </c>
      <c r="OW1">
        <v>134217728</v>
      </c>
      <c r="OX1">
        <v>268435456</v>
      </c>
      <c r="OY1">
        <v>536870912</v>
      </c>
      <c r="OZ1">
        <v>1073741824</v>
      </c>
      <c r="PA1">
        <v>2147483648</v>
      </c>
      <c r="PB1">
        <v>4294967296</v>
      </c>
      <c r="PC1">
        <v>8589934592</v>
      </c>
      <c r="PD1">
        <v>17179869184</v>
      </c>
      <c r="PE1">
        <v>34359738368</v>
      </c>
      <c r="PF1">
        <v>68719476736</v>
      </c>
      <c r="PG1">
        <v>137438953472</v>
      </c>
      <c r="PH1">
        <v>274877906944</v>
      </c>
      <c r="PI1">
        <v>549755813888</v>
      </c>
      <c r="PJ1">
        <v>1099511627776</v>
      </c>
      <c r="PK1">
        <v>2199023255552</v>
      </c>
      <c r="PL1">
        <v>4398046511104</v>
      </c>
      <c r="PM1">
        <v>8796093022208</v>
      </c>
      <c r="PN1">
        <v>17592186044416</v>
      </c>
      <c r="PO1">
        <v>35184372088832</v>
      </c>
      <c r="PP1">
        <v>70368744177664</v>
      </c>
      <c r="PQ1">
        <v>140737488355328</v>
      </c>
      <c r="PR1">
        <v>281474976710656</v>
      </c>
      <c r="PS1">
        <v>562949953421312</v>
      </c>
      <c r="PT1">
        <v>1125899906842620</v>
      </c>
      <c r="PU1">
        <v>109</v>
      </c>
      <c r="PV1">
        <v>8</v>
      </c>
      <c r="PW1">
        <v>21202</v>
      </c>
      <c r="PX1">
        <v>-6</v>
      </c>
      <c r="PY1">
        <v>10</v>
      </c>
      <c r="PZ1">
        <v>-5</v>
      </c>
      <c r="QA1">
        <v>22207</v>
      </c>
      <c r="QB1">
        <v>-7</v>
      </c>
      <c r="QC1">
        <v>-5</v>
      </c>
      <c r="QD1">
        <v>-5</v>
      </c>
      <c r="QE1">
        <v>1205</v>
      </c>
      <c r="QF1">
        <v>-5</v>
      </c>
      <c r="QG1">
        <v>521</v>
      </c>
      <c r="QH1">
        <v>21102</v>
      </c>
      <c r="QI1">
        <v>0</v>
      </c>
      <c r="QJ1">
        <v>1</v>
      </c>
      <c r="QK1">
        <v>-4</v>
      </c>
      <c r="QL1">
        <v>21101</v>
      </c>
      <c r="QM1">
        <v>0</v>
      </c>
      <c r="QN1">
        <v>0</v>
      </c>
      <c r="QO1">
        <v>-3</v>
      </c>
      <c r="QP1">
        <v>21102</v>
      </c>
      <c r="QQ1">
        <v>1</v>
      </c>
      <c r="QR1">
        <v>51</v>
      </c>
      <c r="QS1">
        <v>-2</v>
      </c>
      <c r="QT1">
        <v>21201</v>
      </c>
      <c r="QU1">
        <v>-2</v>
      </c>
      <c r="QV1">
        <v>-1</v>
      </c>
      <c r="QW1">
        <v>-2</v>
      </c>
      <c r="QX1">
        <v>1201</v>
      </c>
      <c r="QY1">
        <v>-2</v>
      </c>
      <c r="QZ1">
        <v>385</v>
      </c>
      <c r="RA1">
        <v>470</v>
      </c>
      <c r="RB1">
        <v>21002</v>
      </c>
      <c r="RC1">
        <v>0</v>
      </c>
      <c r="RD1">
        <v>1</v>
      </c>
      <c r="RE1">
        <v>-1</v>
      </c>
      <c r="RF1">
        <v>21202</v>
      </c>
      <c r="RG1">
        <v>-3</v>
      </c>
      <c r="RH1">
        <v>2</v>
      </c>
      <c r="RI1">
        <v>-3</v>
      </c>
      <c r="RJ1">
        <v>22207</v>
      </c>
      <c r="RK1">
        <v>-7</v>
      </c>
      <c r="RL1">
        <v>-1</v>
      </c>
      <c r="RM1">
        <v>-5</v>
      </c>
      <c r="RN1">
        <v>1205</v>
      </c>
      <c r="RO1">
        <v>-5</v>
      </c>
      <c r="RP1">
        <v>496</v>
      </c>
      <c r="RQ1">
        <v>21201</v>
      </c>
      <c r="RR1">
        <v>-3</v>
      </c>
      <c r="RS1">
        <v>1</v>
      </c>
      <c r="RT1">
        <v>-3</v>
      </c>
      <c r="RU1">
        <v>22102</v>
      </c>
      <c r="RV1">
        <v>-1</v>
      </c>
      <c r="RW1">
        <v>-1</v>
      </c>
      <c r="RX1">
        <v>-5</v>
      </c>
      <c r="RY1">
        <v>22201</v>
      </c>
      <c r="RZ1">
        <v>-7</v>
      </c>
      <c r="SA1">
        <v>-5</v>
      </c>
      <c r="SB1">
        <v>-7</v>
      </c>
      <c r="SC1">
        <v>22207</v>
      </c>
      <c r="SD1">
        <v>-3</v>
      </c>
      <c r="SE1">
        <v>-6</v>
      </c>
      <c r="SF1">
        <v>-5</v>
      </c>
      <c r="SG1">
        <v>1205</v>
      </c>
      <c r="SH1">
        <v>-5</v>
      </c>
      <c r="SI1">
        <v>515</v>
      </c>
      <c r="SJ1">
        <v>22102</v>
      </c>
      <c r="SK1">
        <v>-1</v>
      </c>
      <c r="SL1">
        <v>-6</v>
      </c>
      <c r="SM1">
        <v>-5</v>
      </c>
      <c r="SN1">
        <v>22201</v>
      </c>
      <c r="SO1">
        <v>-3</v>
      </c>
      <c r="SP1">
        <v>-5</v>
      </c>
      <c r="SQ1">
        <v>-3</v>
      </c>
      <c r="SR1">
        <v>22201</v>
      </c>
      <c r="SS1">
        <v>-1</v>
      </c>
      <c r="ST1">
        <v>-4</v>
      </c>
      <c r="SU1">
        <v>-4</v>
      </c>
      <c r="SV1">
        <v>1205</v>
      </c>
      <c r="SW1">
        <v>-2</v>
      </c>
      <c r="SX1">
        <v>461</v>
      </c>
      <c r="SY1">
        <v>1106</v>
      </c>
      <c r="SZ1">
        <v>0</v>
      </c>
      <c r="TA1">
        <v>547</v>
      </c>
      <c r="TB1">
        <v>21102</v>
      </c>
      <c r="TC1">
        <v>-1</v>
      </c>
      <c r="TD1">
        <v>1</v>
      </c>
      <c r="TE1">
        <v>-4</v>
      </c>
      <c r="TF1">
        <v>21202</v>
      </c>
      <c r="TG1">
        <v>-6</v>
      </c>
      <c r="TH1">
        <v>-1</v>
      </c>
      <c r="TI1">
        <v>-6</v>
      </c>
      <c r="TJ1">
        <v>21207</v>
      </c>
      <c r="TK1">
        <v>-7</v>
      </c>
      <c r="TL1">
        <v>0</v>
      </c>
      <c r="TM1">
        <v>-5</v>
      </c>
      <c r="TN1">
        <v>1205</v>
      </c>
      <c r="TO1">
        <v>-5</v>
      </c>
      <c r="TP1">
        <v>547</v>
      </c>
      <c r="TQ1">
        <v>22201</v>
      </c>
      <c r="TR1">
        <v>-7</v>
      </c>
      <c r="TS1">
        <v>-6</v>
      </c>
      <c r="TT1">
        <v>-7</v>
      </c>
      <c r="TU1">
        <v>21201</v>
      </c>
      <c r="TV1">
        <v>-4</v>
      </c>
      <c r="TW1">
        <v>1</v>
      </c>
      <c r="TX1">
        <v>-4</v>
      </c>
      <c r="TY1">
        <v>1106</v>
      </c>
      <c r="TZ1">
        <v>0</v>
      </c>
      <c r="UA1">
        <v>529</v>
      </c>
      <c r="UB1">
        <v>21202</v>
      </c>
      <c r="UC1">
        <v>-4</v>
      </c>
      <c r="UD1">
        <v>1</v>
      </c>
      <c r="UE1">
        <v>-7</v>
      </c>
      <c r="UF1">
        <v>109</v>
      </c>
      <c r="UG1">
        <v>-8</v>
      </c>
      <c r="UH1">
        <v>2106</v>
      </c>
      <c r="UI1">
        <v>0</v>
      </c>
      <c r="UJ1">
        <v>0</v>
      </c>
      <c r="UK1">
        <v>109</v>
      </c>
      <c r="UL1">
        <v>1</v>
      </c>
      <c r="UM1">
        <v>101</v>
      </c>
      <c r="UN1">
        <v>1</v>
      </c>
      <c r="UO1">
        <v>68</v>
      </c>
      <c r="UP1">
        <v>563</v>
      </c>
      <c r="UQ1">
        <v>21001</v>
      </c>
      <c r="UR1">
        <v>0</v>
      </c>
      <c r="US1">
        <v>0</v>
      </c>
      <c r="UT1">
        <v>0</v>
      </c>
      <c r="UU1">
        <v>109</v>
      </c>
      <c r="UV1">
        <v>-1</v>
      </c>
      <c r="UW1">
        <v>2106</v>
      </c>
      <c r="UX1">
        <v>0</v>
      </c>
      <c r="UY1">
        <v>0</v>
      </c>
      <c r="UZ1">
        <v>1102</v>
      </c>
      <c r="VA1">
        <v>1</v>
      </c>
      <c r="VB1">
        <v>98057</v>
      </c>
      <c r="VC1">
        <v>66</v>
      </c>
      <c r="VD1">
        <v>1101</v>
      </c>
      <c r="VE1">
        <v>5</v>
      </c>
      <c r="VF1">
        <v>0</v>
      </c>
      <c r="VG1">
        <v>67</v>
      </c>
      <c r="VH1">
        <v>1101</v>
      </c>
      <c r="VI1">
        <v>598</v>
      </c>
      <c r="VJ1">
        <v>0</v>
      </c>
      <c r="VK1">
        <v>68</v>
      </c>
      <c r="VL1">
        <v>1102</v>
      </c>
      <c r="VM1">
        <v>1</v>
      </c>
      <c r="VN1">
        <v>253</v>
      </c>
      <c r="VO1">
        <v>69</v>
      </c>
      <c r="VP1">
        <v>1102</v>
      </c>
      <c r="VQ1">
        <v>1</v>
      </c>
      <c r="VR1">
        <v>1</v>
      </c>
      <c r="VS1">
        <v>71</v>
      </c>
      <c r="VT1">
        <v>1101</v>
      </c>
      <c r="VU1">
        <v>0</v>
      </c>
      <c r="VV1">
        <v>608</v>
      </c>
      <c r="VW1">
        <v>72</v>
      </c>
      <c r="VX1">
        <v>1106</v>
      </c>
      <c r="VY1">
        <v>0</v>
      </c>
      <c r="VZ1">
        <v>73</v>
      </c>
      <c r="WA1">
        <v>0</v>
      </c>
      <c r="WB1">
        <v>0</v>
      </c>
      <c r="WC1">
        <v>0</v>
      </c>
      <c r="WD1">
        <v>0</v>
      </c>
      <c r="WE1">
        <v>0</v>
      </c>
      <c r="WF1">
        <v>0</v>
      </c>
      <c r="WG1">
        <v>0</v>
      </c>
      <c r="WH1">
        <v>0</v>
      </c>
      <c r="WI1">
        <v>0</v>
      </c>
      <c r="WJ1">
        <v>0</v>
      </c>
      <c r="WK1">
        <v>43</v>
      </c>
      <c r="WL1">
        <v>97379</v>
      </c>
      <c r="WM1">
        <v>1101</v>
      </c>
      <c r="WN1">
        <v>0</v>
      </c>
      <c r="WO1">
        <v>15269</v>
      </c>
      <c r="WP1">
        <v>66</v>
      </c>
      <c r="WQ1">
        <v>1102</v>
      </c>
      <c r="WR1">
        <v>1</v>
      </c>
      <c r="WS1">
        <v>1</v>
      </c>
      <c r="WT1">
        <v>67</v>
      </c>
      <c r="WU1">
        <v>1101</v>
      </c>
      <c r="WV1">
        <v>0</v>
      </c>
      <c r="WW1">
        <v>637</v>
      </c>
      <c r="WX1">
        <v>68</v>
      </c>
      <c r="WY1">
        <v>1102</v>
      </c>
      <c r="WZ1">
        <v>1</v>
      </c>
      <c r="XA1">
        <v>556</v>
      </c>
      <c r="XB1">
        <v>69</v>
      </c>
      <c r="XC1">
        <v>1101</v>
      </c>
      <c r="XD1">
        <v>0</v>
      </c>
      <c r="XE1">
        <v>2</v>
      </c>
      <c r="XF1">
        <v>71</v>
      </c>
      <c r="XG1">
        <v>1101</v>
      </c>
      <c r="XH1">
        <v>639</v>
      </c>
      <c r="XI1">
        <v>0</v>
      </c>
      <c r="XJ1">
        <v>72</v>
      </c>
      <c r="XK1">
        <v>1106</v>
      </c>
      <c r="XL1">
        <v>0</v>
      </c>
      <c r="XM1">
        <v>73</v>
      </c>
      <c r="XN1">
        <v>1</v>
      </c>
      <c r="XO1">
        <v>13</v>
      </c>
      <c r="XP1">
        <v>42</v>
      </c>
      <c r="XQ1">
        <v>249188</v>
      </c>
      <c r="XR1">
        <v>36</v>
      </c>
      <c r="XS1">
        <v>290692</v>
      </c>
      <c r="XT1">
        <v>1102</v>
      </c>
      <c r="XU1">
        <v>1</v>
      </c>
      <c r="XV1">
        <v>97169</v>
      </c>
      <c r="XW1">
        <v>66</v>
      </c>
      <c r="XX1">
        <v>1102</v>
      </c>
      <c r="XY1">
        <v>1</v>
      </c>
      <c r="XZ1">
        <v>1</v>
      </c>
      <c r="YA1">
        <v>67</v>
      </c>
      <c r="YB1">
        <v>1101</v>
      </c>
      <c r="YC1">
        <v>0</v>
      </c>
      <c r="YD1">
        <v>670</v>
      </c>
      <c r="YE1">
        <v>68</v>
      </c>
      <c r="YF1">
        <v>1102</v>
      </c>
      <c r="YG1">
        <v>556</v>
      </c>
      <c r="YH1">
        <v>1</v>
      </c>
      <c r="YI1">
        <v>69</v>
      </c>
      <c r="YJ1">
        <v>1102</v>
      </c>
      <c r="YK1">
        <v>1</v>
      </c>
      <c r="YL1">
        <v>1</v>
      </c>
      <c r="YM1">
        <v>71</v>
      </c>
      <c r="YN1">
        <v>1102</v>
      </c>
      <c r="YO1">
        <v>672</v>
      </c>
      <c r="YP1">
        <v>1</v>
      </c>
      <c r="YQ1">
        <v>72</v>
      </c>
      <c r="YR1">
        <v>1105</v>
      </c>
      <c r="YS1">
        <v>1</v>
      </c>
      <c r="YT1">
        <v>73</v>
      </c>
      <c r="YU1">
        <v>1</v>
      </c>
      <c r="YV1">
        <v>421</v>
      </c>
      <c r="YW1">
        <v>30</v>
      </c>
      <c r="YX1">
        <v>124934</v>
      </c>
      <c r="YY1">
        <v>1101</v>
      </c>
      <c r="YZ1">
        <v>0</v>
      </c>
      <c r="ZA1">
        <v>72689</v>
      </c>
      <c r="ZB1">
        <v>66</v>
      </c>
      <c r="ZC1">
        <v>1102</v>
      </c>
      <c r="ZD1">
        <v>1</v>
      </c>
      <c r="ZE1">
        <v>1</v>
      </c>
      <c r="ZF1">
        <v>67</v>
      </c>
      <c r="ZG1">
        <v>1101</v>
      </c>
      <c r="ZH1">
        <v>701</v>
      </c>
      <c r="ZI1">
        <v>0</v>
      </c>
      <c r="ZJ1">
        <v>68</v>
      </c>
      <c r="ZK1">
        <v>1102</v>
      </c>
      <c r="ZL1">
        <v>1</v>
      </c>
      <c r="ZM1">
        <v>556</v>
      </c>
      <c r="ZN1">
        <v>69</v>
      </c>
      <c r="ZO1">
        <v>1102</v>
      </c>
      <c r="ZP1">
        <v>1</v>
      </c>
      <c r="ZQ1">
        <v>1</v>
      </c>
      <c r="ZR1">
        <v>71</v>
      </c>
      <c r="ZS1">
        <v>1102</v>
      </c>
      <c r="ZT1">
        <v>703</v>
      </c>
      <c r="ZU1">
        <v>1</v>
      </c>
      <c r="ZV1">
        <v>72</v>
      </c>
      <c r="ZW1">
        <v>1106</v>
      </c>
      <c r="ZX1">
        <v>0</v>
      </c>
      <c r="ZY1">
        <v>73</v>
      </c>
      <c r="ZZ1">
        <v>1</v>
      </c>
      <c r="AAA1">
        <v>23</v>
      </c>
      <c r="AAB1">
        <v>9</v>
      </c>
      <c r="AAC1">
        <v>72994</v>
      </c>
      <c r="AAD1">
        <v>1102</v>
      </c>
      <c r="AAE1">
        <v>62297</v>
      </c>
      <c r="AAF1">
        <v>1</v>
      </c>
      <c r="AAG1">
        <v>66</v>
      </c>
      <c r="AAH1">
        <v>1101</v>
      </c>
      <c r="AAI1">
        <v>7</v>
      </c>
      <c r="AAJ1">
        <v>0</v>
      </c>
      <c r="AAK1">
        <v>67</v>
      </c>
      <c r="AAL1">
        <v>1101</v>
      </c>
      <c r="AAM1">
        <v>732</v>
      </c>
      <c r="AAN1">
        <v>0</v>
      </c>
      <c r="AAO1">
        <v>68</v>
      </c>
      <c r="AAP1">
        <v>1102</v>
      </c>
      <c r="AAQ1">
        <v>302</v>
      </c>
      <c r="AAR1">
        <v>1</v>
      </c>
      <c r="AAS1">
        <v>69</v>
      </c>
      <c r="AAT1">
        <v>1102</v>
      </c>
      <c r="AAU1">
        <v>1</v>
      </c>
      <c r="AAV1">
        <v>1</v>
      </c>
      <c r="AAW1">
        <v>71</v>
      </c>
      <c r="AAX1">
        <v>1101</v>
      </c>
      <c r="AAY1">
        <v>746</v>
      </c>
      <c r="AAZ1">
        <v>0</v>
      </c>
      <c r="ABA1">
        <v>72</v>
      </c>
      <c r="ABB1">
        <v>1106</v>
      </c>
      <c r="ABC1">
        <v>0</v>
      </c>
      <c r="ABD1">
        <v>73</v>
      </c>
      <c r="ABE1">
        <v>0</v>
      </c>
      <c r="ABF1">
        <v>0</v>
      </c>
      <c r="ABG1">
        <v>0</v>
      </c>
      <c r="ABH1">
        <v>0</v>
      </c>
      <c r="ABI1">
        <v>0</v>
      </c>
      <c r="ABJ1">
        <v>0</v>
      </c>
      <c r="ABK1">
        <v>0</v>
      </c>
      <c r="ABL1">
        <v>0</v>
      </c>
      <c r="ABM1">
        <v>0</v>
      </c>
      <c r="ABN1">
        <v>0</v>
      </c>
      <c r="ABO1">
        <v>0</v>
      </c>
      <c r="ABP1">
        <v>0</v>
      </c>
      <c r="ABQ1">
        <v>0</v>
      </c>
      <c r="ABR1">
        <v>0</v>
      </c>
      <c r="ABS1">
        <v>17</v>
      </c>
      <c r="ABT1">
        <v>37691</v>
      </c>
      <c r="ABU1">
        <v>1102</v>
      </c>
      <c r="ABV1">
        <v>1</v>
      </c>
      <c r="ABW1">
        <v>37783</v>
      </c>
      <c r="ABX1">
        <v>66</v>
      </c>
      <c r="ABY1">
        <v>1102</v>
      </c>
      <c r="ABZ1">
        <v>1</v>
      </c>
      <c r="ACA1">
        <v>1</v>
      </c>
      <c r="ACB1">
        <v>67</v>
      </c>
      <c r="ACC1">
        <v>1102</v>
      </c>
      <c r="ACD1">
        <v>1</v>
      </c>
      <c r="ACE1">
        <v>775</v>
      </c>
      <c r="ACF1">
        <v>68</v>
      </c>
      <c r="ACG1">
        <v>1102</v>
      </c>
      <c r="ACH1">
        <v>1</v>
      </c>
      <c r="ACI1">
        <v>556</v>
      </c>
      <c r="ACJ1">
        <v>69</v>
      </c>
      <c r="ACK1">
        <v>1101</v>
      </c>
      <c r="ACL1">
        <v>2</v>
      </c>
      <c r="ACM1">
        <v>0</v>
      </c>
      <c r="ACN1">
        <v>71</v>
      </c>
      <c r="ACO1">
        <v>1102</v>
      </c>
      <c r="ACP1">
        <v>1</v>
      </c>
      <c r="ACQ1">
        <v>777</v>
      </c>
      <c r="ACR1">
        <v>72</v>
      </c>
      <c r="ACS1">
        <v>1105</v>
      </c>
      <c r="ACT1">
        <v>1</v>
      </c>
      <c r="ACU1">
        <v>73</v>
      </c>
      <c r="ACV1">
        <v>1</v>
      </c>
      <c r="ACW1">
        <v>29</v>
      </c>
      <c r="ACX1">
        <v>42</v>
      </c>
      <c r="ACY1">
        <v>436079</v>
      </c>
      <c r="ACZ1">
        <v>5</v>
      </c>
      <c r="ADA1">
        <v>60542</v>
      </c>
      <c r="ADB1">
        <v>1101</v>
      </c>
      <c r="ADC1">
        <v>76253</v>
      </c>
      <c r="ADD1">
        <v>0</v>
      </c>
      <c r="ADE1">
        <v>66</v>
      </c>
      <c r="ADF1">
        <v>1101</v>
      </c>
      <c r="ADG1">
        <v>1</v>
      </c>
      <c r="ADH1">
        <v>0</v>
      </c>
      <c r="ADI1">
        <v>67</v>
      </c>
      <c r="ADJ1">
        <v>1102</v>
      </c>
      <c r="ADK1">
        <v>1</v>
      </c>
      <c r="ADL1">
        <v>808</v>
      </c>
      <c r="ADM1">
        <v>68</v>
      </c>
      <c r="ADN1">
        <v>1101</v>
      </c>
      <c r="ADO1">
        <v>0</v>
      </c>
      <c r="ADP1">
        <v>556</v>
      </c>
      <c r="ADQ1">
        <v>69</v>
      </c>
      <c r="ADR1">
        <v>1102</v>
      </c>
      <c r="ADS1">
        <v>1</v>
      </c>
      <c r="ADT1">
        <v>0</v>
      </c>
      <c r="ADU1">
        <v>71</v>
      </c>
      <c r="ADV1">
        <v>1101</v>
      </c>
      <c r="ADW1">
        <v>810</v>
      </c>
      <c r="ADX1">
        <v>0</v>
      </c>
      <c r="ADY1">
        <v>72</v>
      </c>
      <c r="ADZ1">
        <v>1106</v>
      </c>
      <c r="AEA1">
        <v>0</v>
      </c>
      <c r="AEB1">
        <v>73</v>
      </c>
      <c r="AEC1">
        <v>1</v>
      </c>
      <c r="AED1">
        <v>1567</v>
      </c>
      <c r="AEE1">
        <v>1101</v>
      </c>
      <c r="AEF1">
        <v>62467</v>
      </c>
      <c r="AEG1">
        <v>0</v>
      </c>
      <c r="AEH1">
        <v>66</v>
      </c>
      <c r="AEI1">
        <v>1102</v>
      </c>
      <c r="AEJ1">
        <v>3</v>
      </c>
      <c r="AEK1">
        <v>1</v>
      </c>
      <c r="AEL1">
        <v>67</v>
      </c>
      <c r="AEM1">
        <v>1102</v>
      </c>
      <c r="AEN1">
        <v>837</v>
      </c>
      <c r="AEO1">
        <v>1</v>
      </c>
      <c r="AEP1">
        <v>68</v>
      </c>
      <c r="AEQ1">
        <v>1102</v>
      </c>
      <c r="AER1">
        <v>1</v>
      </c>
      <c r="AES1">
        <v>302</v>
      </c>
      <c r="AET1">
        <v>69</v>
      </c>
      <c r="AEU1">
        <v>1101</v>
      </c>
      <c r="AEV1">
        <v>1</v>
      </c>
      <c r="AEW1">
        <v>0</v>
      </c>
      <c r="AEX1">
        <v>71</v>
      </c>
      <c r="AEY1">
        <v>1102</v>
      </c>
      <c r="AEZ1">
        <v>843</v>
      </c>
      <c r="AFA1">
        <v>1</v>
      </c>
      <c r="AFB1">
        <v>72</v>
      </c>
      <c r="AFC1">
        <v>1105</v>
      </c>
      <c r="AFD1">
        <v>1</v>
      </c>
      <c r="AFE1">
        <v>73</v>
      </c>
      <c r="AFF1">
        <v>0</v>
      </c>
      <c r="AFG1">
        <v>0</v>
      </c>
      <c r="AFH1">
        <v>0</v>
      </c>
      <c r="AFI1">
        <v>0</v>
      </c>
      <c r="AFJ1">
        <v>0</v>
      </c>
      <c r="AFK1">
        <v>0</v>
      </c>
      <c r="AFL1">
        <v>34</v>
      </c>
      <c r="AFM1">
        <v>392228</v>
      </c>
      <c r="AFN1">
        <v>1101</v>
      </c>
      <c r="AFO1">
        <v>0</v>
      </c>
      <c r="AFP1">
        <v>17891</v>
      </c>
      <c r="AFQ1">
        <v>66</v>
      </c>
      <c r="AFR1">
        <v>1102</v>
      </c>
      <c r="AFS1">
        <v>1</v>
      </c>
      <c r="AFT1">
        <v>1</v>
      </c>
      <c r="AFU1">
        <v>67</v>
      </c>
      <c r="AFV1">
        <v>1101</v>
      </c>
      <c r="AFW1">
        <v>872</v>
      </c>
      <c r="AFX1">
        <v>0</v>
      </c>
      <c r="AFY1">
        <v>68</v>
      </c>
      <c r="AFZ1">
        <v>1101</v>
      </c>
      <c r="AGA1">
        <v>556</v>
      </c>
      <c r="AGB1">
        <v>0</v>
      </c>
      <c r="AGC1">
        <v>69</v>
      </c>
      <c r="AGD1">
        <v>1102</v>
      </c>
      <c r="AGE1">
        <v>1</v>
      </c>
      <c r="AGF1">
        <v>1</v>
      </c>
      <c r="AGG1">
        <v>71</v>
      </c>
      <c r="AGH1">
        <v>1102</v>
      </c>
      <c r="AGI1">
        <v>874</v>
      </c>
      <c r="AGJ1">
        <v>1</v>
      </c>
      <c r="AGK1">
        <v>72</v>
      </c>
      <c r="AGL1">
        <v>1105</v>
      </c>
      <c r="AGM1">
        <v>1</v>
      </c>
      <c r="AGN1">
        <v>73</v>
      </c>
      <c r="AGO1">
        <v>1</v>
      </c>
      <c r="AGP1">
        <v>139</v>
      </c>
      <c r="AGQ1">
        <v>39</v>
      </c>
      <c r="AGR1">
        <v>8324</v>
      </c>
      <c r="AGS1">
        <v>1102</v>
      </c>
      <c r="AGT1">
        <v>1</v>
      </c>
      <c r="AGU1">
        <v>25693</v>
      </c>
      <c r="AGV1">
        <v>66</v>
      </c>
      <c r="AGW1">
        <v>1101</v>
      </c>
      <c r="AGX1">
        <v>1</v>
      </c>
      <c r="AGY1">
        <v>0</v>
      </c>
      <c r="AGZ1">
        <v>67</v>
      </c>
      <c r="AHA1">
        <v>1102</v>
      </c>
      <c r="AHB1">
        <v>903</v>
      </c>
      <c r="AHC1">
        <v>1</v>
      </c>
      <c r="AHD1">
        <v>68</v>
      </c>
      <c r="AHE1">
        <v>1101</v>
      </c>
      <c r="AHF1">
        <v>556</v>
      </c>
      <c r="AHG1">
        <v>0</v>
      </c>
      <c r="AHH1">
        <v>69</v>
      </c>
      <c r="AHI1">
        <v>1102</v>
      </c>
      <c r="AHJ1">
        <v>1</v>
      </c>
      <c r="AHK1">
        <v>1</v>
      </c>
      <c r="AHL1">
        <v>71</v>
      </c>
      <c r="AHM1">
        <v>1102</v>
      </c>
      <c r="AHN1">
        <v>905</v>
      </c>
      <c r="AHO1">
        <v>1</v>
      </c>
      <c r="AHP1">
        <v>72</v>
      </c>
      <c r="AHQ1">
        <v>1106</v>
      </c>
      <c r="AHR1">
        <v>0</v>
      </c>
      <c r="AHS1">
        <v>73</v>
      </c>
      <c r="AHT1">
        <v>1</v>
      </c>
      <c r="AHU1">
        <v>16</v>
      </c>
      <c r="AHV1">
        <v>43</v>
      </c>
      <c r="AHW1">
        <v>194758</v>
      </c>
      <c r="AHX1">
        <v>1101</v>
      </c>
      <c r="AHY1">
        <v>3851</v>
      </c>
      <c r="AHZ1">
        <v>0</v>
      </c>
      <c r="AIA1">
        <v>66</v>
      </c>
      <c r="AIB1">
        <v>1102</v>
      </c>
      <c r="AIC1">
        <v>1</v>
      </c>
      <c r="AID1">
        <v>4</v>
      </c>
      <c r="AIE1">
        <v>67</v>
      </c>
      <c r="AIF1">
        <v>1102</v>
      </c>
      <c r="AIG1">
        <v>934</v>
      </c>
      <c r="AIH1">
        <v>1</v>
      </c>
      <c r="AII1">
        <v>68</v>
      </c>
      <c r="AIJ1">
        <v>1101</v>
      </c>
      <c r="AIK1">
        <v>302</v>
      </c>
      <c r="AIL1">
        <v>0</v>
      </c>
      <c r="AIM1">
        <v>69</v>
      </c>
      <c r="AIN1">
        <v>1101</v>
      </c>
      <c r="AIO1">
        <v>1</v>
      </c>
      <c r="AIP1">
        <v>0</v>
      </c>
      <c r="AIQ1">
        <v>71</v>
      </c>
      <c r="AIR1">
        <v>1101</v>
      </c>
      <c r="AIS1">
        <v>0</v>
      </c>
      <c r="AIT1">
        <v>942</v>
      </c>
      <c r="AIU1">
        <v>72</v>
      </c>
      <c r="AIV1">
        <v>1106</v>
      </c>
      <c r="AIW1">
        <v>0</v>
      </c>
      <c r="AIX1">
        <v>73</v>
      </c>
      <c r="AIY1">
        <v>0</v>
      </c>
      <c r="AIZ1">
        <v>0</v>
      </c>
      <c r="AJA1">
        <v>0</v>
      </c>
      <c r="AJB1">
        <v>0</v>
      </c>
      <c r="AJC1">
        <v>0</v>
      </c>
      <c r="AJD1">
        <v>0</v>
      </c>
      <c r="AJE1">
        <v>0</v>
      </c>
      <c r="AJF1">
        <v>0</v>
      </c>
      <c r="AJG1">
        <v>40</v>
      </c>
      <c r="AJH1">
        <v>18251</v>
      </c>
      <c r="AJI1">
        <v>1101</v>
      </c>
      <c r="AJJ1">
        <v>9679</v>
      </c>
      <c r="AJK1">
        <v>0</v>
      </c>
      <c r="AJL1">
        <v>66</v>
      </c>
      <c r="AJM1">
        <v>1101</v>
      </c>
      <c r="AJN1">
        <v>0</v>
      </c>
      <c r="AJO1">
        <v>1</v>
      </c>
      <c r="AJP1">
        <v>67</v>
      </c>
      <c r="AJQ1">
        <v>1101</v>
      </c>
      <c r="AJR1">
        <v>0</v>
      </c>
      <c r="AJS1">
        <v>971</v>
      </c>
      <c r="AJT1">
        <v>68</v>
      </c>
      <c r="AJU1">
        <v>1102</v>
      </c>
      <c r="AJV1">
        <v>1</v>
      </c>
      <c r="AJW1">
        <v>556</v>
      </c>
      <c r="AJX1">
        <v>69</v>
      </c>
      <c r="AJY1">
        <v>1101</v>
      </c>
      <c r="AJZ1">
        <v>0</v>
      </c>
      <c r="AKA1">
        <v>2</v>
      </c>
      <c r="AKB1">
        <v>71</v>
      </c>
      <c r="AKC1">
        <v>1101</v>
      </c>
      <c r="AKD1">
        <v>973</v>
      </c>
      <c r="AKE1">
        <v>0</v>
      </c>
      <c r="AKF1">
        <v>72</v>
      </c>
      <c r="AKG1">
        <v>1105</v>
      </c>
      <c r="AKH1">
        <v>1</v>
      </c>
      <c r="AKI1">
        <v>73</v>
      </c>
      <c r="AKJ1">
        <v>1</v>
      </c>
      <c r="AKK1">
        <v>10</v>
      </c>
      <c r="AKL1">
        <v>47</v>
      </c>
      <c r="AKM1">
        <v>3851</v>
      </c>
      <c r="AKN1">
        <v>40</v>
      </c>
      <c r="AKO1">
        <v>109506</v>
      </c>
      <c r="AKP1">
        <v>1102</v>
      </c>
      <c r="AKQ1">
        <v>1</v>
      </c>
      <c r="AKR1">
        <v>50683</v>
      </c>
      <c r="AKS1">
        <v>66</v>
      </c>
      <c r="AKT1">
        <v>1102</v>
      </c>
      <c r="AKU1">
        <v>1</v>
      </c>
      <c r="AKV1">
        <v>1</v>
      </c>
      <c r="AKW1">
        <v>67</v>
      </c>
      <c r="AKX1">
        <v>1101</v>
      </c>
      <c r="AKY1">
        <v>1004</v>
      </c>
      <c r="AKZ1">
        <v>0</v>
      </c>
      <c r="ALA1">
        <v>68</v>
      </c>
      <c r="ALB1">
        <v>1102</v>
      </c>
      <c r="ALC1">
        <v>556</v>
      </c>
      <c r="ALD1">
        <v>1</v>
      </c>
      <c r="ALE1">
        <v>69</v>
      </c>
      <c r="ALF1">
        <v>1102</v>
      </c>
      <c r="ALG1">
        <v>1</v>
      </c>
      <c r="ALH1">
        <v>1</v>
      </c>
      <c r="ALI1">
        <v>71</v>
      </c>
      <c r="ALJ1">
        <v>1102</v>
      </c>
      <c r="ALK1">
        <v>1006</v>
      </c>
      <c r="ALL1">
        <v>1</v>
      </c>
      <c r="ALM1">
        <v>72</v>
      </c>
      <c r="ALN1">
        <v>1105</v>
      </c>
      <c r="ALO1">
        <v>1</v>
      </c>
      <c r="ALP1">
        <v>73</v>
      </c>
      <c r="ALQ1">
        <v>1</v>
      </c>
      <c r="ALR1">
        <v>870</v>
      </c>
      <c r="ALS1">
        <v>9</v>
      </c>
      <c r="ALT1">
        <v>109491</v>
      </c>
      <c r="ALU1">
        <v>1102</v>
      </c>
      <c r="ALV1">
        <v>67853</v>
      </c>
      <c r="ALW1">
        <v>1</v>
      </c>
      <c r="ALX1">
        <v>66</v>
      </c>
      <c r="ALY1">
        <v>1102</v>
      </c>
      <c r="ALZ1">
        <v>1</v>
      </c>
      <c r="AMA1">
        <v>1</v>
      </c>
      <c r="AMB1">
        <v>67</v>
      </c>
      <c r="AMC1">
        <v>1101</v>
      </c>
      <c r="AMD1">
        <v>0</v>
      </c>
      <c r="AME1">
        <v>1035</v>
      </c>
      <c r="AMF1">
        <v>68</v>
      </c>
      <c r="AMG1">
        <v>1101</v>
      </c>
      <c r="AMH1">
        <v>556</v>
      </c>
      <c r="AMI1">
        <v>0</v>
      </c>
      <c r="AMJ1">
        <v>69</v>
      </c>
      <c r="AMK1">
        <v>1102</v>
      </c>
      <c r="AML1">
        <v>1</v>
      </c>
      <c r="AMM1">
        <v>0</v>
      </c>
      <c r="AMN1">
        <v>71</v>
      </c>
      <c r="AMO1">
        <v>1101</v>
      </c>
      <c r="AMP1">
        <v>0</v>
      </c>
      <c r="AMQ1">
        <v>1037</v>
      </c>
      <c r="AMR1">
        <v>72</v>
      </c>
      <c r="AMS1">
        <v>1105</v>
      </c>
      <c r="AMT1">
        <v>1</v>
      </c>
      <c r="AMU1">
        <v>73</v>
      </c>
      <c r="AMV1">
        <v>1</v>
      </c>
      <c r="AMW1">
        <v>1392</v>
      </c>
      <c r="AMX1">
        <v>1101</v>
      </c>
      <c r="AMY1">
        <v>36497</v>
      </c>
      <c r="AMZ1">
        <v>0</v>
      </c>
      <c r="ANA1">
        <v>66</v>
      </c>
      <c r="ANB1">
        <v>1101</v>
      </c>
      <c r="ANC1">
        <v>0</v>
      </c>
      <c r="AND1">
        <v>4</v>
      </c>
      <c r="ANE1">
        <v>67</v>
      </c>
      <c r="ANF1">
        <v>1101</v>
      </c>
      <c r="ANG1">
        <v>0</v>
      </c>
      <c r="ANH1">
        <v>1064</v>
      </c>
      <c r="ANI1">
        <v>68</v>
      </c>
      <c r="ANJ1">
        <v>1101</v>
      </c>
      <c r="ANK1">
        <v>302</v>
      </c>
      <c r="ANL1">
        <v>0</v>
      </c>
      <c r="ANM1">
        <v>69</v>
      </c>
      <c r="ANN1">
        <v>1102</v>
      </c>
      <c r="ANO1">
        <v>1</v>
      </c>
      <c r="ANP1">
        <v>1</v>
      </c>
      <c r="ANQ1">
        <v>71</v>
      </c>
      <c r="ANR1">
        <v>1101</v>
      </c>
      <c r="ANS1">
        <v>1072</v>
      </c>
      <c r="ANT1">
        <v>0</v>
      </c>
      <c r="ANU1">
        <v>72</v>
      </c>
      <c r="ANV1">
        <v>1106</v>
      </c>
      <c r="ANW1">
        <v>0</v>
      </c>
      <c r="ANX1">
        <v>73</v>
      </c>
      <c r="ANY1">
        <v>0</v>
      </c>
      <c r="ANZ1">
        <v>0</v>
      </c>
      <c r="AOA1">
        <v>0</v>
      </c>
      <c r="AOB1">
        <v>0</v>
      </c>
      <c r="AOC1">
        <v>0</v>
      </c>
      <c r="AOD1">
        <v>0</v>
      </c>
      <c r="AOE1">
        <v>0</v>
      </c>
      <c r="AOF1">
        <v>0</v>
      </c>
      <c r="AOG1">
        <v>34</v>
      </c>
      <c r="AOH1">
        <v>294171</v>
      </c>
      <c r="AOI1">
        <v>1102</v>
      </c>
      <c r="AOJ1">
        <v>1</v>
      </c>
      <c r="AOK1">
        <v>40499</v>
      </c>
      <c r="AOL1">
        <v>66</v>
      </c>
      <c r="AOM1">
        <v>1102</v>
      </c>
      <c r="AON1">
        <v>1</v>
      </c>
      <c r="AOO1">
        <v>1</v>
      </c>
      <c r="AOP1">
        <v>67</v>
      </c>
      <c r="AOQ1">
        <v>1102</v>
      </c>
      <c r="AOR1">
        <v>1</v>
      </c>
      <c r="AOS1">
        <v>1101</v>
      </c>
      <c r="AOT1">
        <v>68</v>
      </c>
      <c r="AOU1">
        <v>1102</v>
      </c>
      <c r="AOV1">
        <v>556</v>
      </c>
      <c r="AOW1">
        <v>1</v>
      </c>
      <c r="AOX1">
        <v>69</v>
      </c>
      <c r="AOY1">
        <v>1101</v>
      </c>
      <c r="AOZ1">
        <v>0</v>
      </c>
      <c r="APA1">
        <v>0</v>
      </c>
      <c r="APB1">
        <v>71</v>
      </c>
      <c r="APC1">
        <v>1101</v>
      </c>
      <c r="APD1">
        <v>1103</v>
      </c>
      <c r="APE1">
        <v>0</v>
      </c>
      <c r="APF1">
        <v>72</v>
      </c>
      <c r="APG1">
        <v>1106</v>
      </c>
      <c r="APH1">
        <v>0</v>
      </c>
      <c r="API1">
        <v>73</v>
      </c>
      <c r="APJ1">
        <v>1</v>
      </c>
      <c r="APK1">
        <v>1946</v>
      </c>
      <c r="APL1">
        <v>1101</v>
      </c>
      <c r="APM1">
        <v>40063</v>
      </c>
      <c r="APN1">
        <v>0</v>
      </c>
      <c r="APO1">
        <v>66</v>
      </c>
      <c r="APP1">
        <v>1101</v>
      </c>
      <c r="APQ1">
        <v>0</v>
      </c>
      <c r="APR1">
        <v>1</v>
      </c>
      <c r="APS1">
        <v>67</v>
      </c>
      <c r="APT1">
        <v>1102</v>
      </c>
      <c r="APU1">
        <v>1</v>
      </c>
      <c r="APV1">
        <v>1130</v>
      </c>
      <c r="APW1">
        <v>68</v>
      </c>
      <c r="APX1">
        <v>1101</v>
      </c>
      <c r="APY1">
        <v>0</v>
      </c>
      <c r="APZ1">
        <v>556</v>
      </c>
      <c r="AQA1">
        <v>69</v>
      </c>
      <c r="AQB1">
        <v>1101</v>
      </c>
      <c r="AQC1">
        <v>0</v>
      </c>
      <c r="AQD1">
        <v>0</v>
      </c>
      <c r="AQE1">
        <v>71</v>
      </c>
      <c r="AQF1">
        <v>1101</v>
      </c>
      <c r="AQG1">
        <v>0</v>
      </c>
      <c r="AQH1">
        <v>1132</v>
      </c>
      <c r="AQI1">
        <v>72</v>
      </c>
      <c r="AQJ1">
        <v>1105</v>
      </c>
      <c r="AQK1">
        <v>1</v>
      </c>
      <c r="AQL1">
        <v>73</v>
      </c>
      <c r="AQM1">
        <v>1</v>
      </c>
      <c r="AQN1">
        <v>1411</v>
      </c>
      <c r="AQO1">
        <v>1101</v>
      </c>
      <c r="AQP1">
        <v>0</v>
      </c>
      <c r="AQQ1">
        <v>82781</v>
      </c>
      <c r="AQR1">
        <v>66</v>
      </c>
      <c r="AQS1">
        <v>1102</v>
      </c>
      <c r="AQT1">
        <v>1</v>
      </c>
      <c r="AQU1">
        <v>1</v>
      </c>
      <c r="AQV1">
        <v>67</v>
      </c>
      <c r="AQW1">
        <v>1101</v>
      </c>
      <c r="AQX1">
        <v>0</v>
      </c>
      <c r="AQY1">
        <v>1159</v>
      </c>
      <c r="AQZ1">
        <v>68</v>
      </c>
      <c r="ARA1">
        <v>1102</v>
      </c>
      <c r="ARB1">
        <v>556</v>
      </c>
      <c r="ARC1">
        <v>1</v>
      </c>
      <c r="ARD1">
        <v>69</v>
      </c>
      <c r="ARE1">
        <v>1101</v>
      </c>
      <c r="ARF1">
        <v>0</v>
      </c>
      <c r="ARG1">
        <v>1</v>
      </c>
      <c r="ARH1">
        <v>71</v>
      </c>
      <c r="ARI1">
        <v>1102</v>
      </c>
      <c r="ARJ1">
        <v>1</v>
      </c>
      <c r="ARK1">
        <v>1161</v>
      </c>
      <c r="ARL1">
        <v>72</v>
      </c>
      <c r="ARM1">
        <v>1106</v>
      </c>
      <c r="ARN1">
        <v>0</v>
      </c>
      <c r="ARO1">
        <v>73</v>
      </c>
      <c r="ARP1">
        <v>1</v>
      </c>
      <c r="ARQ1">
        <v>-84</v>
      </c>
      <c r="ARR1">
        <v>30</v>
      </c>
      <c r="ARS1">
        <v>187401</v>
      </c>
      <c r="ART1">
        <v>1101</v>
      </c>
      <c r="ARU1">
        <v>0</v>
      </c>
      <c r="ARV1">
        <v>59879</v>
      </c>
      <c r="ARW1">
        <v>66</v>
      </c>
      <c r="ARX1">
        <v>1101</v>
      </c>
      <c r="ARY1">
        <v>3</v>
      </c>
      <c r="ARZ1">
        <v>0</v>
      </c>
      <c r="ASA1">
        <v>67</v>
      </c>
      <c r="ASB1">
        <v>1101</v>
      </c>
      <c r="ASC1">
        <v>1190</v>
      </c>
      <c r="ASD1">
        <v>0</v>
      </c>
      <c r="ASE1">
        <v>68</v>
      </c>
      <c r="ASF1">
        <v>1101</v>
      </c>
      <c r="ASG1">
        <v>302</v>
      </c>
      <c r="ASH1">
        <v>0</v>
      </c>
      <c r="ASI1">
        <v>69</v>
      </c>
      <c r="ASJ1">
        <v>1102</v>
      </c>
      <c r="ASK1">
        <v>1</v>
      </c>
      <c r="ASL1">
        <v>1</v>
      </c>
      <c r="ASM1">
        <v>71</v>
      </c>
      <c r="ASN1">
        <v>1101</v>
      </c>
      <c r="ASO1">
        <v>0</v>
      </c>
      <c r="ASP1">
        <v>1196</v>
      </c>
      <c r="ASQ1">
        <v>72</v>
      </c>
      <c r="ASR1">
        <v>1105</v>
      </c>
      <c r="ASS1">
        <v>1</v>
      </c>
      <c r="AST1">
        <v>73</v>
      </c>
      <c r="ASU1">
        <v>0</v>
      </c>
      <c r="ASV1">
        <v>0</v>
      </c>
      <c r="ASW1">
        <v>0</v>
      </c>
      <c r="ASX1">
        <v>0</v>
      </c>
      <c r="ASY1">
        <v>0</v>
      </c>
      <c r="ASZ1">
        <v>0</v>
      </c>
      <c r="ATA1">
        <v>48</v>
      </c>
      <c r="ATB1">
        <v>174962</v>
      </c>
      <c r="ATC1">
        <v>1102</v>
      </c>
      <c r="ATD1">
        <v>1</v>
      </c>
      <c r="ATE1">
        <v>37691</v>
      </c>
      <c r="ATF1">
        <v>66</v>
      </c>
      <c r="ATG1">
        <v>1102</v>
      </c>
      <c r="ATH1">
        <v>4</v>
      </c>
      <c r="ATI1">
        <v>1</v>
      </c>
      <c r="ATJ1">
        <v>67</v>
      </c>
      <c r="ATK1">
        <v>1102</v>
      </c>
      <c r="ATL1">
        <v>1</v>
      </c>
      <c r="ATM1">
        <v>1225</v>
      </c>
      <c r="ATN1">
        <v>68</v>
      </c>
      <c r="ATO1">
        <v>1101</v>
      </c>
      <c r="ATP1">
        <v>0</v>
      </c>
      <c r="ATQ1">
        <v>253</v>
      </c>
      <c r="ATR1">
        <v>69</v>
      </c>
      <c r="ATS1">
        <v>1102</v>
      </c>
      <c r="ATT1">
        <v>1</v>
      </c>
      <c r="ATU1">
        <v>1</v>
      </c>
      <c r="ATV1">
        <v>71</v>
      </c>
      <c r="ATW1">
        <v>1101</v>
      </c>
      <c r="ATX1">
        <v>1233</v>
      </c>
      <c r="ATY1">
        <v>0</v>
      </c>
      <c r="ATZ1">
        <v>72</v>
      </c>
      <c r="AUA1">
        <v>1106</v>
      </c>
      <c r="AUB1">
        <v>0</v>
      </c>
      <c r="AUC1">
        <v>73</v>
      </c>
      <c r="AUD1">
        <v>0</v>
      </c>
      <c r="AUE1">
        <v>0</v>
      </c>
      <c r="AUF1">
        <v>0</v>
      </c>
      <c r="AUG1">
        <v>0</v>
      </c>
      <c r="AUH1">
        <v>0</v>
      </c>
      <c r="AUI1">
        <v>0</v>
      </c>
      <c r="AUJ1">
        <v>0</v>
      </c>
      <c r="AUK1">
        <v>0</v>
      </c>
      <c r="AUL1">
        <v>49</v>
      </c>
      <c r="AUM1">
        <v>83663</v>
      </c>
      <c r="AUN1">
        <v>1102</v>
      </c>
      <c r="AUO1">
        <v>30271</v>
      </c>
      <c r="AUP1">
        <v>1</v>
      </c>
      <c r="AUQ1">
        <v>66</v>
      </c>
      <c r="AUR1">
        <v>1101</v>
      </c>
      <c r="AUS1">
        <v>4</v>
      </c>
      <c r="AUT1">
        <v>0</v>
      </c>
      <c r="AUU1">
        <v>67</v>
      </c>
      <c r="AUV1">
        <v>1102</v>
      </c>
      <c r="AUW1">
        <v>1</v>
      </c>
      <c r="AUX1">
        <v>1262</v>
      </c>
      <c r="AUY1">
        <v>68</v>
      </c>
      <c r="AUZ1">
        <v>1101</v>
      </c>
      <c r="AVA1">
        <v>302</v>
      </c>
      <c r="AVB1">
        <v>0</v>
      </c>
      <c r="AVC1">
        <v>69</v>
      </c>
      <c r="AVD1">
        <v>1101</v>
      </c>
      <c r="AVE1">
        <v>0</v>
      </c>
      <c r="AVF1">
        <v>1</v>
      </c>
      <c r="AVG1">
        <v>71</v>
      </c>
      <c r="AVH1">
        <v>1102</v>
      </c>
      <c r="AVI1">
        <v>1270</v>
      </c>
      <c r="AVJ1">
        <v>1</v>
      </c>
      <c r="AVK1">
        <v>72</v>
      </c>
      <c r="AVL1">
        <v>1106</v>
      </c>
      <c r="AVM1">
        <v>0</v>
      </c>
      <c r="AVN1">
        <v>73</v>
      </c>
      <c r="AVO1">
        <v>0</v>
      </c>
      <c r="AVP1">
        <v>0</v>
      </c>
      <c r="AVQ1">
        <v>0</v>
      </c>
      <c r="AVR1">
        <v>0</v>
      </c>
      <c r="AVS1">
        <v>0</v>
      </c>
      <c r="AVT1">
        <v>0</v>
      </c>
      <c r="AVU1">
        <v>0</v>
      </c>
      <c r="AVV1">
        <v>0</v>
      </c>
      <c r="AVW1">
        <v>10</v>
      </c>
      <c r="AVX1">
        <v>116007</v>
      </c>
      <c r="AVY1">
        <v>1101</v>
      </c>
      <c r="AVZ1">
        <v>0</v>
      </c>
      <c r="AWA1">
        <v>24967</v>
      </c>
      <c r="AWB1">
        <v>66</v>
      </c>
      <c r="AWC1">
        <v>1101</v>
      </c>
      <c r="AWD1">
        <v>1</v>
      </c>
      <c r="AWE1">
        <v>0</v>
      </c>
      <c r="AWF1">
        <v>67</v>
      </c>
      <c r="AWG1">
        <v>1102</v>
      </c>
      <c r="AWH1">
        <v>1299</v>
      </c>
      <c r="AWI1">
        <v>1</v>
      </c>
      <c r="AWJ1">
        <v>68</v>
      </c>
      <c r="AWK1">
        <v>1102</v>
      </c>
      <c r="AWL1">
        <v>556</v>
      </c>
      <c r="AWM1">
        <v>1</v>
      </c>
      <c r="AWN1">
        <v>69</v>
      </c>
      <c r="AWO1">
        <v>1102</v>
      </c>
      <c r="AWP1">
        <v>1</v>
      </c>
      <c r="AWQ1">
        <v>0</v>
      </c>
      <c r="AWR1">
        <v>71</v>
      </c>
      <c r="AWS1">
        <v>1102</v>
      </c>
      <c r="AWT1">
        <v>1301</v>
      </c>
      <c r="AWU1">
        <v>1</v>
      </c>
      <c r="AWV1">
        <v>72</v>
      </c>
      <c r="AWW1">
        <v>1106</v>
      </c>
      <c r="AWX1">
        <v>0</v>
      </c>
      <c r="AWY1">
        <v>73</v>
      </c>
      <c r="AWZ1">
        <v>1</v>
      </c>
      <c r="AXA1">
        <v>1662</v>
      </c>
      <c r="AXB1">
        <v>1102</v>
      </c>
      <c r="AXC1">
        <v>46099</v>
      </c>
      <c r="AXD1">
        <v>1</v>
      </c>
      <c r="AXE1">
        <v>66</v>
      </c>
      <c r="AXF1">
        <v>1101</v>
      </c>
      <c r="AXG1">
        <v>0</v>
      </c>
      <c r="AXH1">
        <v>1</v>
      </c>
      <c r="AXI1">
        <v>67</v>
      </c>
      <c r="AXJ1">
        <v>1101</v>
      </c>
      <c r="AXK1">
        <v>0</v>
      </c>
      <c r="AXL1">
        <v>1328</v>
      </c>
      <c r="AXM1">
        <v>68</v>
      </c>
      <c r="AXN1">
        <v>1102</v>
      </c>
      <c r="AXO1">
        <v>1</v>
      </c>
      <c r="AXP1">
        <v>556</v>
      </c>
      <c r="AXQ1">
        <v>69</v>
      </c>
      <c r="AXR1">
        <v>1102</v>
      </c>
      <c r="AXS1">
        <v>1</v>
      </c>
      <c r="AXT1">
        <v>1</v>
      </c>
      <c r="AXU1">
        <v>71</v>
      </c>
      <c r="AXV1">
        <v>1102</v>
      </c>
      <c r="AXW1">
        <v>1</v>
      </c>
      <c r="AXX1">
        <v>1330</v>
      </c>
      <c r="AXY1">
        <v>72</v>
      </c>
      <c r="AXZ1">
        <v>1105</v>
      </c>
      <c r="AYA1">
        <v>1</v>
      </c>
      <c r="AYB1">
        <v>73</v>
      </c>
      <c r="AYC1">
        <v>1</v>
      </c>
      <c r="AYD1">
        <v>36241</v>
      </c>
      <c r="AYE1">
        <v>27</v>
      </c>
      <c r="AYF1">
        <v>20477</v>
      </c>
      <c r="AYG1">
        <v>1101</v>
      </c>
      <c r="AYH1">
        <v>19861</v>
      </c>
      <c r="AYI1">
        <v>0</v>
      </c>
      <c r="AYJ1">
        <v>66</v>
      </c>
      <c r="AYK1">
        <v>1102</v>
      </c>
      <c r="AYL1">
        <v>1</v>
      </c>
      <c r="AYM1">
        <v>1</v>
      </c>
      <c r="AYN1">
        <v>67</v>
      </c>
      <c r="AYO1">
        <v>1102</v>
      </c>
      <c r="AYP1">
        <v>1</v>
      </c>
      <c r="AYQ1">
        <v>1359</v>
      </c>
      <c r="AYR1">
        <v>68</v>
      </c>
      <c r="AYS1">
        <v>1101</v>
      </c>
      <c r="AYT1">
        <v>556</v>
      </c>
      <c r="AYU1">
        <v>0</v>
      </c>
      <c r="AYV1">
        <v>69</v>
      </c>
      <c r="AYW1">
        <v>1102</v>
      </c>
      <c r="AYX1">
        <v>1</v>
      </c>
      <c r="AYY1">
        <v>1</v>
      </c>
      <c r="AYZ1">
        <v>71</v>
      </c>
      <c r="AZA1">
        <v>1102</v>
      </c>
      <c r="AZB1">
        <v>1</v>
      </c>
      <c r="AZC1">
        <v>1361</v>
      </c>
      <c r="AZD1">
        <v>72</v>
      </c>
      <c r="AZE1">
        <v>1105</v>
      </c>
      <c r="AZF1">
        <v>1</v>
      </c>
      <c r="AZG1">
        <v>73</v>
      </c>
      <c r="AZH1">
        <v>1</v>
      </c>
      <c r="AZI1">
        <v>3</v>
      </c>
      <c r="AZJ1">
        <v>36</v>
      </c>
      <c r="AZK1">
        <v>218019</v>
      </c>
      <c r="AZL1">
        <v>1101</v>
      </c>
      <c r="AZM1">
        <v>97379</v>
      </c>
      <c r="AZN1">
        <v>0</v>
      </c>
      <c r="AZO1">
        <v>66</v>
      </c>
      <c r="AZP1">
        <v>1101</v>
      </c>
      <c r="AZQ1">
        <v>0</v>
      </c>
      <c r="AZR1">
        <v>2</v>
      </c>
      <c r="AZS1">
        <v>67</v>
      </c>
      <c r="AZT1">
        <v>1102</v>
      </c>
      <c r="AZU1">
        <v>1390</v>
      </c>
      <c r="AZV1">
        <v>1</v>
      </c>
      <c r="AZW1">
        <v>68</v>
      </c>
      <c r="AZX1">
        <v>1102</v>
      </c>
      <c r="AZY1">
        <v>302</v>
      </c>
      <c r="AZZ1">
        <v>1</v>
      </c>
      <c r="BAA1">
        <v>69</v>
      </c>
      <c r="BAB1">
        <v>1102</v>
      </c>
      <c r="BAC1">
        <v>1</v>
      </c>
      <c r="BAD1">
        <v>1</v>
      </c>
      <c r="BAE1">
        <v>71</v>
      </c>
      <c r="BAF1">
        <v>1101</v>
      </c>
      <c r="BAG1">
        <v>1394</v>
      </c>
      <c r="BAH1">
        <v>0</v>
      </c>
      <c r="BAI1">
        <v>72</v>
      </c>
      <c r="BAJ1">
        <v>1106</v>
      </c>
      <c r="BAK1">
        <v>0</v>
      </c>
      <c r="BAL1">
        <v>73</v>
      </c>
      <c r="BAM1">
        <v>0</v>
      </c>
      <c r="BAN1">
        <v>0</v>
      </c>
      <c r="BAO1">
        <v>0</v>
      </c>
      <c r="BAP1">
        <v>0</v>
      </c>
      <c r="BAQ1">
        <v>29</v>
      </c>
      <c r="BAR1">
        <v>86561</v>
      </c>
      <c r="BAS1">
        <v>1102</v>
      </c>
      <c r="BAT1">
        <v>5783</v>
      </c>
      <c r="BAU1">
        <v>1</v>
      </c>
      <c r="BAV1">
        <v>66</v>
      </c>
      <c r="BAW1">
        <v>1102</v>
      </c>
      <c r="BAX1">
        <v>1</v>
      </c>
      <c r="BAY1">
        <v>1</v>
      </c>
      <c r="BAZ1">
        <v>67</v>
      </c>
      <c r="BBA1">
        <v>1101</v>
      </c>
      <c r="BBB1">
        <v>1423</v>
      </c>
      <c r="BBC1">
        <v>0</v>
      </c>
      <c r="BBD1">
        <v>68</v>
      </c>
      <c r="BBE1">
        <v>1102</v>
      </c>
      <c r="BBF1">
        <v>556</v>
      </c>
      <c r="BBG1">
        <v>1</v>
      </c>
      <c r="BBH1">
        <v>69</v>
      </c>
      <c r="BBI1">
        <v>1102</v>
      </c>
      <c r="BBJ1">
        <v>1</v>
      </c>
      <c r="BBK1">
        <v>6</v>
      </c>
      <c r="BBL1">
        <v>71</v>
      </c>
      <c r="BBM1">
        <v>1101</v>
      </c>
      <c r="BBN1">
        <v>1425</v>
      </c>
      <c r="BBO1">
        <v>0</v>
      </c>
      <c r="BBP1">
        <v>72</v>
      </c>
      <c r="BBQ1">
        <v>1105</v>
      </c>
      <c r="BBR1">
        <v>1</v>
      </c>
      <c r="BBS1">
        <v>73</v>
      </c>
      <c r="BBT1">
        <v>1</v>
      </c>
      <c r="BBU1">
        <v>22132</v>
      </c>
      <c r="BBV1">
        <v>48</v>
      </c>
      <c r="BBW1">
        <v>87481</v>
      </c>
      <c r="BBX1">
        <v>10</v>
      </c>
      <c r="BBY1">
        <v>38669</v>
      </c>
      <c r="BBZ1">
        <v>10</v>
      </c>
      <c r="BCA1">
        <v>77338</v>
      </c>
      <c r="BCB1">
        <v>1</v>
      </c>
      <c r="BCC1">
        <v>70999</v>
      </c>
      <c r="BCD1">
        <v>1</v>
      </c>
      <c r="BCE1">
        <v>141998</v>
      </c>
      <c r="BCF1">
        <v>1</v>
      </c>
      <c r="BCG1">
        <v>212997</v>
      </c>
      <c r="BCH1">
        <v>1102</v>
      </c>
      <c r="BCI1">
        <v>1</v>
      </c>
      <c r="BCJ1">
        <v>72673</v>
      </c>
      <c r="BCK1">
        <v>66</v>
      </c>
      <c r="BCL1">
        <v>1101</v>
      </c>
      <c r="BCM1">
        <v>5</v>
      </c>
      <c r="BCN1">
        <v>0</v>
      </c>
      <c r="BCO1">
        <v>67</v>
      </c>
      <c r="BCP1">
        <v>1102</v>
      </c>
      <c r="BCQ1">
        <v>1464</v>
      </c>
      <c r="BCR1">
        <v>1</v>
      </c>
      <c r="BCS1">
        <v>68</v>
      </c>
      <c r="BCT1">
        <v>1101</v>
      </c>
      <c r="BCU1">
        <v>0</v>
      </c>
      <c r="BCV1">
        <v>302</v>
      </c>
      <c r="BCW1">
        <v>69</v>
      </c>
      <c r="BCX1">
        <v>1101</v>
      </c>
      <c r="BCY1">
        <v>0</v>
      </c>
      <c r="BCZ1">
        <v>1</v>
      </c>
      <c r="BDA1">
        <v>71</v>
      </c>
      <c r="BDB1">
        <v>1101</v>
      </c>
      <c r="BDC1">
        <v>0</v>
      </c>
      <c r="BDD1">
        <v>1474</v>
      </c>
      <c r="BDE1">
        <v>72</v>
      </c>
      <c r="BDF1">
        <v>1105</v>
      </c>
      <c r="BDG1">
        <v>1</v>
      </c>
      <c r="BDH1">
        <v>73</v>
      </c>
      <c r="BDI1">
        <v>0</v>
      </c>
      <c r="BDJ1">
        <v>0</v>
      </c>
      <c r="BDK1">
        <v>0</v>
      </c>
      <c r="BDL1">
        <v>0</v>
      </c>
      <c r="BDM1">
        <v>0</v>
      </c>
      <c r="BDN1">
        <v>0</v>
      </c>
      <c r="BDO1">
        <v>0</v>
      </c>
      <c r="BDP1">
        <v>0</v>
      </c>
      <c r="BDQ1">
        <v>0</v>
      </c>
      <c r="BDR1">
        <v>0</v>
      </c>
      <c r="BDS1">
        <v>34</v>
      </c>
      <c r="BDT1">
        <v>98057</v>
      </c>
      <c r="BDU1">
        <v>1101</v>
      </c>
      <c r="BDV1">
        <v>28697</v>
      </c>
      <c r="BDW1">
        <v>0</v>
      </c>
      <c r="BDX1">
        <v>66</v>
      </c>
      <c r="BDY1">
        <v>1101</v>
      </c>
      <c r="BDZ1">
        <v>0</v>
      </c>
      <c r="BEA1">
        <v>1</v>
      </c>
      <c r="BEB1">
        <v>67</v>
      </c>
      <c r="BEC1">
        <v>1102</v>
      </c>
      <c r="BED1">
        <v>1503</v>
      </c>
      <c r="BEE1">
        <v>1</v>
      </c>
      <c r="BEF1">
        <v>68</v>
      </c>
      <c r="BEG1">
        <v>1101</v>
      </c>
      <c r="BEH1">
        <v>0</v>
      </c>
      <c r="BEI1">
        <v>556</v>
      </c>
      <c r="BEJ1">
        <v>69</v>
      </c>
      <c r="BEK1">
        <v>1102</v>
      </c>
      <c r="BEL1">
        <v>1</v>
      </c>
      <c r="BEM1">
        <v>1</v>
      </c>
      <c r="BEN1">
        <v>71</v>
      </c>
      <c r="BEO1">
        <v>1102</v>
      </c>
      <c r="BEP1">
        <v>1</v>
      </c>
      <c r="BEQ1">
        <v>1505</v>
      </c>
      <c r="BER1">
        <v>72</v>
      </c>
      <c r="BES1">
        <v>1105</v>
      </c>
      <c r="BET1">
        <v>1</v>
      </c>
      <c r="BEU1">
        <v>73</v>
      </c>
      <c r="BEV1">
        <v>1</v>
      </c>
      <c r="BEW1">
        <v>6400</v>
      </c>
      <c r="BEX1">
        <v>42</v>
      </c>
      <c r="BEY1">
        <v>373782</v>
      </c>
      <c r="BEZ1">
        <v>1101</v>
      </c>
      <c r="BFA1">
        <v>23873</v>
      </c>
      <c r="BFB1">
        <v>0</v>
      </c>
      <c r="BFC1">
        <v>66</v>
      </c>
      <c r="BFD1">
        <v>1102</v>
      </c>
      <c r="BFE1">
        <v>1</v>
      </c>
      <c r="BFF1">
        <v>1</v>
      </c>
      <c r="BFG1">
        <v>67</v>
      </c>
      <c r="BFH1">
        <v>1101</v>
      </c>
      <c r="BFI1">
        <v>1534</v>
      </c>
      <c r="BFJ1">
        <v>0</v>
      </c>
      <c r="BFK1">
        <v>68</v>
      </c>
      <c r="BFL1">
        <v>1101</v>
      </c>
      <c r="BFM1">
        <v>556</v>
      </c>
      <c r="BFN1">
        <v>0</v>
      </c>
      <c r="BFO1">
        <v>69</v>
      </c>
      <c r="BFP1">
        <v>1101</v>
      </c>
      <c r="BFQ1">
        <v>8</v>
      </c>
      <c r="BFR1">
        <v>0</v>
      </c>
      <c r="BFS1">
        <v>71</v>
      </c>
      <c r="BFT1">
        <v>1101</v>
      </c>
      <c r="BFU1">
        <v>1536</v>
      </c>
      <c r="BFV1">
        <v>0</v>
      </c>
      <c r="BFW1">
        <v>72</v>
      </c>
      <c r="BFX1">
        <v>1105</v>
      </c>
      <c r="BFY1">
        <v>1</v>
      </c>
      <c r="BFZ1">
        <v>73</v>
      </c>
      <c r="BGA1">
        <v>1</v>
      </c>
      <c r="BGB1">
        <v>2</v>
      </c>
      <c r="BGC1">
        <v>42</v>
      </c>
      <c r="BGD1">
        <v>62297</v>
      </c>
      <c r="BGE1">
        <v>39</v>
      </c>
      <c r="BGF1">
        <v>4162</v>
      </c>
      <c r="BGG1">
        <v>27</v>
      </c>
      <c r="BGH1">
        <v>40954</v>
      </c>
      <c r="BGI1">
        <v>29</v>
      </c>
      <c r="BGJ1">
        <v>259683</v>
      </c>
      <c r="BGK1">
        <v>21</v>
      </c>
      <c r="BGL1">
        <v>119758</v>
      </c>
      <c r="BGM1">
        <v>5</v>
      </c>
      <c r="BGN1">
        <v>30271</v>
      </c>
      <c r="BGO1">
        <v>40</v>
      </c>
      <c r="BGP1">
        <v>36502</v>
      </c>
      <c r="BGQ1">
        <v>40</v>
      </c>
      <c r="BGR1">
        <v>54753</v>
      </c>
      <c r="BGS1">
        <v>1102</v>
      </c>
      <c r="BGT1">
        <v>1</v>
      </c>
      <c r="BGU1">
        <v>36457</v>
      </c>
      <c r="BGV1">
        <v>66</v>
      </c>
      <c r="BGW1">
        <v>1101</v>
      </c>
      <c r="BGX1">
        <v>0</v>
      </c>
      <c r="BGY1">
        <v>1</v>
      </c>
      <c r="BGZ1">
        <v>67</v>
      </c>
      <c r="BHA1">
        <v>1102</v>
      </c>
      <c r="BHB1">
        <v>1</v>
      </c>
      <c r="BHC1">
        <v>1579</v>
      </c>
      <c r="BHD1">
        <v>68</v>
      </c>
      <c r="BHE1">
        <v>1102</v>
      </c>
      <c r="BHF1">
        <v>1</v>
      </c>
      <c r="BHG1">
        <v>556</v>
      </c>
      <c r="BHH1">
        <v>69</v>
      </c>
      <c r="BHI1">
        <v>1102</v>
      </c>
      <c r="BHJ1">
        <v>1</v>
      </c>
      <c r="BHK1">
        <v>1</v>
      </c>
      <c r="BHL1">
        <v>71</v>
      </c>
      <c r="BHM1">
        <v>1101</v>
      </c>
      <c r="BHN1">
        <v>1581</v>
      </c>
      <c r="BHO1">
        <v>0</v>
      </c>
      <c r="BHP1">
        <v>72</v>
      </c>
      <c r="BHQ1">
        <v>1106</v>
      </c>
      <c r="BHR1">
        <v>0</v>
      </c>
      <c r="BHS1">
        <v>73</v>
      </c>
      <c r="BHT1">
        <v>1</v>
      </c>
      <c r="BHU1">
        <v>125</v>
      </c>
      <c r="BHV1">
        <v>47</v>
      </c>
      <c r="BHW1">
        <v>11553</v>
      </c>
      <c r="BHX1">
        <v>1101</v>
      </c>
      <c r="BHY1">
        <v>0</v>
      </c>
      <c r="BHZ1">
        <v>70999</v>
      </c>
      <c r="BIA1">
        <v>66</v>
      </c>
      <c r="BIB1">
        <v>1101</v>
      </c>
      <c r="BIC1">
        <v>0</v>
      </c>
      <c r="BID1">
        <v>3</v>
      </c>
      <c r="BIE1">
        <v>67</v>
      </c>
      <c r="BIF1">
        <v>1101</v>
      </c>
      <c r="BIG1">
        <v>0</v>
      </c>
      <c r="BIH1">
        <v>1610</v>
      </c>
      <c r="BII1">
        <v>68</v>
      </c>
      <c r="BIJ1">
        <v>1102</v>
      </c>
      <c r="BIK1">
        <v>1</v>
      </c>
      <c r="BIL1">
        <v>302</v>
      </c>
      <c r="BIM1">
        <v>69</v>
      </c>
      <c r="BIN1">
        <v>1102</v>
      </c>
      <c r="BIO1">
        <v>1</v>
      </c>
      <c r="BIP1">
        <v>1</v>
      </c>
      <c r="BIQ1">
        <v>71</v>
      </c>
      <c r="BIR1">
        <v>1101</v>
      </c>
      <c r="BIS1">
        <v>1616</v>
      </c>
      <c r="BIT1">
        <v>0</v>
      </c>
      <c r="BIU1">
        <v>72</v>
      </c>
      <c r="BIV1">
        <v>1105</v>
      </c>
      <c r="BIW1">
        <v>1</v>
      </c>
      <c r="BIX1">
        <v>73</v>
      </c>
      <c r="BIY1">
        <v>0</v>
      </c>
      <c r="BIZ1">
        <v>0</v>
      </c>
      <c r="BJA1">
        <v>0</v>
      </c>
      <c r="BJB1">
        <v>0</v>
      </c>
      <c r="BJC1">
        <v>0</v>
      </c>
      <c r="BJD1">
        <v>0</v>
      </c>
      <c r="BJE1">
        <v>17</v>
      </c>
      <c r="BJF1">
        <v>113073</v>
      </c>
      <c r="BJG1">
        <v>1102</v>
      </c>
      <c r="BJH1">
        <v>1</v>
      </c>
      <c r="BJI1">
        <v>18367</v>
      </c>
      <c r="BJJ1">
        <v>66</v>
      </c>
      <c r="BJK1">
        <v>1101</v>
      </c>
      <c r="BJL1">
        <v>1</v>
      </c>
      <c r="BJM1">
        <v>0</v>
      </c>
      <c r="BJN1">
        <v>67</v>
      </c>
      <c r="BJO1">
        <v>1102</v>
      </c>
      <c r="BJP1">
        <v>1</v>
      </c>
      <c r="BJQ1">
        <v>1645</v>
      </c>
      <c r="BJR1">
        <v>68</v>
      </c>
      <c r="BJS1">
        <v>1102</v>
      </c>
      <c r="BJT1">
        <v>556</v>
      </c>
      <c r="BJU1">
        <v>1</v>
      </c>
      <c r="BJV1">
        <v>69</v>
      </c>
      <c r="BJW1">
        <v>1101</v>
      </c>
      <c r="BJX1">
        <v>0</v>
      </c>
      <c r="BJY1">
        <v>1</v>
      </c>
      <c r="BJZ1">
        <v>71</v>
      </c>
      <c r="BKA1">
        <v>1102</v>
      </c>
      <c r="BKB1">
        <v>1</v>
      </c>
      <c r="BKC1">
        <v>1647</v>
      </c>
      <c r="BKD1">
        <v>72</v>
      </c>
      <c r="BKE1">
        <v>1106</v>
      </c>
      <c r="BKF1">
        <v>0</v>
      </c>
      <c r="BKG1">
        <v>73</v>
      </c>
      <c r="BKH1">
        <v>1</v>
      </c>
      <c r="BKI1">
        <v>-195</v>
      </c>
      <c r="BKJ1">
        <v>5</v>
      </c>
      <c r="BKK1">
        <v>90813</v>
      </c>
      <c r="BKL1">
        <v>1101</v>
      </c>
      <c r="BKM1">
        <v>2081</v>
      </c>
      <c r="BKN1">
        <v>0</v>
      </c>
      <c r="BKO1">
        <v>66</v>
      </c>
      <c r="BKP1">
        <v>1101</v>
      </c>
      <c r="BKQ1">
        <v>4</v>
      </c>
      <c r="BKR1">
        <v>0</v>
      </c>
      <c r="BKS1">
        <v>67</v>
      </c>
      <c r="BKT1">
        <v>1102</v>
      </c>
      <c r="BKU1">
        <v>1</v>
      </c>
      <c r="BKV1">
        <v>1676</v>
      </c>
      <c r="BKW1">
        <v>68</v>
      </c>
      <c r="BKX1">
        <v>1102</v>
      </c>
      <c r="BKY1">
        <v>302</v>
      </c>
      <c r="BKZ1">
        <v>1</v>
      </c>
      <c r="BLA1">
        <v>69</v>
      </c>
      <c r="BLB1">
        <v>1102</v>
      </c>
      <c r="BLC1">
        <v>1</v>
      </c>
      <c r="BLD1">
        <v>1</v>
      </c>
      <c r="BLE1">
        <v>71</v>
      </c>
      <c r="BLF1">
        <v>1102</v>
      </c>
      <c r="BLG1">
        <v>1</v>
      </c>
      <c r="BLH1">
        <v>1684</v>
      </c>
      <c r="BLI1">
        <v>72</v>
      </c>
      <c r="BLJ1">
        <v>1105</v>
      </c>
      <c r="BLK1">
        <v>1</v>
      </c>
      <c r="BLL1">
        <v>73</v>
      </c>
      <c r="BLM1">
        <v>0</v>
      </c>
      <c r="BLN1">
        <v>0</v>
      </c>
      <c r="BLO1">
        <v>0</v>
      </c>
      <c r="BLP1">
        <v>0</v>
      </c>
      <c r="BLQ1">
        <v>0</v>
      </c>
      <c r="BLR1">
        <v>0</v>
      </c>
      <c r="BLS1">
        <v>0</v>
      </c>
      <c r="BLT1">
        <v>0</v>
      </c>
      <c r="BLU1">
        <v>34</v>
      </c>
      <c r="BLV1">
        <v>490285</v>
      </c>
      <c r="BLW1">
        <v>1102</v>
      </c>
      <c r="BLX1">
        <v>1</v>
      </c>
      <c r="BLY1">
        <v>24071</v>
      </c>
      <c r="BLZ1">
        <v>66</v>
      </c>
      <c r="BMA1">
        <v>1101</v>
      </c>
      <c r="BMB1">
        <v>0</v>
      </c>
      <c r="BMC1">
        <v>1</v>
      </c>
      <c r="BMD1">
        <v>67</v>
      </c>
      <c r="BME1">
        <v>1101</v>
      </c>
      <c r="BMF1">
        <v>1713</v>
      </c>
      <c r="BMG1">
        <v>0</v>
      </c>
      <c r="BMH1">
        <v>68</v>
      </c>
      <c r="BMI1">
        <v>1102</v>
      </c>
      <c r="BMJ1">
        <v>556</v>
      </c>
      <c r="BMK1">
        <v>1</v>
      </c>
      <c r="BML1">
        <v>69</v>
      </c>
      <c r="BMM1">
        <v>1102</v>
      </c>
      <c r="BMN1">
        <v>6</v>
      </c>
      <c r="BMO1">
        <v>1</v>
      </c>
      <c r="BMP1">
        <v>71</v>
      </c>
      <c r="BMQ1">
        <v>1101</v>
      </c>
      <c r="BMR1">
        <v>1715</v>
      </c>
      <c r="BMS1">
        <v>0</v>
      </c>
      <c r="BMT1">
        <v>72</v>
      </c>
      <c r="BMU1">
        <v>1105</v>
      </c>
      <c r="BMV1">
        <v>1</v>
      </c>
      <c r="BMW1">
        <v>73</v>
      </c>
      <c r="BMX1">
        <v>1</v>
      </c>
      <c r="BMY1">
        <v>5</v>
      </c>
      <c r="BMZ1">
        <v>42</v>
      </c>
      <c r="BNA1">
        <v>186891</v>
      </c>
      <c r="BNB1">
        <v>29</v>
      </c>
      <c r="BNC1">
        <v>173122</v>
      </c>
      <c r="BND1">
        <v>21</v>
      </c>
      <c r="BNE1">
        <v>59879</v>
      </c>
      <c r="BNF1">
        <v>47</v>
      </c>
      <c r="BNG1">
        <v>7702</v>
      </c>
      <c r="BNH1">
        <v>47</v>
      </c>
      <c r="BNI1">
        <v>15404</v>
      </c>
      <c r="BNJ1">
        <v>40</v>
      </c>
      <c r="BNK1">
        <v>91255</v>
      </c>
      <c r="BNL1">
        <v>1102</v>
      </c>
      <c r="BNM1">
        <v>2593</v>
      </c>
      <c r="BNN1">
        <v>1</v>
      </c>
      <c r="BNO1">
        <v>66</v>
      </c>
      <c r="BNP1">
        <v>1102</v>
      </c>
      <c r="BNQ1">
        <v>1</v>
      </c>
      <c r="BNR1">
        <v>1</v>
      </c>
      <c r="BNS1">
        <v>67</v>
      </c>
      <c r="BNT1">
        <v>1101</v>
      </c>
      <c r="BNU1">
        <v>0</v>
      </c>
      <c r="BNV1">
        <v>1754</v>
      </c>
      <c r="BNW1">
        <v>68</v>
      </c>
      <c r="BNX1">
        <v>1102</v>
      </c>
      <c r="BNY1">
        <v>556</v>
      </c>
      <c r="BNZ1">
        <v>1</v>
      </c>
      <c r="BOA1">
        <v>69</v>
      </c>
      <c r="BOB1">
        <v>1102</v>
      </c>
      <c r="BOC1">
        <v>0</v>
      </c>
      <c r="BOD1">
        <v>1</v>
      </c>
      <c r="BOE1">
        <v>71</v>
      </c>
      <c r="BOF1">
        <v>1102</v>
      </c>
      <c r="BOG1">
        <v>1756</v>
      </c>
      <c r="BOH1">
        <v>1</v>
      </c>
      <c r="BOI1">
        <v>72</v>
      </c>
      <c r="BOJ1">
        <v>1105</v>
      </c>
      <c r="BOK1">
        <v>1</v>
      </c>
      <c r="BOL1">
        <v>73</v>
      </c>
      <c r="BOM1">
        <v>1</v>
      </c>
      <c r="BON1">
        <v>1553</v>
      </c>
      <c r="BOO1">
        <v>1101</v>
      </c>
      <c r="BOP1">
        <v>20477</v>
      </c>
      <c r="BOQ1">
        <v>0</v>
      </c>
      <c r="BOR1">
        <v>66</v>
      </c>
      <c r="BOS1">
        <v>1101</v>
      </c>
      <c r="BOT1">
        <v>0</v>
      </c>
      <c r="BOU1">
        <v>3</v>
      </c>
      <c r="BOV1">
        <v>67</v>
      </c>
      <c r="BOW1">
        <v>1101</v>
      </c>
      <c r="BOX1">
        <v>1783</v>
      </c>
      <c r="BOY1">
        <v>0</v>
      </c>
      <c r="BOZ1">
        <v>68</v>
      </c>
      <c r="BPA1">
        <v>1102</v>
      </c>
      <c r="BPB1">
        <v>1</v>
      </c>
      <c r="BPC1">
        <v>302</v>
      </c>
      <c r="BPD1">
        <v>69</v>
      </c>
      <c r="BPE1">
        <v>1102</v>
      </c>
      <c r="BPF1">
        <v>1</v>
      </c>
      <c r="BPG1">
        <v>1</v>
      </c>
      <c r="BPH1">
        <v>71</v>
      </c>
      <c r="BPI1">
        <v>1101</v>
      </c>
      <c r="BPJ1">
        <v>0</v>
      </c>
      <c r="BPK1">
        <v>1789</v>
      </c>
      <c r="BPL1">
        <v>72</v>
      </c>
      <c r="BPM1">
        <v>1105</v>
      </c>
      <c r="BPN1">
        <v>1</v>
      </c>
      <c r="BPO1">
        <v>73</v>
      </c>
      <c r="BPP1">
        <v>0</v>
      </c>
      <c r="BPQ1">
        <v>0</v>
      </c>
      <c r="BPR1">
        <v>0</v>
      </c>
      <c r="BPS1">
        <v>0</v>
      </c>
      <c r="BPT1">
        <v>0</v>
      </c>
      <c r="BPU1">
        <v>0</v>
      </c>
      <c r="BPV1">
        <v>34</v>
      </c>
      <c r="BPW1">
        <v>196114</v>
      </c>
      <c r="BPX1">
        <v>1102</v>
      </c>
      <c r="BPY1">
        <v>38669</v>
      </c>
      <c r="BPZ1">
        <v>1</v>
      </c>
      <c r="BQA1">
        <v>66</v>
      </c>
      <c r="BQB1">
        <v>1101</v>
      </c>
      <c r="BQC1">
        <v>3</v>
      </c>
      <c r="BQD1">
        <v>0</v>
      </c>
      <c r="BQE1">
        <v>67</v>
      </c>
      <c r="BQF1">
        <v>1101</v>
      </c>
      <c r="BQG1">
        <v>0</v>
      </c>
      <c r="BQH1">
        <v>1818</v>
      </c>
      <c r="BQI1">
        <v>68</v>
      </c>
      <c r="BQJ1">
        <v>1101</v>
      </c>
      <c r="BQK1">
        <v>0</v>
      </c>
      <c r="BQL1">
        <v>302</v>
      </c>
      <c r="BQM1">
        <v>69</v>
      </c>
      <c r="BQN1">
        <v>1101</v>
      </c>
      <c r="BQO1">
        <v>1</v>
      </c>
      <c r="BQP1">
        <v>0</v>
      </c>
      <c r="BQQ1">
        <v>71</v>
      </c>
      <c r="BQR1">
        <v>1102</v>
      </c>
      <c r="BQS1">
        <v>1824</v>
      </c>
      <c r="BQT1">
        <v>1</v>
      </c>
      <c r="BQU1">
        <v>72</v>
      </c>
      <c r="BQV1">
        <v>1106</v>
      </c>
      <c r="BQW1">
        <v>0</v>
      </c>
      <c r="BQX1">
        <v>73</v>
      </c>
      <c r="BQY1">
        <v>0</v>
      </c>
      <c r="BQZ1">
        <v>0</v>
      </c>
      <c r="BRA1">
        <v>0</v>
      </c>
      <c r="BRB1">
        <v>0</v>
      </c>
      <c r="BRC1">
        <v>0</v>
      </c>
      <c r="BRD1">
        <v>0</v>
      </c>
      <c r="BRE1">
        <v>17</v>
      </c>
      <c r="BRF1">
        <v>150764</v>
      </c>
      <c r="BRG1">
        <v>1102</v>
      </c>
      <c r="BRH1">
        <v>37199</v>
      </c>
      <c r="BRI1">
        <v>1</v>
      </c>
      <c r="BRJ1">
        <v>66</v>
      </c>
      <c r="BRK1">
        <v>1101</v>
      </c>
      <c r="BRL1">
        <v>1</v>
      </c>
      <c r="BRM1">
        <v>0</v>
      </c>
      <c r="BRN1">
        <v>67</v>
      </c>
      <c r="BRO1">
        <v>1101</v>
      </c>
      <c r="BRP1">
        <v>1853</v>
      </c>
      <c r="BRQ1">
        <v>0</v>
      </c>
      <c r="BRR1">
        <v>68</v>
      </c>
      <c r="BRS1">
        <v>1102</v>
      </c>
      <c r="BRT1">
        <v>1</v>
      </c>
      <c r="BRU1">
        <v>556</v>
      </c>
      <c r="BRV1">
        <v>69</v>
      </c>
      <c r="BRW1">
        <v>1101</v>
      </c>
      <c r="BRX1">
        <v>5</v>
      </c>
      <c r="BRY1">
        <v>0</v>
      </c>
      <c r="BRZ1">
        <v>71</v>
      </c>
      <c r="BSA1">
        <v>1101</v>
      </c>
      <c r="BSB1">
        <v>1855</v>
      </c>
      <c r="BSC1">
        <v>0</v>
      </c>
      <c r="BSD1">
        <v>72</v>
      </c>
      <c r="BSE1">
        <v>1106</v>
      </c>
      <c r="BSF1">
        <v>0</v>
      </c>
      <c r="BSG1">
        <v>73</v>
      </c>
      <c r="BSH1">
        <v>1</v>
      </c>
      <c r="BSI1">
        <v>1</v>
      </c>
      <c r="BSJ1">
        <v>30</v>
      </c>
      <c r="BSK1">
        <v>62467</v>
      </c>
      <c r="BSL1">
        <v>36</v>
      </c>
      <c r="BSM1">
        <v>363365</v>
      </c>
      <c r="BSN1">
        <v>39</v>
      </c>
      <c r="BSO1">
        <v>6243</v>
      </c>
      <c r="BSP1">
        <v>27</v>
      </c>
      <c r="BSQ1">
        <v>61431</v>
      </c>
      <c r="BSR1">
        <v>9</v>
      </c>
      <c r="BSS1">
        <v>145988</v>
      </c>
      <c r="BST1">
        <v>1102</v>
      </c>
      <c r="BSU1">
        <v>1</v>
      </c>
      <c r="BSV1">
        <v>99689</v>
      </c>
      <c r="BSW1">
        <v>66</v>
      </c>
      <c r="BSX1">
        <v>1101</v>
      </c>
      <c r="BSY1">
        <v>0</v>
      </c>
      <c r="BSZ1">
        <v>1</v>
      </c>
      <c r="BTA1">
        <v>67</v>
      </c>
      <c r="BTB1">
        <v>1102</v>
      </c>
      <c r="BTC1">
        <v>1</v>
      </c>
      <c r="BTD1">
        <v>1892</v>
      </c>
      <c r="BTE1">
        <v>68</v>
      </c>
      <c r="BTF1">
        <v>1102</v>
      </c>
      <c r="BTG1">
        <v>1</v>
      </c>
      <c r="BTH1">
        <v>556</v>
      </c>
      <c r="BTI1">
        <v>69</v>
      </c>
      <c r="BTJ1">
        <v>1102</v>
      </c>
      <c r="BTK1">
        <v>1</v>
      </c>
      <c r="BTL1">
        <v>1</v>
      </c>
      <c r="BTM1">
        <v>71</v>
      </c>
      <c r="BTN1">
        <v>1102</v>
      </c>
      <c r="BTO1">
        <v>1894</v>
      </c>
      <c r="BTP1">
        <v>1</v>
      </c>
      <c r="BTQ1">
        <v>72</v>
      </c>
      <c r="BTR1">
        <v>1105</v>
      </c>
      <c r="BTS1">
        <v>1</v>
      </c>
      <c r="BTT1">
        <v>73</v>
      </c>
      <c r="BTU1">
        <v>1</v>
      </c>
      <c r="BTV1">
        <v>4</v>
      </c>
      <c r="BTW1">
        <v>5</v>
      </c>
      <c r="BTX1">
        <v>121084</v>
      </c>
      <c r="BTY1">
        <v>1101</v>
      </c>
      <c r="BTZ1">
        <v>0</v>
      </c>
      <c r="BUA1">
        <v>86561</v>
      </c>
      <c r="BUB1">
        <v>66</v>
      </c>
      <c r="BUC1">
        <v>1101</v>
      </c>
      <c r="BUD1">
        <v>0</v>
      </c>
      <c r="BUE1">
        <v>3</v>
      </c>
      <c r="BUF1">
        <v>67</v>
      </c>
      <c r="BUG1">
        <v>1101</v>
      </c>
      <c r="BUH1">
        <v>1923</v>
      </c>
      <c r="BUI1">
        <v>0</v>
      </c>
      <c r="BUJ1">
        <v>68</v>
      </c>
      <c r="BUK1">
        <v>1102</v>
      </c>
      <c r="BUL1">
        <v>1</v>
      </c>
      <c r="BUM1">
        <v>302</v>
      </c>
      <c r="BUN1">
        <v>69</v>
      </c>
      <c r="BUO1">
        <v>1101</v>
      </c>
      <c r="BUP1">
        <v>0</v>
      </c>
      <c r="BUQ1">
        <v>1</v>
      </c>
      <c r="BUR1">
        <v>71</v>
      </c>
      <c r="BUS1">
        <v>1102</v>
      </c>
      <c r="BUT1">
        <v>1929</v>
      </c>
      <c r="BUU1">
        <v>1</v>
      </c>
      <c r="BUV1">
        <v>72</v>
      </c>
      <c r="BUW1">
        <v>1106</v>
      </c>
      <c r="BUX1">
        <v>0</v>
      </c>
      <c r="BUY1">
        <v>73</v>
      </c>
      <c r="BUZ1">
        <v>0</v>
      </c>
      <c r="BVA1">
        <v>0</v>
      </c>
      <c r="BVB1">
        <v>0</v>
      </c>
      <c r="BVC1">
        <v>0</v>
      </c>
      <c r="BVD1">
        <v>0</v>
      </c>
      <c r="BVE1">
        <v>0</v>
      </c>
      <c r="BVF1">
        <v>21</v>
      </c>
      <c r="BVG1">
        <v>179637</v>
      </c>
      <c r="BVH1">
        <v>1101</v>
      </c>
      <c r="BVI1">
        <v>87481</v>
      </c>
      <c r="BVJ1">
        <v>0</v>
      </c>
      <c r="BVK1">
        <v>66</v>
      </c>
      <c r="BVL1">
        <v>1101</v>
      </c>
      <c r="BVM1">
        <v>0</v>
      </c>
      <c r="BVN1">
        <v>2</v>
      </c>
      <c r="BVO1">
        <v>67</v>
      </c>
      <c r="BVP1">
        <v>1101</v>
      </c>
      <c r="BVQ1">
        <v>0</v>
      </c>
      <c r="BVR1">
        <v>1958</v>
      </c>
      <c r="BVS1">
        <v>68</v>
      </c>
      <c r="BVT1">
        <v>1102</v>
      </c>
      <c r="BVU1">
        <v>302</v>
      </c>
      <c r="BVV1">
        <v>1</v>
      </c>
      <c r="BVW1">
        <v>69</v>
      </c>
      <c r="BVX1">
        <v>1102</v>
      </c>
      <c r="BVY1">
        <v>1</v>
      </c>
      <c r="BVZ1">
        <v>1</v>
      </c>
      <c r="BWA1">
        <v>71</v>
      </c>
      <c r="BWB1">
        <v>1102</v>
      </c>
      <c r="BWC1">
        <v>1</v>
      </c>
      <c r="BWD1">
        <v>1962</v>
      </c>
      <c r="BWE1">
        <v>72</v>
      </c>
      <c r="BWF1">
        <v>1106</v>
      </c>
      <c r="BWG1">
        <v>0</v>
      </c>
      <c r="BWH1">
        <v>73</v>
      </c>
      <c r="BWI1">
        <v>0</v>
      </c>
      <c r="BWJ1">
        <v>0</v>
      </c>
      <c r="BWK1">
        <v>0</v>
      </c>
      <c r="BWL1">
        <v>0</v>
      </c>
      <c r="BWM1">
        <v>17</v>
      </c>
      <c r="BWN1">
        <v>75382</v>
      </c>
      <c r="BWO1">
        <v>1101</v>
      </c>
      <c r="BWP1">
        <v>0</v>
      </c>
      <c r="BWQ1">
        <v>6473</v>
      </c>
      <c r="BWR1">
        <v>66</v>
      </c>
      <c r="BWS1">
        <v>1102</v>
      </c>
      <c r="BWT1">
        <v>1</v>
      </c>
      <c r="BWU1">
        <v>1</v>
      </c>
      <c r="BWV1">
        <v>67</v>
      </c>
      <c r="BWW1">
        <v>1101</v>
      </c>
      <c r="BWX1">
        <v>1991</v>
      </c>
      <c r="BWY1">
        <v>0</v>
      </c>
      <c r="BWZ1">
        <v>68</v>
      </c>
      <c r="BXA1">
        <v>1102</v>
      </c>
      <c r="BXB1">
        <v>1</v>
      </c>
      <c r="BXC1">
        <v>556</v>
      </c>
      <c r="BXD1">
        <v>69</v>
      </c>
      <c r="BXE1">
        <v>1101</v>
      </c>
      <c r="BXF1">
        <v>0</v>
      </c>
      <c r="BXG1">
        <v>1</v>
      </c>
      <c r="BXH1">
        <v>71</v>
      </c>
      <c r="BXI1">
        <v>1102</v>
      </c>
      <c r="BXJ1">
        <v>1993</v>
      </c>
      <c r="BXK1">
        <v>1</v>
      </c>
      <c r="BXL1">
        <v>72</v>
      </c>
      <c r="BXM1">
        <v>1105</v>
      </c>
      <c r="BXN1">
        <v>1</v>
      </c>
      <c r="BXO1">
        <v>73</v>
      </c>
      <c r="BXP1">
        <v>1</v>
      </c>
      <c r="BXQ1">
        <v>47</v>
      </c>
      <c r="BXR1">
        <v>9</v>
      </c>
      <c r="BXS1">
        <v>36497</v>
      </c>
      <c r="BXT1">
        <v>1102</v>
      </c>
      <c r="BXU1">
        <v>32563</v>
      </c>
      <c r="BXV1">
        <v>1</v>
      </c>
      <c r="BXW1">
        <v>66</v>
      </c>
      <c r="BXX1">
        <v>1101</v>
      </c>
      <c r="BXY1">
        <v>0</v>
      </c>
      <c r="BXZ1">
        <v>1</v>
      </c>
      <c r="BYA1">
        <v>67</v>
      </c>
      <c r="BYB1">
        <v>1101</v>
      </c>
      <c r="BYC1">
        <v>0</v>
      </c>
      <c r="BYD1">
        <v>2022</v>
      </c>
      <c r="BYE1">
        <v>68</v>
      </c>
      <c r="BYF1">
        <v>1102</v>
      </c>
      <c r="BYG1">
        <v>1</v>
      </c>
      <c r="BYH1">
        <v>556</v>
      </c>
      <c r="BYI1">
        <v>69</v>
      </c>
      <c r="BYJ1">
        <v>1102</v>
      </c>
      <c r="BYK1">
        <v>1</v>
      </c>
      <c r="BYL1">
        <v>1</v>
      </c>
      <c r="BYM1">
        <v>71</v>
      </c>
      <c r="BYN1">
        <v>1101</v>
      </c>
      <c r="BYO1">
        <v>0</v>
      </c>
      <c r="BYP1">
        <v>2024</v>
      </c>
      <c r="BYQ1">
        <v>72</v>
      </c>
      <c r="BYR1">
        <v>1105</v>
      </c>
      <c r="BYS1">
        <v>1</v>
      </c>
      <c r="BYT1">
        <v>73</v>
      </c>
      <c r="BYU1">
        <v>1</v>
      </c>
      <c r="BYV1">
        <v>-167</v>
      </c>
      <c r="BYW1">
        <v>36</v>
      </c>
      <c r="BYX1">
        <v>72673</v>
      </c>
      <c r="BYY1">
        <v>1101</v>
      </c>
      <c r="BYZ1">
        <v>61151</v>
      </c>
      <c r="BZA1">
        <v>0</v>
      </c>
      <c r="BZB1">
        <v>66</v>
      </c>
      <c r="BZC1">
        <v>1102</v>
      </c>
      <c r="BZD1">
        <v>1</v>
      </c>
      <c r="BZE1">
        <v>1</v>
      </c>
      <c r="BZF1">
        <v>67</v>
      </c>
      <c r="BZG1">
        <v>1101</v>
      </c>
      <c r="BZH1">
        <v>2053</v>
      </c>
      <c r="BZI1">
        <v>0</v>
      </c>
      <c r="BZJ1">
        <v>68</v>
      </c>
      <c r="BZK1">
        <v>1101</v>
      </c>
      <c r="BZL1">
        <v>556</v>
      </c>
      <c r="BZM1">
        <v>0</v>
      </c>
      <c r="BZN1">
        <v>69</v>
      </c>
      <c r="BZO1">
        <v>1101</v>
      </c>
      <c r="BZP1">
        <v>0</v>
      </c>
      <c r="BZQ1">
        <v>1</v>
      </c>
      <c r="BZR1">
        <v>71</v>
      </c>
      <c r="BZS1">
        <v>1102</v>
      </c>
      <c r="BZT1">
        <v>1</v>
      </c>
      <c r="BZU1">
        <v>2055</v>
      </c>
      <c r="BZV1">
        <v>72</v>
      </c>
      <c r="BZW1">
        <v>1106</v>
      </c>
      <c r="BZX1">
        <v>0</v>
      </c>
      <c r="BZY1">
        <v>73</v>
      </c>
      <c r="BZZ1">
        <v>1</v>
      </c>
      <c r="CAA1">
        <v>7</v>
      </c>
      <c r="CAB1">
        <v>36</v>
      </c>
      <c r="CAC1">
        <v>145346</v>
      </c>
      <c r="CAD1">
        <v>1102</v>
      </c>
      <c r="CAE1">
        <v>1</v>
      </c>
      <c r="CAF1">
        <v>27791</v>
      </c>
      <c r="CAG1">
        <v>66</v>
      </c>
      <c r="CAH1">
        <v>1101</v>
      </c>
      <c r="CAI1">
        <v>1</v>
      </c>
      <c r="CAJ1">
        <v>0</v>
      </c>
      <c r="CAK1">
        <v>67</v>
      </c>
      <c r="CAL1">
        <v>1102</v>
      </c>
      <c r="CAM1">
        <v>2084</v>
      </c>
      <c r="CAN1">
        <v>1</v>
      </c>
      <c r="CAO1">
        <v>68</v>
      </c>
      <c r="CAP1">
        <v>1102</v>
      </c>
      <c r="CAQ1">
        <v>556</v>
      </c>
      <c r="CAR1">
        <v>1</v>
      </c>
      <c r="CAS1">
        <v>69</v>
      </c>
      <c r="CAT1">
        <v>1102</v>
      </c>
      <c r="CAU1">
        <v>1</v>
      </c>
      <c r="CAV1">
        <v>1</v>
      </c>
      <c r="CAW1">
        <v>71</v>
      </c>
      <c r="CAX1">
        <v>1101</v>
      </c>
      <c r="CAY1">
        <v>2086</v>
      </c>
      <c r="CAZ1">
        <v>0</v>
      </c>
      <c r="CBA1">
        <v>72</v>
      </c>
      <c r="CBB1">
        <v>1106</v>
      </c>
      <c r="CBC1">
        <v>0</v>
      </c>
      <c r="CBD1">
        <v>73</v>
      </c>
      <c r="CBE1">
        <v>1</v>
      </c>
      <c r="CBF1">
        <v>769</v>
      </c>
      <c r="CBG1">
        <v>42</v>
      </c>
      <c r="CBH1">
        <v>124594</v>
      </c>
      <c r="CBI1">
        <v>1101</v>
      </c>
      <c r="CBJ1">
        <v>4871</v>
      </c>
      <c r="CBK1">
        <v>0</v>
      </c>
      <c r="CBL1">
        <v>66</v>
      </c>
      <c r="CBM1">
        <v>1102</v>
      </c>
      <c r="CBN1">
        <v>1</v>
      </c>
      <c r="CBO1">
        <v>1</v>
      </c>
      <c r="CBP1">
        <v>67</v>
      </c>
      <c r="CBQ1">
        <v>1102</v>
      </c>
      <c r="CBR1">
        <v>2115</v>
      </c>
      <c r="CBS1">
        <v>1</v>
      </c>
      <c r="CBT1">
        <v>68</v>
      </c>
      <c r="CBU1">
        <v>1102</v>
      </c>
      <c r="CBV1">
        <v>556</v>
      </c>
      <c r="CBW1">
        <v>1</v>
      </c>
      <c r="CBX1">
        <v>69</v>
      </c>
      <c r="CBY1">
        <v>1101</v>
      </c>
      <c r="CBZ1">
        <v>1</v>
      </c>
      <c r="CCA1">
        <v>0</v>
      </c>
      <c r="CCB1">
        <v>71</v>
      </c>
      <c r="CCC1">
        <v>1101</v>
      </c>
      <c r="CCD1">
        <v>0</v>
      </c>
      <c r="CCE1">
        <v>2117</v>
      </c>
      <c r="CCF1">
        <v>72</v>
      </c>
      <c r="CCG1">
        <v>1106</v>
      </c>
      <c r="CCH1">
        <v>0</v>
      </c>
      <c r="CCI1">
        <v>73</v>
      </c>
      <c r="CCJ1">
        <v>1</v>
      </c>
      <c r="CCK1">
        <v>-245</v>
      </c>
      <c r="CCL1">
        <v>39</v>
      </c>
      <c r="CCM1">
        <v>2081</v>
      </c>
      <c r="CCN1">
        <v>1102</v>
      </c>
      <c r="CCO1">
        <v>1</v>
      </c>
      <c r="CCP1">
        <v>83663</v>
      </c>
      <c r="CCQ1">
        <v>66</v>
      </c>
      <c r="CCR1">
        <v>1102</v>
      </c>
      <c r="CCS1">
        <v>1</v>
      </c>
      <c r="CCT1">
        <v>2</v>
      </c>
      <c r="CCU1">
        <v>67</v>
      </c>
      <c r="CCV1">
        <v>1101</v>
      </c>
      <c r="CCW1">
        <v>2146</v>
      </c>
      <c r="CCX1">
        <v>0</v>
      </c>
      <c r="CCY1">
        <v>68</v>
      </c>
      <c r="CCZ1">
        <v>1101</v>
      </c>
      <c r="CDA1">
        <v>351</v>
      </c>
      <c r="CDB1">
        <v>0</v>
      </c>
      <c r="CDC1">
        <v>69</v>
      </c>
      <c r="CDD1">
        <v>1101</v>
      </c>
      <c r="CDE1">
        <v>1</v>
      </c>
      <c r="CDF1">
        <v>0</v>
      </c>
      <c r="CDG1">
        <v>71</v>
      </c>
      <c r="CDH1">
        <v>1102</v>
      </c>
      <c r="CDI1">
        <v>2150</v>
      </c>
      <c r="CDJ1">
        <v>1</v>
      </c>
      <c r="CDK1">
        <v>72</v>
      </c>
      <c r="CDL1">
        <v>1106</v>
      </c>
      <c r="CDM1">
        <v>0</v>
      </c>
      <c r="CDN1">
        <v>73</v>
      </c>
      <c r="CDO1">
        <v>0</v>
      </c>
      <c r="CDP1">
        <v>0</v>
      </c>
      <c r="CDQ1">
        <v>0</v>
      </c>
      <c r="CDR1">
        <v>0</v>
      </c>
      <c r="CDS1">
        <v>255</v>
      </c>
      <c r="CDT1">
        <v>5783</v>
      </c>
      <c r="CDU1">
        <v>1101</v>
      </c>
      <c r="CDV1">
        <v>0</v>
      </c>
      <c r="CDW1">
        <v>997</v>
      </c>
      <c r="CDX1">
        <v>66</v>
      </c>
      <c r="CDY1">
        <v>1102</v>
      </c>
      <c r="CDZ1">
        <v>1</v>
      </c>
      <c r="CEA1">
        <v>1</v>
      </c>
      <c r="CEB1">
        <v>67</v>
      </c>
      <c r="CEC1">
        <v>1102</v>
      </c>
      <c r="CED1">
        <v>2179</v>
      </c>
      <c r="CEE1">
        <v>1</v>
      </c>
      <c r="CEF1">
        <v>68</v>
      </c>
      <c r="CEG1">
        <v>1101</v>
      </c>
      <c r="CEH1">
        <v>0</v>
      </c>
      <c r="CEI1">
        <v>556</v>
      </c>
      <c r="CEJ1">
        <v>69</v>
      </c>
      <c r="CEK1">
        <v>1102</v>
      </c>
      <c r="CEL1">
        <v>1</v>
      </c>
      <c r="CEM1">
        <v>1</v>
      </c>
      <c r="CEN1">
        <v>71</v>
      </c>
      <c r="CEO1">
        <v>1102</v>
      </c>
      <c r="CEP1">
        <v>2181</v>
      </c>
      <c r="CEQ1">
        <v>1</v>
      </c>
      <c r="CER1">
        <v>72</v>
      </c>
      <c r="CES1">
        <v>1106</v>
      </c>
      <c r="CET1">
        <v>0</v>
      </c>
      <c r="CEU1">
        <v>73</v>
      </c>
      <c r="CEV1">
        <v>1</v>
      </c>
      <c r="CEW1">
        <v>59</v>
      </c>
      <c r="CEX1">
        <v>42</v>
      </c>
      <c r="CEY1">
        <v>311485</v>
      </c>
      <c r="CEZ1">
        <v>1102</v>
      </c>
      <c r="CFA1">
        <v>48397</v>
      </c>
      <c r="CFB1">
        <v>1</v>
      </c>
      <c r="CFC1">
        <v>66</v>
      </c>
      <c r="CFD1">
        <v>1101</v>
      </c>
      <c r="CFE1">
        <v>1</v>
      </c>
      <c r="CFF1">
        <v>0</v>
      </c>
      <c r="CFG1">
        <v>67</v>
      </c>
      <c r="CFH1">
        <v>1102</v>
      </c>
      <c r="CFI1">
        <v>2210</v>
      </c>
      <c r="CFJ1">
        <v>1</v>
      </c>
      <c r="CFK1">
        <v>68</v>
      </c>
      <c r="CFL1">
        <v>1101</v>
      </c>
      <c r="CFM1">
        <v>0</v>
      </c>
      <c r="CFN1">
        <v>556</v>
      </c>
      <c r="CFO1">
        <v>69</v>
      </c>
      <c r="CFP1">
        <v>1101</v>
      </c>
      <c r="CFQ1">
        <v>0</v>
      </c>
      <c r="CFR1">
        <v>1</v>
      </c>
      <c r="CFS1">
        <v>71</v>
      </c>
      <c r="CFT1">
        <v>1101</v>
      </c>
      <c r="CFU1">
        <v>2212</v>
      </c>
      <c r="CFV1">
        <v>0</v>
      </c>
      <c r="CFW1">
        <v>72</v>
      </c>
      <c r="CFX1">
        <v>1105</v>
      </c>
      <c r="CFY1">
        <v>1</v>
      </c>
      <c r="CFZ1">
        <v>73</v>
      </c>
      <c r="CGA1">
        <v>1</v>
      </c>
      <c r="CGB1">
        <v>160</v>
      </c>
      <c r="CGC1">
        <v>40</v>
      </c>
      <c r="CGD1">
        <v>73004</v>
      </c>
      <c r="CGE1">
        <v>1101</v>
      </c>
      <c r="CGF1">
        <v>0</v>
      </c>
      <c r="CGG1">
        <v>18251</v>
      </c>
      <c r="CGH1">
        <v>66</v>
      </c>
      <c r="CGI1">
        <v>1102</v>
      </c>
      <c r="CGJ1">
        <v>1</v>
      </c>
      <c r="CGK1">
        <v>6</v>
      </c>
      <c r="CGL1">
        <v>67</v>
      </c>
      <c r="CGM1">
        <v>1101</v>
      </c>
      <c r="CGN1">
        <v>2241</v>
      </c>
      <c r="CGO1">
        <v>0</v>
      </c>
      <c r="CGP1">
        <v>68</v>
      </c>
      <c r="CGQ1">
        <v>1102</v>
      </c>
      <c r="CGR1">
        <v>1</v>
      </c>
      <c r="CGS1">
        <v>302</v>
      </c>
      <c r="CGT1">
        <v>69</v>
      </c>
      <c r="CGU1">
        <v>1101</v>
      </c>
      <c r="CGV1">
        <v>1</v>
      </c>
      <c r="CGW1">
        <v>0</v>
      </c>
      <c r="CGX1">
        <v>71</v>
      </c>
      <c r="CGY1">
        <v>1102</v>
      </c>
      <c r="CGZ1">
        <v>2253</v>
      </c>
      <c r="CHA1">
        <v>1</v>
      </c>
      <c r="CHB1">
        <v>72</v>
      </c>
      <c r="CHC1">
        <v>1105</v>
      </c>
      <c r="CHD1">
        <v>1</v>
      </c>
      <c r="CHE1">
        <v>73</v>
      </c>
      <c r="CHF1">
        <v>0</v>
      </c>
      <c r="CHG1">
        <v>0</v>
      </c>
      <c r="CHH1">
        <v>0</v>
      </c>
      <c r="CHI1">
        <v>0</v>
      </c>
      <c r="CHJ1">
        <v>0</v>
      </c>
      <c r="CHK1">
        <v>0</v>
      </c>
      <c r="CHL1">
        <v>0</v>
      </c>
      <c r="CHM1">
        <v>0</v>
      </c>
      <c r="CHN1">
        <v>0</v>
      </c>
      <c r="CHO1">
        <v>0</v>
      </c>
      <c r="CHP1">
        <v>0</v>
      </c>
      <c r="CHQ1">
        <v>0</v>
      </c>
      <c r="CHR1">
        <v>49</v>
      </c>
      <c r="CHS1">
        <v>167326</v>
      </c>
    </row>
    <row r="2" spans="1:2255" x14ac:dyDescent="0.2">
      <c r="A2" t="str">
        <f>CHAR(A1)</f>
        <v>_x0003_</v>
      </c>
      <c r="B2" t="str">
        <f t="shared" ref="B2:BE2" si="0">CHAR(B1)</f>
        <v>&gt;</v>
      </c>
      <c r="C2" t="e">
        <f t="shared" si="0"/>
        <v>#VALUE!</v>
      </c>
      <c r="D2" t="str">
        <f t="shared" si="0"/>
        <v>&gt;</v>
      </c>
      <c r="E2" t="str">
        <f t="shared" si="0"/>
        <v>_x000B_</v>
      </c>
      <c r="F2" t="str">
        <f t="shared" si="0"/>
        <v xml:space="preserve">
</v>
      </c>
      <c r="G2" t="str">
        <f t="shared" si="0"/>
        <v>m</v>
      </c>
      <c r="H2" t="e">
        <f t="shared" si="0"/>
        <v>#VALUE!</v>
      </c>
      <c r="I2" t="str">
        <f t="shared" si="0"/>
        <v>i</v>
      </c>
      <c r="J2" t="str">
        <f t="shared" si="0"/>
        <v>_x0001_</v>
      </c>
      <c r="K2" t="e">
        <f t="shared" si="0"/>
        <v>#VALUE!</v>
      </c>
      <c r="L2" t="e">
        <f t="shared" si="0"/>
        <v>#VALUE!</v>
      </c>
      <c r="M2" t="e">
        <f t="shared" si="0"/>
        <v>#VALUE!</v>
      </c>
      <c r="N2" t="e">
        <f t="shared" si="0"/>
        <v>#VALUE!</v>
      </c>
      <c r="O2" t="e">
        <f t="shared" si="0"/>
        <v>#VALUE!</v>
      </c>
      <c r="P2" t="e">
        <f t="shared" si="0"/>
        <v>#VALUE!</v>
      </c>
      <c r="Q2" t="e">
        <f t="shared" si="0"/>
        <v>#VALUE!</v>
      </c>
      <c r="R2" t="e">
        <f t="shared" si="0"/>
        <v>#VALUE!</v>
      </c>
      <c r="S2" t="e">
        <f t="shared" si="0"/>
        <v>#VALUE!</v>
      </c>
      <c r="T2" t="e">
        <f t="shared" si="0"/>
        <v>#VALUE!</v>
      </c>
      <c r="U2" t="e">
        <f t="shared" si="0"/>
        <v>#VALUE!</v>
      </c>
      <c r="V2" t="e">
        <f t="shared" si="0"/>
        <v>#VALUE!</v>
      </c>
      <c r="W2" t="e">
        <f t="shared" si="0"/>
        <v>#VALUE!</v>
      </c>
      <c r="X2" t="e">
        <f t="shared" si="0"/>
        <v>#VALUE!</v>
      </c>
      <c r="Y2" t="e">
        <f t="shared" si="0"/>
        <v>#VALUE!</v>
      </c>
      <c r="Z2" t="e">
        <f t="shared" si="0"/>
        <v>#VALUE!</v>
      </c>
      <c r="AA2" t="e">
        <f t="shared" si="0"/>
        <v>#VALUE!</v>
      </c>
      <c r="AB2" t="e">
        <f t="shared" si="0"/>
        <v>#VALUE!</v>
      </c>
      <c r="AC2" t="e">
        <f t="shared" si="0"/>
        <v>#VALUE!</v>
      </c>
      <c r="AD2" t="e">
        <f t="shared" si="0"/>
        <v>#VALUE!</v>
      </c>
      <c r="AE2" t="e">
        <f t="shared" si="0"/>
        <v>#VALUE!</v>
      </c>
      <c r="AF2" t="e">
        <f t="shared" si="0"/>
        <v>#VALUE!</v>
      </c>
      <c r="AG2" t="e">
        <f t="shared" si="0"/>
        <v>#VALUE!</v>
      </c>
      <c r="AH2" t="e">
        <f t="shared" si="0"/>
        <v>#VALUE!</v>
      </c>
      <c r="AI2" t="e">
        <f t="shared" si="0"/>
        <v>#VALUE!</v>
      </c>
      <c r="AJ2" t="e">
        <f t="shared" si="0"/>
        <v>#VALUE!</v>
      </c>
      <c r="AK2" t="e">
        <f t="shared" si="0"/>
        <v>#VALUE!</v>
      </c>
      <c r="AL2" t="e">
        <f t="shared" si="0"/>
        <v>#VALUE!</v>
      </c>
      <c r="AM2" t="e">
        <f t="shared" si="0"/>
        <v>#VALUE!</v>
      </c>
      <c r="AN2" t="e">
        <f t="shared" si="0"/>
        <v>#VALUE!</v>
      </c>
      <c r="AO2" t="e">
        <f t="shared" si="0"/>
        <v>#VALUE!</v>
      </c>
      <c r="AP2" t="e">
        <f t="shared" si="0"/>
        <v>#VALUE!</v>
      </c>
      <c r="AQ2" t="e">
        <f t="shared" si="0"/>
        <v>#VALUE!</v>
      </c>
      <c r="AR2" t="e">
        <f t="shared" si="0"/>
        <v>#VALUE!</v>
      </c>
      <c r="AS2" t="e">
        <f t="shared" si="0"/>
        <v>#VALUE!</v>
      </c>
      <c r="AT2" t="e">
        <f t="shared" si="0"/>
        <v>#VALUE!</v>
      </c>
      <c r="AU2" t="e">
        <f t="shared" si="0"/>
        <v>#VALUE!</v>
      </c>
      <c r="AV2" t="e">
        <f t="shared" si="0"/>
        <v>#VALUE!</v>
      </c>
      <c r="AW2" t="e">
        <f t="shared" si="0"/>
        <v>#VALUE!</v>
      </c>
      <c r="AX2" t="e">
        <f t="shared" si="0"/>
        <v>#VALUE!</v>
      </c>
      <c r="AY2" t="e">
        <f t="shared" si="0"/>
        <v>#VALUE!</v>
      </c>
      <c r="AZ2" t="e">
        <f t="shared" si="0"/>
        <v>#VALUE!</v>
      </c>
      <c r="BA2" t="e">
        <f t="shared" si="0"/>
        <v>#VALUE!</v>
      </c>
      <c r="BB2" t="e">
        <f t="shared" si="0"/>
        <v>#VALUE!</v>
      </c>
      <c r="BC2" t="e">
        <f t="shared" si="0"/>
        <v>#VALUE!</v>
      </c>
      <c r="BD2" t="e">
        <f t="shared" si="0"/>
        <v>#VALUE!</v>
      </c>
      <c r="BE2" t="e">
        <f t="shared" si="0"/>
        <v>#VALUE!</v>
      </c>
      <c r="BF2" t="e">
        <f t="shared" ref="BF2" si="1">CHAR(BF1)</f>
        <v>#VALUE!</v>
      </c>
      <c r="BG2" t="e">
        <f t="shared" ref="BG2" si="2">CHAR(BG1)</f>
        <v>#VALUE!</v>
      </c>
      <c r="BH2" t="e">
        <f t="shared" ref="BH2" si="3">CHAR(BH1)</f>
        <v>#VALUE!</v>
      </c>
      <c r="BI2" t="e">
        <f t="shared" ref="BI2" si="4">CHAR(BI1)</f>
        <v>#VALUE!</v>
      </c>
      <c r="BJ2" t="e">
        <f t="shared" ref="BJ2" si="5">CHAR(BJ1)</f>
        <v>#VALUE!</v>
      </c>
      <c r="BK2" t="e">
        <f t="shared" ref="BK2" si="6">CHAR(BK1)</f>
        <v>#VALUE!</v>
      </c>
      <c r="BL2" t="e">
        <f t="shared" ref="BL2" si="7">CHAR(BL1)</f>
        <v>#VALUE!</v>
      </c>
      <c r="BM2" t="e">
        <f t="shared" ref="BM2" si="8">CHAR(BM1)</f>
        <v>#VALUE!</v>
      </c>
      <c r="BN2" t="e">
        <f t="shared" ref="BN2" si="9">CHAR(BN1)</f>
        <v>#VALUE!</v>
      </c>
      <c r="BO2" t="e">
        <f t="shared" ref="BO2" si="10">CHAR(BO1)</f>
        <v>#VALUE!</v>
      </c>
      <c r="BP2" t="e">
        <f t="shared" ref="BP2" si="11">CHAR(BP1)</f>
        <v>#VALUE!</v>
      </c>
      <c r="BQ2" t="e">
        <f t="shared" ref="BQ2" si="12">CHAR(BQ1)</f>
        <v>#VALUE!</v>
      </c>
      <c r="BR2" t="e">
        <f t="shared" ref="BR2" si="13">CHAR(BR1)</f>
        <v>#VALUE!</v>
      </c>
      <c r="BS2" t="e">
        <f t="shared" ref="BS2" si="14">CHAR(BS1)</f>
        <v>#VALUE!</v>
      </c>
      <c r="BT2" t="e">
        <f t="shared" ref="BT2:EE2" si="15">CHAR(BT1)</f>
        <v>#VALUE!</v>
      </c>
      <c r="BU2" t="e">
        <f t="shared" si="15"/>
        <v>#VALUE!</v>
      </c>
      <c r="BV2" t="str">
        <f t="shared" si="15"/>
        <v>_x0003_</v>
      </c>
      <c r="BW2" t="str">
        <f t="shared" si="15"/>
        <v>@</v>
      </c>
      <c r="BX2" t="e">
        <f t="shared" si="15"/>
        <v>#VALUE!</v>
      </c>
      <c r="BY2" t="str">
        <f t="shared" si="15"/>
        <v>@</v>
      </c>
      <c r="BZ2" t="e">
        <f t="shared" si="15"/>
        <v>#VALUE!</v>
      </c>
      <c r="CA2" t="str">
        <f t="shared" si="15"/>
        <v>&gt;</v>
      </c>
      <c r="CB2" t="e">
        <f t="shared" si="15"/>
        <v>#VALUE!</v>
      </c>
      <c r="CC2" t="str">
        <f t="shared" si="15"/>
        <v>&gt;</v>
      </c>
      <c r="CD2" t="str">
        <f t="shared" si="15"/>
        <v>X</v>
      </c>
      <c r="CE2" t="e">
        <f t="shared" si="15"/>
        <v>#VALUE!</v>
      </c>
      <c r="CF2" t="str">
        <f t="shared" si="15"/>
        <v>=</v>
      </c>
      <c r="CG2" t="str">
        <f t="shared" si="15"/>
        <v>™</v>
      </c>
      <c r="CH2" t="e">
        <f t="shared" si="15"/>
        <v>#VALUE!</v>
      </c>
      <c r="CI2" t="e">
        <f t="shared" si="15"/>
        <v>#VALUE!</v>
      </c>
      <c r="CJ2" t="str">
        <f t="shared" si="15"/>
        <v>I</v>
      </c>
      <c r="CK2" t="str">
        <f t="shared" si="15"/>
        <v>_x0003_</v>
      </c>
      <c r="CL2" t="str">
        <f t="shared" si="15"/>
        <v>A</v>
      </c>
      <c r="CM2" t="e">
        <f t="shared" si="15"/>
        <v>#VALUE!</v>
      </c>
      <c r="CN2" t="str">
        <f t="shared" si="15"/>
        <v>@</v>
      </c>
      <c r="CO2" t="e">
        <f t="shared" si="15"/>
        <v>#VALUE!</v>
      </c>
      <c r="CP2" t="str">
        <f t="shared" si="15"/>
        <v>_x0001_</v>
      </c>
      <c r="CQ2" t="e">
        <f t="shared" si="15"/>
        <v>#VALUE!</v>
      </c>
      <c r="CR2" t="str">
        <f t="shared" si="15"/>
        <v>_x0001_</v>
      </c>
      <c r="CS2" t="str">
        <f t="shared" si="15"/>
        <v>B</v>
      </c>
      <c r="CT2" t="str">
        <f t="shared" si="15"/>
        <v>_x0002_</v>
      </c>
      <c r="CU2" t="e">
        <f t="shared" si="15"/>
        <v>#VALUE!</v>
      </c>
      <c r="CV2" t="str">
        <f t="shared" si="15"/>
        <v>i</v>
      </c>
      <c r="CW2" t="e">
        <f t="shared" si="15"/>
        <v>#VALUE!</v>
      </c>
      <c r="CX2" t="e">
        <f t="shared" si="15"/>
        <v>#VALUE!</v>
      </c>
      <c r="CY2" t="e">
        <f t="shared" si="15"/>
        <v>#VALUE!</v>
      </c>
      <c r="CZ2" t="e">
        <f t="shared" si="15"/>
        <v>#VALUE!</v>
      </c>
      <c r="DA2" t="e">
        <f t="shared" si="15"/>
        <v>#VALUE!</v>
      </c>
      <c r="DB2" t="e">
        <f t="shared" si="15"/>
        <v>#VALUE!</v>
      </c>
      <c r="DC2" t="str">
        <f t="shared" si="15"/>
        <v>_x0001_</v>
      </c>
      <c r="DD2" t="e">
        <f t="shared" si="15"/>
        <v>#VALUE!</v>
      </c>
      <c r="DE2" t="str">
        <f t="shared" si="15"/>
        <v>@</v>
      </c>
      <c r="DF2" t="e">
        <f t="shared" si="15"/>
        <v>#VALUE!</v>
      </c>
      <c r="DG2" t="str">
        <f t="shared" si="15"/>
        <v>@</v>
      </c>
      <c r="DH2" t="e">
        <f t="shared" si="15"/>
        <v>#VALUE!</v>
      </c>
      <c r="DI2" t="str">
        <f t="shared" si="15"/>
        <v>&gt;</v>
      </c>
      <c r="DJ2" t="e">
        <f t="shared" si="15"/>
        <v>#VALUE!</v>
      </c>
      <c r="DK2" t="str">
        <f t="shared" si="15"/>
        <v>&gt;</v>
      </c>
      <c r="DL2" t="str">
        <f t="shared" si="15"/>
        <v>I</v>
      </c>
      <c r="DM2" t="str">
        <f t="shared" si="15"/>
        <v>_x0007_</v>
      </c>
      <c r="DN2" t="str">
        <f t="shared" si="15"/>
        <v>@</v>
      </c>
      <c r="DO2" t="str">
        <f t="shared" si="15"/>
        <v>C</v>
      </c>
      <c r="DP2" t="str">
        <f t="shared" si="15"/>
        <v>&gt;</v>
      </c>
      <c r="DQ2" t="e">
        <f t="shared" si="15"/>
        <v>#VALUE!</v>
      </c>
      <c r="DR2" t="str">
        <f t="shared" si="15"/>
        <v>&gt;</v>
      </c>
      <c r="DS2" t="str">
        <f t="shared" si="15"/>
        <v>I</v>
      </c>
      <c r="DT2" t="e">
        <f t="shared" si="15"/>
        <v>#VALUE!</v>
      </c>
      <c r="DU2" t="str">
        <f t="shared" si="15"/>
        <v>@</v>
      </c>
      <c r="DV2" t="str">
        <f t="shared" si="15"/>
        <v>_x0002_</v>
      </c>
      <c r="DW2" t="str">
        <f t="shared" si="15"/>
        <v>Ö</v>
      </c>
      <c r="DX2" t="str">
        <f t="shared" si="15"/>
        <v>_x0001_</v>
      </c>
      <c r="DY2" t="str">
        <f t="shared" si="15"/>
        <v>Ö</v>
      </c>
      <c r="DZ2" t="str">
        <f t="shared" si="15"/>
        <v>D</v>
      </c>
      <c r="EA2" t="str">
        <f t="shared" si="15"/>
        <v>Ö</v>
      </c>
      <c r="EB2" t="str">
        <f t="shared" si="15"/>
        <v>e</v>
      </c>
      <c r="EC2" t="e">
        <f t="shared" si="15"/>
        <v>#VALUE!</v>
      </c>
      <c r="ED2" t="e">
        <f t="shared" si="15"/>
        <v>#VALUE!</v>
      </c>
      <c r="EE2" t="str">
        <f t="shared" si="15"/>
        <v>&gt;</v>
      </c>
      <c r="EF2" t="e">
        <f t="shared" ref="EF2:GQ2" si="16">CHAR(EF1)</f>
        <v>#VALUE!</v>
      </c>
      <c r="EG2" t="str">
        <f t="shared" si="16"/>
        <v>Ö</v>
      </c>
      <c r="EH2" t="str">
        <f t="shared" si="16"/>
        <v>_x0001_</v>
      </c>
      <c r="EI2" t="str">
        <f t="shared" si="16"/>
        <v>å</v>
      </c>
      <c r="EJ2" t="str">
        <f t="shared" si="16"/>
        <v>_x0008_</v>
      </c>
      <c r="EK2" t="e">
        <f t="shared" si="16"/>
        <v>#VALUE!</v>
      </c>
      <c r="EL2" t="str">
        <f t="shared" si="16"/>
        <v>A</v>
      </c>
      <c r="EM2" t="str">
        <f t="shared" si="16"/>
        <v>?</v>
      </c>
      <c r="EN2" t="str">
        <f t="shared" si="16"/>
        <v>_x0002_</v>
      </c>
      <c r="EO2" t="str">
        <f t="shared" si="16"/>
        <v>?</v>
      </c>
      <c r="EP2" t="str">
        <f t="shared" si="16"/>
        <v>&gt;</v>
      </c>
      <c r="EQ2" t="str">
        <f t="shared" si="16"/>
        <v>&gt;</v>
      </c>
      <c r="ER2" t="e">
        <f t="shared" si="16"/>
        <v>#VALUE!</v>
      </c>
      <c r="ES2" t="str">
        <f t="shared" si="16"/>
        <v>&gt;</v>
      </c>
      <c r="ET2" t="str">
        <f t="shared" si="16"/>
        <v>I</v>
      </c>
      <c r="EU2" t="e">
        <f t="shared" si="16"/>
        <v>#VALUE!</v>
      </c>
      <c r="EV2" t="str">
        <f t="shared" si="16"/>
        <v>@</v>
      </c>
      <c r="EW2" t="str">
        <f t="shared" si="16"/>
        <v>_x0002_</v>
      </c>
      <c r="EX2" t="str">
        <f t="shared" si="16"/>
        <v>°</v>
      </c>
      <c r="EY2" t="str">
        <f t="shared" si="16"/>
        <v>_x0001_</v>
      </c>
      <c r="EZ2" t="str">
        <f t="shared" si="16"/>
        <v>°</v>
      </c>
      <c r="FA2" t="str">
        <f t="shared" si="16"/>
        <v>D</v>
      </c>
      <c r="FB2" t="str">
        <f t="shared" si="16"/>
        <v>°</v>
      </c>
      <c r="FC2" t="e">
        <f t="shared" si="16"/>
        <v>#VALUE!</v>
      </c>
      <c r="FD2" t="str">
        <f t="shared" si="16"/>
        <v>_x0001_</v>
      </c>
      <c r="FE2" t="str">
        <f t="shared" si="16"/>
        <v>_x0001_</v>
      </c>
      <c r="FF2" t="e">
        <f t="shared" si="16"/>
        <v>#VALUE!</v>
      </c>
      <c r="FG2" t="e">
        <f t="shared" si="16"/>
        <v>#VALUE!</v>
      </c>
      <c r="FH2" t="str">
        <f t="shared" si="16"/>
        <v>°</v>
      </c>
      <c r="FI2" t="str">
        <f t="shared" si="16"/>
        <v>_x0001_</v>
      </c>
      <c r="FJ2" t="str">
        <f t="shared" si="16"/>
        <v>©</v>
      </c>
      <c r="FK2" t="str">
        <f t="shared" si="16"/>
        <v>f</v>
      </c>
      <c r="FL2" t="str">
        <f t="shared" si="16"/>
        <v>_x0001_</v>
      </c>
      <c r="FM2" t="str">
        <f t="shared" si="16"/>
        <v>A</v>
      </c>
      <c r="FN2" t="e">
        <f t="shared" si="16"/>
        <v>#VALUE!</v>
      </c>
      <c r="FO2" t="e">
        <f t="shared" si="16"/>
        <v>#VALUE!</v>
      </c>
      <c r="FP2" t="str">
        <f t="shared" si="16"/>
        <v>_x0001_</v>
      </c>
      <c r="FQ2" t="str">
        <f t="shared" si="16"/>
        <v>_x0001_</v>
      </c>
      <c r="FR2" t="str">
        <f t="shared" si="16"/>
        <v>=</v>
      </c>
      <c r="FS2" t="e">
        <f t="shared" si="16"/>
        <v>#VALUE!</v>
      </c>
      <c r="FT2" t="e">
        <f t="shared" si="16"/>
        <v>#VALUE!</v>
      </c>
      <c r="FU2" t="e">
        <f t="shared" si="16"/>
        <v>#VALUE!</v>
      </c>
      <c r="FV2" t="str">
        <f t="shared" si="16"/>
        <v>?</v>
      </c>
      <c r="FW2" t="str">
        <f t="shared" si="16"/>
        <v>_x0007_</v>
      </c>
      <c r="FX2" t="str">
        <f t="shared" si="16"/>
        <v>?</v>
      </c>
      <c r="FY2" t="str">
        <f t="shared" si="16"/>
        <v>C</v>
      </c>
      <c r="FZ2" t="str">
        <f t="shared" si="16"/>
        <v>&gt;</v>
      </c>
      <c r="GA2" t="e">
        <f t="shared" si="16"/>
        <v>#VALUE!</v>
      </c>
      <c r="GB2" t="str">
        <f t="shared" si="16"/>
        <v>&gt;</v>
      </c>
      <c r="GC2" t="str">
        <f t="shared" si="16"/>
        <v>À</v>
      </c>
      <c r="GD2" t="e">
        <f t="shared" si="16"/>
        <v>#VALUE!</v>
      </c>
      <c r="GE2" t="str">
        <f t="shared" si="16"/>
        <v>?</v>
      </c>
      <c r="GF2" t="str">
        <f t="shared" si="16"/>
        <v>_x0002_</v>
      </c>
      <c r="GG2" t="str">
        <f t="shared" si="16"/>
        <v>¬</v>
      </c>
      <c r="GH2" t="str">
        <f t="shared" si="16"/>
        <v>_x0001_</v>
      </c>
      <c r="GI2" t="str">
        <f t="shared" si="16"/>
        <v>D</v>
      </c>
      <c r="GJ2" t="str">
        <f t="shared" si="16"/>
        <v>¬</v>
      </c>
      <c r="GK2" t="str">
        <f t="shared" si="16"/>
        <v>¬</v>
      </c>
      <c r="GL2" t="e">
        <f t="shared" si="16"/>
        <v>#VALUE!</v>
      </c>
      <c r="GM2" t="e">
        <f t="shared" si="16"/>
        <v>#VALUE!</v>
      </c>
      <c r="GN2" t="str">
        <f t="shared" si="16"/>
        <v>I</v>
      </c>
      <c r="GO2" t="e">
        <f t="shared" si="16"/>
        <v>#VALUE!</v>
      </c>
      <c r="GP2" t="str">
        <f t="shared" si="16"/>
        <v>?</v>
      </c>
      <c r="GQ2" t="str">
        <f t="shared" si="16"/>
        <v>_x0001_</v>
      </c>
      <c r="GR2" t="str">
        <f t="shared" ref="GR2:JC2" si="17">CHAR(GR1)</f>
        <v>?</v>
      </c>
      <c r="GS2" t="e">
        <f t="shared" si="17"/>
        <v>#VALUE!</v>
      </c>
      <c r="GT2" t="e">
        <f t="shared" si="17"/>
        <v>#VALUE!</v>
      </c>
      <c r="GU2" t="str">
        <f t="shared" si="17"/>
        <v>≤</v>
      </c>
      <c r="GV2" t="e">
        <f t="shared" si="17"/>
        <v>#VALUE!</v>
      </c>
      <c r="GW2" t="str">
        <f t="shared" si="17"/>
        <v>“</v>
      </c>
      <c r="GX2" t="e">
        <f t="shared" si="17"/>
        <v>#VALUE!</v>
      </c>
      <c r="GY2" t="e">
        <f t="shared" si="17"/>
        <v>#VALUE!</v>
      </c>
      <c r="GZ2" t="str">
        <f t="shared" si="17"/>
        <v>i</v>
      </c>
      <c r="HA2" t="str">
        <f t="shared" si="17"/>
        <v>_x0001_</v>
      </c>
      <c r="HB2" t="str">
        <f t="shared" si="17"/>
        <v>E</v>
      </c>
      <c r="HC2" t="e">
        <f t="shared" si="17"/>
        <v>#VALUE!</v>
      </c>
      <c r="HD2" t="e">
        <f t="shared" si="17"/>
        <v>#VALUE!</v>
      </c>
      <c r="HE2" t="str">
        <f t="shared" si="17"/>
        <v>_x0001_</v>
      </c>
      <c r="HF2" t="str">
        <f t="shared" si="17"/>
        <v>F</v>
      </c>
      <c r="HG2" t="e">
        <f t="shared" si="17"/>
        <v>#VALUE!</v>
      </c>
      <c r="HH2" t="e">
        <f t="shared" si="17"/>
        <v>#VALUE!</v>
      </c>
      <c r="HI2" t="str">
        <f t="shared" si="17"/>
        <v>_x0001_</v>
      </c>
      <c r="HJ2" t="str">
        <f t="shared" si="17"/>
        <v>?</v>
      </c>
      <c r="HK2" t="str">
        <f t="shared" si="17"/>
        <v>_x0007_</v>
      </c>
      <c r="HL2" t="str">
        <f t="shared" si="17"/>
        <v>?</v>
      </c>
      <c r="HM2" t="str">
        <f t="shared" si="17"/>
        <v>G</v>
      </c>
      <c r="HN2" t="str">
        <f t="shared" si="17"/>
        <v>&gt;</v>
      </c>
      <c r="HO2" t="e">
        <f t="shared" si="17"/>
        <v>#VALUE!</v>
      </c>
      <c r="HP2" t="str">
        <f t="shared" si="17"/>
        <v>&gt;</v>
      </c>
      <c r="HQ2" t="str">
        <f t="shared" si="17"/>
        <v>˙</v>
      </c>
      <c r="HR2" t="e">
        <f t="shared" si="17"/>
        <v>#VALUE!</v>
      </c>
      <c r="HS2" t="str">
        <f t="shared" si="17"/>
        <v>?</v>
      </c>
      <c r="HT2" t="str">
        <f t="shared" si="17"/>
        <v>_x0002_</v>
      </c>
      <c r="HU2" t="str">
        <f t="shared" si="17"/>
        <v>Í</v>
      </c>
      <c r="HV2" t="str">
        <f t="shared" si="17"/>
        <v>_x0001_</v>
      </c>
      <c r="HW2" t="str">
        <f t="shared" si="17"/>
        <v>H</v>
      </c>
      <c r="HX2" t="str">
        <f t="shared" si="17"/>
        <v>Í</v>
      </c>
      <c r="HY2" t="str">
        <f t="shared" si="17"/>
        <v>Í</v>
      </c>
      <c r="HZ2" t="str">
        <f t="shared" si="17"/>
        <v>_x0004_</v>
      </c>
      <c r="IA2" t="e">
        <f t="shared" si="17"/>
        <v>#VALUE!</v>
      </c>
      <c r="IB2" t="str">
        <f t="shared" si="17"/>
        <v>e</v>
      </c>
      <c r="IC2" t="str">
        <f t="shared" si="17"/>
        <v>_x0001_</v>
      </c>
      <c r="ID2" t="str">
        <f t="shared" si="17"/>
        <v>Í</v>
      </c>
      <c r="IE2" t="str">
        <f t="shared" si="17"/>
        <v></v>
      </c>
      <c r="IF2" t="str">
        <f t="shared" si="17"/>
        <v>_x0004_</v>
      </c>
      <c r="IG2" t="e">
        <f t="shared" si="17"/>
        <v>#VALUE!</v>
      </c>
      <c r="IH2" t="str">
        <f t="shared" si="17"/>
        <v>_x0004_</v>
      </c>
      <c r="II2" t="str">
        <f t="shared" si="17"/>
        <v>F</v>
      </c>
      <c r="IJ2" t="e">
        <f t="shared" si="17"/>
        <v>#VALUE!</v>
      </c>
      <c r="IK2" t="str">
        <f t="shared" si="17"/>
        <v>?</v>
      </c>
      <c r="IL2" t="str">
        <f t="shared" si="17"/>
        <v>_x0001_</v>
      </c>
      <c r="IM2" t="str">
        <f t="shared" si="17"/>
        <v>?</v>
      </c>
      <c r="IN2" t="e">
        <f t="shared" si="17"/>
        <v>#VALUE!</v>
      </c>
      <c r="IO2" t="e">
        <f t="shared" si="17"/>
        <v>#VALUE!</v>
      </c>
      <c r="IP2" t="str">
        <f t="shared" si="17"/>
        <v>⁄</v>
      </c>
      <c r="IQ2" t="e">
        <f t="shared" si="17"/>
        <v>#VALUE!</v>
      </c>
      <c r="IR2" t="e">
        <f t="shared" si="17"/>
        <v>#VALUE!</v>
      </c>
      <c r="IS2" t="str">
        <f t="shared" si="17"/>
        <v>I</v>
      </c>
      <c r="IT2" t="str">
        <f t="shared" si="17"/>
        <v>m</v>
      </c>
      <c r="IU2" t="str">
        <f t="shared" si="17"/>
        <v>_x0004_</v>
      </c>
      <c r="IV2" t="e">
        <f t="shared" si="17"/>
        <v>#VALUE!</v>
      </c>
      <c r="IW2" t="str">
        <f t="shared" si="17"/>
        <v>_x0001_</v>
      </c>
      <c r="IX2" t="e">
        <f t="shared" si="17"/>
        <v>#VALUE!</v>
      </c>
      <c r="IY2" t="e">
        <f t="shared" si="17"/>
        <v>#VALUE!</v>
      </c>
      <c r="IZ2" t="e">
        <f t="shared" si="17"/>
        <v>#VALUE!</v>
      </c>
      <c r="JA2" t="e">
        <f t="shared" si="17"/>
        <v>#VALUE!</v>
      </c>
      <c r="JB2" t="e">
        <f t="shared" si="17"/>
        <v>#VALUE!</v>
      </c>
      <c r="JC2" t="e">
        <f t="shared" si="17"/>
        <v>#VALUE!</v>
      </c>
      <c r="JD2" t="e">
        <f t="shared" ref="JD2:LO2" si="18">CHAR(JD1)</f>
        <v>#VALUE!</v>
      </c>
      <c r="JE2" t="e">
        <f t="shared" si="18"/>
        <v>#VALUE!</v>
      </c>
      <c r="JF2" t="str">
        <f t="shared" si="18"/>
        <v>C</v>
      </c>
      <c r="JG2" t="e">
        <f t="shared" si="18"/>
        <v>#VALUE!</v>
      </c>
      <c r="JH2" t="e">
        <f t="shared" si="18"/>
        <v>#VALUE!</v>
      </c>
      <c r="JI2" t="e">
        <f t="shared" si="18"/>
        <v>#VALUE!</v>
      </c>
      <c r="JJ2" t="e">
        <f t="shared" si="18"/>
        <v>#VALUE!</v>
      </c>
      <c r="JK2" t="e">
        <f t="shared" si="18"/>
        <v>#VALUE!</v>
      </c>
      <c r="JL2" t="e">
        <f t="shared" si="18"/>
        <v>#VALUE!</v>
      </c>
      <c r="JM2" t="str">
        <f t="shared" si="18"/>
        <v>_x0002_</v>
      </c>
      <c r="JN2" t="e">
        <f t="shared" si="18"/>
        <v>#VALUE!</v>
      </c>
      <c r="JO2" t="str">
        <f t="shared" si="18"/>
        <v>e</v>
      </c>
      <c r="JP2" t="str">
        <f t="shared" si="18"/>
        <v>_x0001_</v>
      </c>
      <c r="JQ2" t="e">
        <f t="shared" si="18"/>
        <v>#VALUE!</v>
      </c>
      <c r="JR2" t="e">
        <f t="shared" si="18"/>
        <v>#VALUE!</v>
      </c>
      <c r="JS2" t="str">
        <f t="shared" si="18"/>
        <v>_x0001_</v>
      </c>
      <c r="JT2" t="str">
        <f t="shared" si="18"/>
        <v>D</v>
      </c>
      <c r="JU2" t="e">
        <f t="shared" si="18"/>
        <v>#VALUE!</v>
      </c>
      <c r="JV2" t="e">
        <f t="shared" si="18"/>
        <v>#VALUE!</v>
      </c>
      <c r="JW2" t="e">
        <f t="shared" si="18"/>
        <v>#VALUE!</v>
      </c>
      <c r="JX2" t="e">
        <f t="shared" si="18"/>
        <v>#VALUE!</v>
      </c>
      <c r="JY2" t="e">
        <f t="shared" si="18"/>
        <v>#VALUE!</v>
      </c>
      <c r="JZ2" t="e">
        <f t="shared" si="18"/>
        <v>#VALUE!</v>
      </c>
      <c r="KA2" t="e">
        <f t="shared" si="18"/>
        <v>#VALUE!</v>
      </c>
      <c r="KB2" t="e">
        <f t="shared" si="18"/>
        <v>#VALUE!</v>
      </c>
      <c r="KC2" t="str">
        <f t="shared" si="18"/>
        <v>_x0001_</v>
      </c>
      <c r="KD2" t="e">
        <f t="shared" si="18"/>
        <v>#VALUE!</v>
      </c>
      <c r="KE2" t="e">
        <f t="shared" si="18"/>
        <v>#VALUE!</v>
      </c>
      <c r="KF2" t="str">
        <f t="shared" si="18"/>
        <v>_x0001_</v>
      </c>
      <c r="KG2" t="e">
        <f t="shared" si="18"/>
        <v>#VALUE!</v>
      </c>
      <c r="KH2" t="e">
        <f t="shared" si="18"/>
        <v>#VALUE!</v>
      </c>
      <c r="KI2" t="e">
        <f t="shared" si="18"/>
        <v>#VALUE!</v>
      </c>
      <c r="KJ2" t="str">
        <f t="shared" si="18"/>
        <v>_x0001_</v>
      </c>
      <c r="KK2" t="e">
        <f t="shared" si="18"/>
        <v>#VALUE!</v>
      </c>
      <c r="KL2" t="str">
        <f t="shared" si="18"/>
        <v>m</v>
      </c>
      <c r="KM2" t="e">
        <f t="shared" si="18"/>
        <v>#VALUE!</v>
      </c>
      <c r="KN2" t="e">
        <f t="shared" si="18"/>
        <v>#VALUE!</v>
      </c>
      <c r="KO2" t="e">
        <f t="shared" si="18"/>
        <v>#VALUE!</v>
      </c>
      <c r="KP2" t="e">
        <f t="shared" si="18"/>
        <v>#VALUE!</v>
      </c>
      <c r="KQ2" t="str">
        <f t="shared" si="18"/>
        <v>m</v>
      </c>
      <c r="KR2" t="str">
        <f t="shared" si="18"/>
        <v>_x0004_</v>
      </c>
      <c r="KS2" t="e">
        <f t="shared" si="18"/>
        <v>#VALUE!</v>
      </c>
      <c r="KT2" t="e">
        <f t="shared" si="18"/>
        <v>#VALUE!</v>
      </c>
      <c r="KU2" t="str">
        <f t="shared" si="18"/>
        <v>_x0001_</v>
      </c>
      <c r="KV2" t="e">
        <f t="shared" si="18"/>
        <v>#VALUE!</v>
      </c>
      <c r="KW2" t="e">
        <f t="shared" si="18"/>
        <v>#VALUE!</v>
      </c>
      <c r="KX2" t="e">
        <f t="shared" si="18"/>
        <v>#VALUE!</v>
      </c>
      <c r="KY2" t="e">
        <f t="shared" si="18"/>
        <v>#VALUE!</v>
      </c>
      <c r="KZ2" t="e">
        <f t="shared" si="18"/>
        <v>#VALUE!</v>
      </c>
      <c r="LA2" t="e">
        <f t="shared" si="18"/>
        <v>#VALUE!</v>
      </c>
      <c r="LB2" t="e">
        <f t="shared" si="18"/>
        <v>#VALUE!</v>
      </c>
      <c r="LC2" t="str">
        <f t="shared" si="18"/>
        <v>C</v>
      </c>
      <c r="LD2" t="e">
        <f t="shared" si="18"/>
        <v>#VALUE!</v>
      </c>
      <c r="LE2" t="e">
        <f t="shared" si="18"/>
        <v>#VALUE!</v>
      </c>
      <c r="LF2" t="e">
        <f t="shared" si="18"/>
        <v>#VALUE!</v>
      </c>
      <c r="LG2" t="e">
        <f t="shared" si="18"/>
        <v>#VALUE!</v>
      </c>
      <c r="LH2" t="e">
        <f t="shared" si="18"/>
        <v>#VALUE!</v>
      </c>
      <c r="LI2" t="e">
        <f t="shared" si="18"/>
        <v>#VALUE!</v>
      </c>
      <c r="LJ2" t="str">
        <f t="shared" si="18"/>
        <v>_x0002_</v>
      </c>
      <c r="LK2" t="e">
        <f t="shared" si="18"/>
        <v>#VALUE!</v>
      </c>
      <c r="LL2" t="str">
        <f t="shared" si="18"/>
        <v>e</v>
      </c>
      <c r="LM2" t="str">
        <f t="shared" si="18"/>
        <v>_x0001_</v>
      </c>
      <c r="LN2" t="e">
        <f t="shared" si="18"/>
        <v>#VALUE!</v>
      </c>
      <c r="LO2" t="e">
        <f t="shared" si="18"/>
        <v>#VALUE!</v>
      </c>
      <c r="LP2" t="str">
        <f t="shared" ref="LP2:OA2" si="19">CHAR(LP1)</f>
        <v>_x0001_</v>
      </c>
      <c r="LQ2" t="str">
        <f t="shared" si="19"/>
        <v>D</v>
      </c>
      <c r="LR2" t="e">
        <f t="shared" si="19"/>
        <v>#VALUE!</v>
      </c>
      <c r="LS2" t="e">
        <f t="shared" si="19"/>
        <v>#VALUE!</v>
      </c>
      <c r="LT2" t="e">
        <f t="shared" si="19"/>
        <v>#VALUE!</v>
      </c>
      <c r="LU2" t="e">
        <f t="shared" si="19"/>
        <v>#VALUE!</v>
      </c>
      <c r="LV2" t="e">
        <f t="shared" si="19"/>
        <v>#VALUE!</v>
      </c>
      <c r="LW2" t="e">
        <f t="shared" si="19"/>
        <v>#VALUE!</v>
      </c>
      <c r="LX2" t="e">
        <f t="shared" si="19"/>
        <v>#VALUE!</v>
      </c>
      <c r="LY2" t="e">
        <f t="shared" si="19"/>
        <v>#VALUE!</v>
      </c>
      <c r="LZ2" t="str">
        <f t="shared" si="19"/>
        <v>_x0001_</v>
      </c>
      <c r="MA2" t="e">
        <f t="shared" si="19"/>
        <v>#VALUE!</v>
      </c>
      <c r="MB2" t="e">
        <f t="shared" si="19"/>
        <v>#VALUE!</v>
      </c>
      <c r="MC2" t="e">
        <f t="shared" si="19"/>
        <v>#VALUE!</v>
      </c>
      <c r="MD2" t="e">
        <f t="shared" si="19"/>
        <v>#VALUE!</v>
      </c>
      <c r="ME2" t="e">
        <f t="shared" si="19"/>
        <v>#VALUE!</v>
      </c>
      <c r="MF2" t="e">
        <f t="shared" si="19"/>
        <v>#VALUE!</v>
      </c>
      <c r="MG2" t="e">
        <f t="shared" si="19"/>
        <v>#VALUE!</v>
      </c>
      <c r="MH2" t="e">
        <f t="shared" si="19"/>
        <v>#VALUE!</v>
      </c>
      <c r="MI2" t="str">
        <f t="shared" si="19"/>
        <v>m</v>
      </c>
      <c r="MJ2" t="e">
        <f t="shared" si="19"/>
        <v>#VALUE!</v>
      </c>
      <c r="MK2" t="e">
        <f t="shared" si="19"/>
        <v>#VALUE!</v>
      </c>
      <c r="ML2" t="str">
        <f t="shared" si="19"/>
        <v>_x0001_</v>
      </c>
      <c r="MM2" t="e">
        <f t="shared" si="19"/>
        <v>#VALUE!</v>
      </c>
      <c r="MN2" t="str">
        <f t="shared" si="19"/>
        <v>m</v>
      </c>
      <c r="MO2" t="str">
        <f t="shared" si="19"/>
        <v>_x0001_</v>
      </c>
      <c r="MP2" t="str">
        <f t="shared" si="19"/>
        <v>e</v>
      </c>
      <c r="MQ2" t="str">
        <f t="shared" si="19"/>
        <v>_x0001_</v>
      </c>
      <c r="MR2" t="str">
        <f t="shared" si="19"/>
        <v>D</v>
      </c>
      <c r="MS2" t="e">
        <f t="shared" si="19"/>
        <v>#VALUE!</v>
      </c>
      <c r="MT2" t="e">
        <f t="shared" si="19"/>
        <v>#VALUE!</v>
      </c>
      <c r="MU2" t="e">
        <f t="shared" si="19"/>
        <v>#VALUE!</v>
      </c>
      <c r="MV2" t="e">
        <f t="shared" si="19"/>
        <v>#VALUE!</v>
      </c>
      <c r="MW2" t="str">
        <f t="shared" si="19"/>
        <v>_x0001_</v>
      </c>
      <c r="MX2" t="str">
        <f t="shared" si="19"/>
        <v>e</v>
      </c>
      <c r="MY2" t="str">
        <f t="shared" si="19"/>
        <v>_x0003_</v>
      </c>
      <c r="MZ2" t="str">
        <f t="shared" si="19"/>
        <v>D</v>
      </c>
      <c r="NA2" t="e">
        <f t="shared" si="19"/>
        <v>#VALUE!</v>
      </c>
      <c r="NB2" t="e">
        <f t="shared" si="19"/>
        <v>#VALUE!</v>
      </c>
      <c r="NC2" t="e">
        <f t="shared" si="19"/>
        <v>#VALUE!</v>
      </c>
      <c r="ND2" t="e">
        <f t="shared" si="19"/>
        <v>#VALUE!</v>
      </c>
      <c r="NE2" t="str">
        <f t="shared" si="19"/>
        <v>_x0002_</v>
      </c>
      <c r="NF2" t="e">
        <f t="shared" si="19"/>
        <v>#VALUE!</v>
      </c>
      <c r="NG2" t="e">
        <f t="shared" si="19"/>
        <v>#VALUE!</v>
      </c>
      <c r="NH2" t="e">
        <f t="shared" si="19"/>
        <v>#VALUE!</v>
      </c>
      <c r="NI2" t="e">
        <f t="shared" si="19"/>
        <v>#VALUE!</v>
      </c>
      <c r="NJ2" t="e">
        <f t="shared" si="19"/>
        <v>#VALUE!</v>
      </c>
      <c r="NK2" t="str">
        <f t="shared" si="19"/>
        <v>_x0001_</v>
      </c>
      <c r="NL2" t="e">
        <f t="shared" si="19"/>
        <v>#VALUE!</v>
      </c>
      <c r="NM2" t="e">
        <f t="shared" si="19"/>
        <v>#VALUE!</v>
      </c>
      <c r="NN2" t="str">
        <f t="shared" si="19"/>
        <v>_x0001_</v>
      </c>
      <c r="NO2" t="e">
        <f t="shared" si="19"/>
        <v>#VALUE!</v>
      </c>
      <c r="NP2" t="e">
        <f t="shared" si="19"/>
        <v>#VALUE!</v>
      </c>
      <c r="NQ2" t="str">
        <f t="shared" si="19"/>
        <v>m</v>
      </c>
      <c r="NR2" t="e">
        <f t="shared" si="19"/>
        <v>#VALUE!</v>
      </c>
      <c r="NS2" t="e">
        <f t="shared" si="19"/>
        <v>#VALUE!</v>
      </c>
      <c r="NT2" t="e">
        <f t="shared" si="19"/>
        <v>#VALUE!</v>
      </c>
      <c r="NU2" t="e">
        <f t="shared" si="19"/>
        <v>#VALUE!</v>
      </c>
      <c r="NV2" t="str">
        <f t="shared" si="19"/>
        <v>_x0001_</v>
      </c>
      <c r="NW2" t="str">
        <f t="shared" si="19"/>
        <v>_x0002_</v>
      </c>
      <c r="NX2" t="str">
        <f t="shared" si="19"/>
        <v>_x0004_</v>
      </c>
      <c r="NY2" t="str">
        <f t="shared" si="19"/>
        <v>_x0008_</v>
      </c>
      <c r="NZ2" t="str">
        <f t="shared" si="19"/>
        <v>_x0010_</v>
      </c>
      <c r="OA2" t="str">
        <f t="shared" si="19"/>
        <v xml:space="preserve"> </v>
      </c>
      <c r="OB2" t="str">
        <f t="shared" ref="OB2:QM2" si="20">CHAR(OB1)</f>
        <v>@</v>
      </c>
      <c r="OC2" t="str">
        <f t="shared" si="20"/>
        <v>Ä</v>
      </c>
      <c r="OD2" t="e">
        <f t="shared" si="20"/>
        <v>#VALUE!</v>
      </c>
      <c r="OE2" t="e">
        <f t="shared" si="20"/>
        <v>#VALUE!</v>
      </c>
      <c r="OF2" t="e">
        <f t="shared" si="20"/>
        <v>#VALUE!</v>
      </c>
      <c r="OG2" t="e">
        <f t="shared" si="20"/>
        <v>#VALUE!</v>
      </c>
      <c r="OH2" t="e">
        <f t="shared" si="20"/>
        <v>#VALUE!</v>
      </c>
      <c r="OI2" t="e">
        <f t="shared" si="20"/>
        <v>#VALUE!</v>
      </c>
      <c r="OJ2" t="e">
        <f t="shared" si="20"/>
        <v>#VALUE!</v>
      </c>
      <c r="OK2" t="e">
        <f t="shared" si="20"/>
        <v>#VALUE!</v>
      </c>
      <c r="OL2" t="e">
        <f t="shared" si="20"/>
        <v>#VALUE!</v>
      </c>
      <c r="OM2" t="e">
        <f t="shared" si="20"/>
        <v>#VALUE!</v>
      </c>
      <c r="ON2" t="e">
        <f t="shared" si="20"/>
        <v>#VALUE!</v>
      </c>
      <c r="OO2" t="e">
        <f t="shared" si="20"/>
        <v>#VALUE!</v>
      </c>
      <c r="OP2" t="e">
        <f t="shared" si="20"/>
        <v>#VALUE!</v>
      </c>
      <c r="OQ2" t="e">
        <f t="shared" si="20"/>
        <v>#VALUE!</v>
      </c>
      <c r="OR2" t="e">
        <f t="shared" si="20"/>
        <v>#VALUE!</v>
      </c>
      <c r="OS2" t="e">
        <f t="shared" si="20"/>
        <v>#VALUE!</v>
      </c>
      <c r="OT2" t="e">
        <f t="shared" si="20"/>
        <v>#VALUE!</v>
      </c>
      <c r="OU2" t="e">
        <f t="shared" si="20"/>
        <v>#VALUE!</v>
      </c>
      <c r="OV2" t="e">
        <f t="shared" si="20"/>
        <v>#VALUE!</v>
      </c>
      <c r="OW2" t="e">
        <f t="shared" si="20"/>
        <v>#VALUE!</v>
      </c>
      <c r="OX2" t="e">
        <f t="shared" si="20"/>
        <v>#VALUE!</v>
      </c>
      <c r="OY2" t="e">
        <f t="shared" si="20"/>
        <v>#VALUE!</v>
      </c>
      <c r="OZ2" t="e">
        <f t="shared" si="20"/>
        <v>#VALUE!</v>
      </c>
      <c r="PA2" t="e">
        <f t="shared" si="20"/>
        <v>#VALUE!</v>
      </c>
      <c r="PB2" t="e">
        <f t="shared" si="20"/>
        <v>#VALUE!</v>
      </c>
      <c r="PC2" t="e">
        <f t="shared" si="20"/>
        <v>#VALUE!</v>
      </c>
      <c r="PD2" t="e">
        <f t="shared" si="20"/>
        <v>#VALUE!</v>
      </c>
      <c r="PE2" t="e">
        <f t="shared" si="20"/>
        <v>#VALUE!</v>
      </c>
      <c r="PF2" t="e">
        <f t="shared" si="20"/>
        <v>#VALUE!</v>
      </c>
      <c r="PG2" t="e">
        <f t="shared" si="20"/>
        <v>#VALUE!</v>
      </c>
      <c r="PH2" t="e">
        <f t="shared" si="20"/>
        <v>#VALUE!</v>
      </c>
      <c r="PI2" t="e">
        <f t="shared" si="20"/>
        <v>#VALUE!</v>
      </c>
      <c r="PJ2" t="e">
        <f t="shared" si="20"/>
        <v>#VALUE!</v>
      </c>
      <c r="PK2" t="e">
        <f t="shared" si="20"/>
        <v>#VALUE!</v>
      </c>
      <c r="PL2" t="e">
        <f t="shared" si="20"/>
        <v>#VALUE!</v>
      </c>
      <c r="PM2" t="e">
        <f t="shared" si="20"/>
        <v>#VALUE!</v>
      </c>
      <c r="PN2" t="e">
        <f t="shared" si="20"/>
        <v>#VALUE!</v>
      </c>
      <c r="PO2" t="e">
        <f t="shared" si="20"/>
        <v>#VALUE!</v>
      </c>
      <c r="PP2" t="e">
        <f t="shared" si="20"/>
        <v>#VALUE!</v>
      </c>
      <c r="PQ2" t="e">
        <f t="shared" si="20"/>
        <v>#VALUE!</v>
      </c>
      <c r="PR2" t="e">
        <f t="shared" si="20"/>
        <v>#VALUE!</v>
      </c>
      <c r="PS2" t="e">
        <f t="shared" si="20"/>
        <v>#VALUE!</v>
      </c>
      <c r="PT2" t="e">
        <f t="shared" si="20"/>
        <v>#VALUE!</v>
      </c>
      <c r="PU2" t="str">
        <f t="shared" si="20"/>
        <v>m</v>
      </c>
      <c r="PV2" t="str">
        <f t="shared" si="20"/>
        <v>_x0008_</v>
      </c>
      <c r="PW2" t="e">
        <f t="shared" si="20"/>
        <v>#VALUE!</v>
      </c>
      <c r="PX2" t="e">
        <f t="shared" si="20"/>
        <v>#VALUE!</v>
      </c>
      <c r="PY2" t="str">
        <f t="shared" si="20"/>
        <v xml:space="preserve">
</v>
      </c>
      <c r="PZ2" t="e">
        <f t="shared" si="20"/>
        <v>#VALUE!</v>
      </c>
      <c r="QA2" t="e">
        <f t="shared" si="20"/>
        <v>#VALUE!</v>
      </c>
      <c r="QB2" t="e">
        <f t="shared" si="20"/>
        <v>#VALUE!</v>
      </c>
      <c r="QC2" t="e">
        <f t="shared" si="20"/>
        <v>#VALUE!</v>
      </c>
      <c r="QD2" t="e">
        <f t="shared" si="20"/>
        <v>#VALUE!</v>
      </c>
      <c r="QE2" t="e">
        <f t="shared" si="20"/>
        <v>#VALUE!</v>
      </c>
      <c r="QF2" t="e">
        <f t="shared" si="20"/>
        <v>#VALUE!</v>
      </c>
      <c r="QG2" t="e">
        <f t="shared" si="20"/>
        <v>#VALUE!</v>
      </c>
      <c r="QH2" t="e">
        <f t="shared" si="20"/>
        <v>#VALUE!</v>
      </c>
      <c r="QI2" t="e">
        <f t="shared" si="20"/>
        <v>#VALUE!</v>
      </c>
      <c r="QJ2" t="str">
        <f t="shared" si="20"/>
        <v>_x0001_</v>
      </c>
      <c r="QK2" t="e">
        <f t="shared" si="20"/>
        <v>#VALUE!</v>
      </c>
      <c r="QL2" t="e">
        <f t="shared" si="20"/>
        <v>#VALUE!</v>
      </c>
      <c r="QM2" t="e">
        <f t="shared" si="20"/>
        <v>#VALUE!</v>
      </c>
      <c r="QN2" t="e">
        <f t="shared" ref="QN2:SY2" si="21">CHAR(QN1)</f>
        <v>#VALUE!</v>
      </c>
      <c r="QO2" t="e">
        <f t="shared" si="21"/>
        <v>#VALUE!</v>
      </c>
      <c r="QP2" t="e">
        <f t="shared" si="21"/>
        <v>#VALUE!</v>
      </c>
      <c r="QQ2" t="str">
        <f t="shared" si="21"/>
        <v>_x0001_</v>
      </c>
      <c r="QR2" t="str">
        <f t="shared" si="21"/>
        <v>3</v>
      </c>
      <c r="QS2" t="e">
        <f t="shared" si="21"/>
        <v>#VALUE!</v>
      </c>
      <c r="QT2" t="e">
        <f t="shared" si="21"/>
        <v>#VALUE!</v>
      </c>
      <c r="QU2" t="e">
        <f t="shared" si="21"/>
        <v>#VALUE!</v>
      </c>
      <c r="QV2" t="e">
        <f t="shared" si="21"/>
        <v>#VALUE!</v>
      </c>
      <c r="QW2" t="e">
        <f t="shared" si="21"/>
        <v>#VALUE!</v>
      </c>
      <c r="QX2" t="e">
        <f t="shared" si="21"/>
        <v>#VALUE!</v>
      </c>
      <c r="QY2" t="e">
        <f t="shared" si="21"/>
        <v>#VALUE!</v>
      </c>
      <c r="QZ2" t="e">
        <f t="shared" si="21"/>
        <v>#VALUE!</v>
      </c>
      <c r="RA2" t="e">
        <f t="shared" si="21"/>
        <v>#VALUE!</v>
      </c>
      <c r="RB2" t="e">
        <f t="shared" si="21"/>
        <v>#VALUE!</v>
      </c>
      <c r="RC2" t="e">
        <f t="shared" si="21"/>
        <v>#VALUE!</v>
      </c>
      <c r="RD2" t="str">
        <f t="shared" si="21"/>
        <v>_x0001_</v>
      </c>
      <c r="RE2" t="e">
        <f t="shared" si="21"/>
        <v>#VALUE!</v>
      </c>
      <c r="RF2" t="e">
        <f t="shared" si="21"/>
        <v>#VALUE!</v>
      </c>
      <c r="RG2" t="e">
        <f t="shared" si="21"/>
        <v>#VALUE!</v>
      </c>
      <c r="RH2" t="str">
        <f t="shared" si="21"/>
        <v>_x0002_</v>
      </c>
      <c r="RI2" t="e">
        <f t="shared" si="21"/>
        <v>#VALUE!</v>
      </c>
      <c r="RJ2" t="e">
        <f t="shared" si="21"/>
        <v>#VALUE!</v>
      </c>
      <c r="RK2" t="e">
        <f t="shared" si="21"/>
        <v>#VALUE!</v>
      </c>
      <c r="RL2" t="e">
        <f t="shared" si="21"/>
        <v>#VALUE!</v>
      </c>
      <c r="RM2" t="e">
        <f t="shared" si="21"/>
        <v>#VALUE!</v>
      </c>
      <c r="RN2" t="e">
        <f t="shared" si="21"/>
        <v>#VALUE!</v>
      </c>
      <c r="RO2" t="e">
        <f t="shared" si="21"/>
        <v>#VALUE!</v>
      </c>
      <c r="RP2" t="e">
        <f t="shared" si="21"/>
        <v>#VALUE!</v>
      </c>
      <c r="RQ2" t="e">
        <f t="shared" si="21"/>
        <v>#VALUE!</v>
      </c>
      <c r="RR2" t="e">
        <f t="shared" si="21"/>
        <v>#VALUE!</v>
      </c>
      <c r="RS2" t="str">
        <f t="shared" si="21"/>
        <v>_x0001_</v>
      </c>
      <c r="RT2" t="e">
        <f t="shared" si="21"/>
        <v>#VALUE!</v>
      </c>
      <c r="RU2" t="e">
        <f t="shared" si="21"/>
        <v>#VALUE!</v>
      </c>
      <c r="RV2" t="e">
        <f t="shared" si="21"/>
        <v>#VALUE!</v>
      </c>
      <c r="RW2" t="e">
        <f t="shared" si="21"/>
        <v>#VALUE!</v>
      </c>
      <c r="RX2" t="e">
        <f t="shared" si="21"/>
        <v>#VALUE!</v>
      </c>
      <c r="RY2" t="e">
        <f t="shared" si="21"/>
        <v>#VALUE!</v>
      </c>
      <c r="RZ2" t="e">
        <f t="shared" si="21"/>
        <v>#VALUE!</v>
      </c>
      <c r="SA2" t="e">
        <f t="shared" si="21"/>
        <v>#VALUE!</v>
      </c>
      <c r="SB2" t="e">
        <f t="shared" si="21"/>
        <v>#VALUE!</v>
      </c>
      <c r="SC2" t="e">
        <f t="shared" si="21"/>
        <v>#VALUE!</v>
      </c>
      <c r="SD2" t="e">
        <f t="shared" si="21"/>
        <v>#VALUE!</v>
      </c>
      <c r="SE2" t="e">
        <f t="shared" si="21"/>
        <v>#VALUE!</v>
      </c>
      <c r="SF2" t="e">
        <f t="shared" si="21"/>
        <v>#VALUE!</v>
      </c>
      <c r="SG2" t="e">
        <f t="shared" si="21"/>
        <v>#VALUE!</v>
      </c>
      <c r="SH2" t="e">
        <f t="shared" si="21"/>
        <v>#VALUE!</v>
      </c>
      <c r="SI2" t="e">
        <f t="shared" si="21"/>
        <v>#VALUE!</v>
      </c>
      <c r="SJ2" t="e">
        <f t="shared" si="21"/>
        <v>#VALUE!</v>
      </c>
      <c r="SK2" t="e">
        <f t="shared" si="21"/>
        <v>#VALUE!</v>
      </c>
      <c r="SL2" t="e">
        <f t="shared" si="21"/>
        <v>#VALUE!</v>
      </c>
      <c r="SM2" t="e">
        <f t="shared" si="21"/>
        <v>#VALUE!</v>
      </c>
      <c r="SN2" t="e">
        <f t="shared" si="21"/>
        <v>#VALUE!</v>
      </c>
      <c r="SO2" t="e">
        <f t="shared" si="21"/>
        <v>#VALUE!</v>
      </c>
      <c r="SP2" t="e">
        <f t="shared" si="21"/>
        <v>#VALUE!</v>
      </c>
      <c r="SQ2" t="e">
        <f t="shared" si="21"/>
        <v>#VALUE!</v>
      </c>
      <c r="SR2" t="e">
        <f t="shared" si="21"/>
        <v>#VALUE!</v>
      </c>
      <c r="SS2" t="e">
        <f t="shared" si="21"/>
        <v>#VALUE!</v>
      </c>
      <c r="ST2" t="e">
        <f t="shared" si="21"/>
        <v>#VALUE!</v>
      </c>
      <c r="SU2" t="e">
        <f t="shared" si="21"/>
        <v>#VALUE!</v>
      </c>
      <c r="SV2" t="e">
        <f t="shared" si="21"/>
        <v>#VALUE!</v>
      </c>
      <c r="SW2" t="e">
        <f t="shared" si="21"/>
        <v>#VALUE!</v>
      </c>
      <c r="SX2" t="e">
        <f t="shared" si="21"/>
        <v>#VALUE!</v>
      </c>
      <c r="SY2" t="e">
        <f t="shared" si="21"/>
        <v>#VALUE!</v>
      </c>
      <c r="SZ2" t="e">
        <f t="shared" ref="SZ2:VK2" si="22">CHAR(SZ1)</f>
        <v>#VALUE!</v>
      </c>
      <c r="TA2" t="e">
        <f t="shared" si="22"/>
        <v>#VALUE!</v>
      </c>
      <c r="TB2" t="e">
        <f t="shared" si="22"/>
        <v>#VALUE!</v>
      </c>
      <c r="TC2" t="e">
        <f t="shared" si="22"/>
        <v>#VALUE!</v>
      </c>
      <c r="TD2" t="str">
        <f t="shared" si="22"/>
        <v>_x0001_</v>
      </c>
      <c r="TE2" t="e">
        <f t="shared" si="22"/>
        <v>#VALUE!</v>
      </c>
      <c r="TF2" t="e">
        <f t="shared" si="22"/>
        <v>#VALUE!</v>
      </c>
      <c r="TG2" t="e">
        <f t="shared" si="22"/>
        <v>#VALUE!</v>
      </c>
      <c r="TH2" t="e">
        <f t="shared" si="22"/>
        <v>#VALUE!</v>
      </c>
      <c r="TI2" t="e">
        <f t="shared" si="22"/>
        <v>#VALUE!</v>
      </c>
      <c r="TJ2" t="e">
        <f t="shared" si="22"/>
        <v>#VALUE!</v>
      </c>
      <c r="TK2" t="e">
        <f t="shared" si="22"/>
        <v>#VALUE!</v>
      </c>
      <c r="TL2" t="e">
        <f t="shared" si="22"/>
        <v>#VALUE!</v>
      </c>
      <c r="TM2" t="e">
        <f t="shared" si="22"/>
        <v>#VALUE!</v>
      </c>
      <c r="TN2" t="e">
        <f t="shared" si="22"/>
        <v>#VALUE!</v>
      </c>
      <c r="TO2" t="e">
        <f t="shared" si="22"/>
        <v>#VALUE!</v>
      </c>
      <c r="TP2" t="e">
        <f t="shared" si="22"/>
        <v>#VALUE!</v>
      </c>
      <c r="TQ2" t="e">
        <f t="shared" si="22"/>
        <v>#VALUE!</v>
      </c>
      <c r="TR2" t="e">
        <f t="shared" si="22"/>
        <v>#VALUE!</v>
      </c>
      <c r="TS2" t="e">
        <f t="shared" si="22"/>
        <v>#VALUE!</v>
      </c>
      <c r="TT2" t="e">
        <f t="shared" si="22"/>
        <v>#VALUE!</v>
      </c>
      <c r="TU2" t="e">
        <f t="shared" si="22"/>
        <v>#VALUE!</v>
      </c>
      <c r="TV2" t="e">
        <f t="shared" si="22"/>
        <v>#VALUE!</v>
      </c>
      <c r="TW2" t="str">
        <f t="shared" si="22"/>
        <v>_x0001_</v>
      </c>
      <c r="TX2" t="e">
        <f t="shared" si="22"/>
        <v>#VALUE!</v>
      </c>
      <c r="TY2" t="e">
        <f t="shared" si="22"/>
        <v>#VALUE!</v>
      </c>
      <c r="TZ2" t="e">
        <f t="shared" si="22"/>
        <v>#VALUE!</v>
      </c>
      <c r="UA2" t="e">
        <f t="shared" si="22"/>
        <v>#VALUE!</v>
      </c>
      <c r="UB2" t="e">
        <f t="shared" si="22"/>
        <v>#VALUE!</v>
      </c>
      <c r="UC2" t="e">
        <f t="shared" si="22"/>
        <v>#VALUE!</v>
      </c>
      <c r="UD2" t="str">
        <f t="shared" si="22"/>
        <v>_x0001_</v>
      </c>
      <c r="UE2" t="e">
        <f t="shared" si="22"/>
        <v>#VALUE!</v>
      </c>
      <c r="UF2" t="str">
        <f t="shared" si="22"/>
        <v>m</v>
      </c>
      <c r="UG2" t="e">
        <f t="shared" si="22"/>
        <v>#VALUE!</v>
      </c>
      <c r="UH2" t="e">
        <f t="shared" si="22"/>
        <v>#VALUE!</v>
      </c>
      <c r="UI2" t="e">
        <f t="shared" si="22"/>
        <v>#VALUE!</v>
      </c>
      <c r="UJ2" t="e">
        <f t="shared" si="22"/>
        <v>#VALUE!</v>
      </c>
      <c r="UK2" t="str">
        <f t="shared" si="22"/>
        <v>m</v>
      </c>
      <c r="UL2" t="str">
        <f t="shared" si="22"/>
        <v>_x0001_</v>
      </c>
      <c r="UM2" t="str">
        <f t="shared" si="22"/>
        <v>e</v>
      </c>
      <c r="UN2" t="str">
        <f t="shared" si="22"/>
        <v>_x0001_</v>
      </c>
      <c r="UO2" t="str">
        <f t="shared" si="22"/>
        <v>D</v>
      </c>
      <c r="UP2" t="e">
        <f t="shared" si="22"/>
        <v>#VALUE!</v>
      </c>
      <c r="UQ2" t="e">
        <f t="shared" si="22"/>
        <v>#VALUE!</v>
      </c>
      <c r="UR2" t="e">
        <f t="shared" si="22"/>
        <v>#VALUE!</v>
      </c>
      <c r="US2" t="e">
        <f t="shared" si="22"/>
        <v>#VALUE!</v>
      </c>
      <c r="UT2" t="e">
        <f t="shared" si="22"/>
        <v>#VALUE!</v>
      </c>
      <c r="UU2" t="str">
        <f t="shared" si="22"/>
        <v>m</v>
      </c>
      <c r="UV2" t="e">
        <f t="shared" si="22"/>
        <v>#VALUE!</v>
      </c>
      <c r="UW2" t="e">
        <f t="shared" si="22"/>
        <v>#VALUE!</v>
      </c>
      <c r="UX2" t="e">
        <f t="shared" si="22"/>
        <v>#VALUE!</v>
      </c>
      <c r="UY2" t="e">
        <f t="shared" si="22"/>
        <v>#VALUE!</v>
      </c>
      <c r="UZ2" t="e">
        <f t="shared" si="22"/>
        <v>#VALUE!</v>
      </c>
      <c r="VA2" t="str">
        <f t="shared" si="22"/>
        <v>_x0001_</v>
      </c>
      <c r="VB2" t="e">
        <f t="shared" si="22"/>
        <v>#VALUE!</v>
      </c>
      <c r="VC2" t="str">
        <f t="shared" si="22"/>
        <v>B</v>
      </c>
      <c r="VD2" t="e">
        <f t="shared" si="22"/>
        <v>#VALUE!</v>
      </c>
      <c r="VE2" t="str">
        <f t="shared" si="22"/>
        <v>_x0005_</v>
      </c>
      <c r="VF2" t="e">
        <f t="shared" si="22"/>
        <v>#VALUE!</v>
      </c>
      <c r="VG2" t="str">
        <f t="shared" si="22"/>
        <v>C</v>
      </c>
      <c r="VH2" t="e">
        <f t="shared" si="22"/>
        <v>#VALUE!</v>
      </c>
      <c r="VI2" t="e">
        <f t="shared" si="22"/>
        <v>#VALUE!</v>
      </c>
      <c r="VJ2" t="e">
        <f t="shared" si="22"/>
        <v>#VALUE!</v>
      </c>
      <c r="VK2" t="str">
        <f t="shared" si="22"/>
        <v>D</v>
      </c>
      <c r="VL2" t="e">
        <f t="shared" ref="VL2:XW2" si="23">CHAR(VL1)</f>
        <v>#VALUE!</v>
      </c>
      <c r="VM2" t="str">
        <f t="shared" si="23"/>
        <v>_x0001_</v>
      </c>
      <c r="VN2" t="str">
        <f t="shared" si="23"/>
        <v>˝</v>
      </c>
      <c r="VO2" t="str">
        <f t="shared" si="23"/>
        <v>E</v>
      </c>
      <c r="VP2" t="e">
        <f t="shared" si="23"/>
        <v>#VALUE!</v>
      </c>
      <c r="VQ2" t="str">
        <f t="shared" si="23"/>
        <v>_x0001_</v>
      </c>
      <c r="VR2" t="str">
        <f t="shared" si="23"/>
        <v>_x0001_</v>
      </c>
      <c r="VS2" t="str">
        <f t="shared" si="23"/>
        <v>G</v>
      </c>
      <c r="VT2" t="e">
        <f t="shared" si="23"/>
        <v>#VALUE!</v>
      </c>
      <c r="VU2" t="e">
        <f t="shared" si="23"/>
        <v>#VALUE!</v>
      </c>
      <c r="VV2" t="e">
        <f t="shared" si="23"/>
        <v>#VALUE!</v>
      </c>
      <c r="VW2" t="str">
        <f t="shared" si="23"/>
        <v>H</v>
      </c>
      <c r="VX2" t="e">
        <f t="shared" si="23"/>
        <v>#VALUE!</v>
      </c>
      <c r="VY2" t="e">
        <f t="shared" si="23"/>
        <v>#VALUE!</v>
      </c>
      <c r="VZ2" t="str">
        <f t="shared" si="23"/>
        <v>I</v>
      </c>
      <c r="WA2" t="e">
        <f t="shared" si="23"/>
        <v>#VALUE!</v>
      </c>
      <c r="WB2" t="e">
        <f t="shared" si="23"/>
        <v>#VALUE!</v>
      </c>
      <c r="WC2" t="e">
        <f t="shared" si="23"/>
        <v>#VALUE!</v>
      </c>
      <c r="WD2" t="e">
        <f t="shared" si="23"/>
        <v>#VALUE!</v>
      </c>
      <c r="WE2" t="e">
        <f t="shared" si="23"/>
        <v>#VALUE!</v>
      </c>
      <c r="WF2" t="e">
        <f t="shared" si="23"/>
        <v>#VALUE!</v>
      </c>
      <c r="WG2" t="e">
        <f t="shared" si="23"/>
        <v>#VALUE!</v>
      </c>
      <c r="WH2" t="e">
        <f t="shared" si="23"/>
        <v>#VALUE!</v>
      </c>
      <c r="WI2" t="e">
        <f t="shared" si="23"/>
        <v>#VALUE!</v>
      </c>
      <c r="WJ2" t="e">
        <f t="shared" si="23"/>
        <v>#VALUE!</v>
      </c>
      <c r="WK2" t="str">
        <f t="shared" si="23"/>
        <v>+</v>
      </c>
      <c r="WL2" t="e">
        <f t="shared" si="23"/>
        <v>#VALUE!</v>
      </c>
      <c r="WM2" t="e">
        <f t="shared" si="23"/>
        <v>#VALUE!</v>
      </c>
      <c r="WN2" t="e">
        <f t="shared" si="23"/>
        <v>#VALUE!</v>
      </c>
      <c r="WO2" t="e">
        <f t="shared" si="23"/>
        <v>#VALUE!</v>
      </c>
      <c r="WP2" t="str">
        <f t="shared" si="23"/>
        <v>B</v>
      </c>
      <c r="WQ2" t="e">
        <f t="shared" si="23"/>
        <v>#VALUE!</v>
      </c>
      <c r="WR2" t="str">
        <f t="shared" si="23"/>
        <v>_x0001_</v>
      </c>
      <c r="WS2" t="str">
        <f t="shared" si="23"/>
        <v>_x0001_</v>
      </c>
      <c r="WT2" t="str">
        <f t="shared" si="23"/>
        <v>C</v>
      </c>
      <c r="WU2" t="e">
        <f t="shared" si="23"/>
        <v>#VALUE!</v>
      </c>
      <c r="WV2" t="e">
        <f t="shared" si="23"/>
        <v>#VALUE!</v>
      </c>
      <c r="WW2" t="e">
        <f t="shared" si="23"/>
        <v>#VALUE!</v>
      </c>
      <c r="WX2" t="str">
        <f t="shared" si="23"/>
        <v>D</v>
      </c>
      <c r="WY2" t="e">
        <f t="shared" si="23"/>
        <v>#VALUE!</v>
      </c>
      <c r="WZ2" t="str">
        <f t="shared" si="23"/>
        <v>_x0001_</v>
      </c>
      <c r="XA2" t="e">
        <f t="shared" si="23"/>
        <v>#VALUE!</v>
      </c>
      <c r="XB2" t="str">
        <f t="shared" si="23"/>
        <v>E</v>
      </c>
      <c r="XC2" t="e">
        <f t="shared" si="23"/>
        <v>#VALUE!</v>
      </c>
      <c r="XD2" t="e">
        <f t="shared" si="23"/>
        <v>#VALUE!</v>
      </c>
      <c r="XE2" t="str">
        <f t="shared" si="23"/>
        <v>_x0002_</v>
      </c>
      <c r="XF2" t="str">
        <f t="shared" si="23"/>
        <v>G</v>
      </c>
      <c r="XG2" t="e">
        <f t="shared" si="23"/>
        <v>#VALUE!</v>
      </c>
      <c r="XH2" t="e">
        <f t="shared" si="23"/>
        <v>#VALUE!</v>
      </c>
      <c r="XI2" t="e">
        <f t="shared" si="23"/>
        <v>#VALUE!</v>
      </c>
      <c r="XJ2" t="str">
        <f t="shared" si="23"/>
        <v>H</v>
      </c>
      <c r="XK2" t="e">
        <f t="shared" si="23"/>
        <v>#VALUE!</v>
      </c>
      <c r="XL2" t="e">
        <f t="shared" si="23"/>
        <v>#VALUE!</v>
      </c>
      <c r="XM2" t="str">
        <f t="shared" si="23"/>
        <v>I</v>
      </c>
      <c r="XN2" t="str">
        <f t="shared" si="23"/>
        <v>_x0001_</v>
      </c>
      <c r="XO2" t="str">
        <f t="shared" si="23"/>
        <v>_x000D_</v>
      </c>
      <c r="XP2" t="str">
        <f t="shared" si="23"/>
        <v>*</v>
      </c>
      <c r="XQ2" t="e">
        <f t="shared" si="23"/>
        <v>#VALUE!</v>
      </c>
      <c r="XR2" t="str">
        <f t="shared" si="23"/>
        <v>$</v>
      </c>
      <c r="XS2" t="e">
        <f t="shared" si="23"/>
        <v>#VALUE!</v>
      </c>
      <c r="XT2" t="e">
        <f t="shared" si="23"/>
        <v>#VALUE!</v>
      </c>
      <c r="XU2" t="str">
        <f t="shared" si="23"/>
        <v>_x0001_</v>
      </c>
      <c r="XV2" t="e">
        <f t="shared" si="23"/>
        <v>#VALUE!</v>
      </c>
      <c r="XW2" t="str">
        <f t="shared" si="23"/>
        <v>B</v>
      </c>
      <c r="XX2" t="e">
        <f t="shared" ref="XX2:AAI2" si="24">CHAR(XX1)</f>
        <v>#VALUE!</v>
      </c>
      <c r="XY2" t="str">
        <f t="shared" si="24"/>
        <v>_x0001_</v>
      </c>
      <c r="XZ2" t="str">
        <f t="shared" si="24"/>
        <v>_x0001_</v>
      </c>
      <c r="YA2" t="str">
        <f t="shared" si="24"/>
        <v>C</v>
      </c>
      <c r="YB2" t="e">
        <f t="shared" si="24"/>
        <v>#VALUE!</v>
      </c>
      <c r="YC2" t="e">
        <f t="shared" si="24"/>
        <v>#VALUE!</v>
      </c>
      <c r="YD2" t="e">
        <f t="shared" si="24"/>
        <v>#VALUE!</v>
      </c>
      <c r="YE2" t="str">
        <f t="shared" si="24"/>
        <v>D</v>
      </c>
      <c r="YF2" t="e">
        <f t="shared" si="24"/>
        <v>#VALUE!</v>
      </c>
      <c r="YG2" t="e">
        <f t="shared" si="24"/>
        <v>#VALUE!</v>
      </c>
      <c r="YH2" t="str">
        <f t="shared" si="24"/>
        <v>_x0001_</v>
      </c>
      <c r="YI2" t="str">
        <f t="shared" si="24"/>
        <v>E</v>
      </c>
      <c r="YJ2" t="e">
        <f t="shared" si="24"/>
        <v>#VALUE!</v>
      </c>
      <c r="YK2" t="str">
        <f t="shared" si="24"/>
        <v>_x0001_</v>
      </c>
      <c r="YL2" t="str">
        <f t="shared" si="24"/>
        <v>_x0001_</v>
      </c>
      <c r="YM2" t="str">
        <f t="shared" si="24"/>
        <v>G</v>
      </c>
      <c r="YN2" t="e">
        <f t="shared" si="24"/>
        <v>#VALUE!</v>
      </c>
      <c r="YO2" t="e">
        <f t="shared" si="24"/>
        <v>#VALUE!</v>
      </c>
      <c r="YP2" t="str">
        <f t="shared" si="24"/>
        <v>_x0001_</v>
      </c>
      <c r="YQ2" t="str">
        <f t="shared" si="24"/>
        <v>H</v>
      </c>
      <c r="YR2" t="e">
        <f t="shared" si="24"/>
        <v>#VALUE!</v>
      </c>
      <c r="YS2" t="str">
        <f t="shared" si="24"/>
        <v>_x0001_</v>
      </c>
      <c r="YT2" t="str">
        <f t="shared" si="24"/>
        <v>I</v>
      </c>
      <c r="YU2" t="str">
        <f t="shared" si="24"/>
        <v>_x0001_</v>
      </c>
      <c r="YV2" t="e">
        <f t="shared" si="24"/>
        <v>#VALUE!</v>
      </c>
      <c r="YW2" t="str">
        <f t="shared" si="24"/>
        <v>_x001E_</v>
      </c>
      <c r="YX2" t="e">
        <f t="shared" si="24"/>
        <v>#VALUE!</v>
      </c>
      <c r="YY2" t="e">
        <f t="shared" si="24"/>
        <v>#VALUE!</v>
      </c>
      <c r="YZ2" t="e">
        <f t="shared" si="24"/>
        <v>#VALUE!</v>
      </c>
      <c r="ZA2" t="e">
        <f t="shared" si="24"/>
        <v>#VALUE!</v>
      </c>
      <c r="ZB2" t="str">
        <f t="shared" si="24"/>
        <v>B</v>
      </c>
      <c r="ZC2" t="e">
        <f t="shared" si="24"/>
        <v>#VALUE!</v>
      </c>
      <c r="ZD2" t="str">
        <f t="shared" si="24"/>
        <v>_x0001_</v>
      </c>
      <c r="ZE2" t="str">
        <f t="shared" si="24"/>
        <v>_x0001_</v>
      </c>
      <c r="ZF2" t="str">
        <f t="shared" si="24"/>
        <v>C</v>
      </c>
      <c r="ZG2" t="e">
        <f t="shared" si="24"/>
        <v>#VALUE!</v>
      </c>
      <c r="ZH2" t="e">
        <f t="shared" si="24"/>
        <v>#VALUE!</v>
      </c>
      <c r="ZI2" t="e">
        <f t="shared" si="24"/>
        <v>#VALUE!</v>
      </c>
      <c r="ZJ2" t="str">
        <f t="shared" si="24"/>
        <v>D</v>
      </c>
      <c r="ZK2" t="e">
        <f t="shared" si="24"/>
        <v>#VALUE!</v>
      </c>
      <c r="ZL2" t="str">
        <f t="shared" si="24"/>
        <v>_x0001_</v>
      </c>
      <c r="ZM2" t="e">
        <f t="shared" si="24"/>
        <v>#VALUE!</v>
      </c>
      <c r="ZN2" t="str">
        <f t="shared" si="24"/>
        <v>E</v>
      </c>
      <c r="ZO2" t="e">
        <f t="shared" si="24"/>
        <v>#VALUE!</v>
      </c>
      <c r="ZP2" t="str">
        <f t="shared" si="24"/>
        <v>_x0001_</v>
      </c>
      <c r="ZQ2" t="str">
        <f t="shared" si="24"/>
        <v>_x0001_</v>
      </c>
      <c r="ZR2" t="str">
        <f t="shared" si="24"/>
        <v>G</v>
      </c>
      <c r="ZS2" t="e">
        <f t="shared" si="24"/>
        <v>#VALUE!</v>
      </c>
      <c r="ZT2" t="e">
        <f t="shared" si="24"/>
        <v>#VALUE!</v>
      </c>
      <c r="ZU2" t="str">
        <f t="shared" si="24"/>
        <v>_x0001_</v>
      </c>
      <c r="ZV2" t="str">
        <f t="shared" si="24"/>
        <v>H</v>
      </c>
      <c r="ZW2" t="e">
        <f t="shared" si="24"/>
        <v>#VALUE!</v>
      </c>
      <c r="ZX2" t="e">
        <f t="shared" si="24"/>
        <v>#VALUE!</v>
      </c>
      <c r="ZY2" t="str">
        <f t="shared" si="24"/>
        <v>I</v>
      </c>
      <c r="ZZ2" t="str">
        <f t="shared" si="24"/>
        <v>_x0001_</v>
      </c>
      <c r="AAA2" t="str">
        <f t="shared" si="24"/>
        <v>_x0017_</v>
      </c>
      <c r="AAB2" t="str">
        <f t="shared" si="24"/>
        <v xml:space="preserve">	</v>
      </c>
      <c r="AAC2" t="e">
        <f t="shared" si="24"/>
        <v>#VALUE!</v>
      </c>
      <c r="AAD2" t="e">
        <f t="shared" si="24"/>
        <v>#VALUE!</v>
      </c>
      <c r="AAE2" t="e">
        <f t="shared" si="24"/>
        <v>#VALUE!</v>
      </c>
      <c r="AAF2" t="str">
        <f t="shared" si="24"/>
        <v>_x0001_</v>
      </c>
      <c r="AAG2" t="str">
        <f t="shared" si="24"/>
        <v>B</v>
      </c>
      <c r="AAH2" t="e">
        <f t="shared" si="24"/>
        <v>#VALUE!</v>
      </c>
      <c r="AAI2" t="str">
        <f t="shared" si="24"/>
        <v>_x0007_</v>
      </c>
      <c r="AAJ2" t="e">
        <f t="shared" ref="AAJ2:ACU2" si="25">CHAR(AAJ1)</f>
        <v>#VALUE!</v>
      </c>
      <c r="AAK2" t="str">
        <f t="shared" si="25"/>
        <v>C</v>
      </c>
      <c r="AAL2" t="e">
        <f t="shared" si="25"/>
        <v>#VALUE!</v>
      </c>
      <c r="AAM2" t="e">
        <f t="shared" si="25"/>
        <v>#VALUE!</v>
      </c>
      <c r="AAN2" t="e">
        <f t="shared" si="25"/>
        <v>#VALUE!</v>
      </c>
      <c r="AAO2" t="str">
        <f t="shared" si="25"/>
        <v>D</v>
      </c>
      <c r="AAP2" t="e">
        <f t="shared" si="25"/>
        <v>#VALUE!</v>
      </c>
      <c r="AAQ2" t="e">
        <f t="shared" si="25"/>
        <v>#VALUE!</v>
      </c>
      <c r="AAR2" t="str">
        <f t="shared" si="25"/>
        <v>_x0001_</v>
      </c>
      <c r="AAS2" t="str">
        <f t="shared" si="25"/>
        <v>E</v>
      </c>
      <c r="AAT2" t="e">
        <f t="shared" si="25"/>
        <v>#VALUE!</v>
      </c>
      <c r="AAU2" t="str">
        <f t="shared" si="25"/>
        <v>_x0001_</v>
      </c>
      <c r="AAV2" t="str">
        <f t="shared" si="25"/>
        <v>_x0001_</v>
      </c>
      <c r="AAW2" t="str">
        <f t="shared" si="25"/>
        <v>G</v>
      </c>
      <c r="AAX2" t="e">
        <f t="shared" si="25"/>
        <v>#VALUE!</v>
      </c>
      <c r="AAY2" t="e">
        <f t="shared" si="25"/>
        <v>#VALUE!</v>
      </c>
      <c r="AAZ2" t="e">
        <f t="shared" si="25"/>
        <v>#VALUE!</v>
      </c>
      <c r="ABA2" t="str">
        <f t="shared" si="25"/>
        <v>H</v>
      </c>
      <c r="ABB2" t="e">
        <f t="shared" si="25"/>
        <v>#VALUE!</v>
      </c>
      <c r="ABC2" t="e">
        <f t="shared" si="25"/>
        <v>#VALUE!</v>
      </c>
      <c r="ABD2" t="str">
        <f t="shared" si="25"/>
        <v>I</v>
      </c>
      <c r="ABE2" t="e">
        <f t="shared" si="25"/>
        <v>#VALUE!</v>
      </c>
      <c r="ABF2" t="e">
        <f t="shared" si="25"/>
        <v>#VALUE!</v>
      </c>
      <c r="ABG2" t="e">
        <f t="shared" si="25"/>
        <v>#VALUE!</v>
      </c>
      <c r="ABH2" t="e">
        <f t="shared" si="25"/>
        <v>#VALUE!</v>
      </c>
      <c r="ABI2" t="e">
        <f t="shared" si="25"/>
        <v>#VALUE!</v>
      </c>
      <c r="ABJ2" t="e">
        <f t="shared" si="25"/>
        <v>#VALUE!</v>
      </c>
      <c r="ABK2" t="e">
        <f t="shared" si="25"/>
        <v>#VALUE!</v>
      </c>
      <c r="ABL2" t="e">
        <f t="shared" si="25"/>
        <v>#VALUE!</v>
      </c>
      <c r="ABM2" t="e">
        <f t="shared" si="25"/>
        <v>#VALUE!</v>
      </c>
      <c r="ABN2" t="e">
        <f t="shared" si="25"/>
        <v>#VALUE!</v>
      </c>
      <c r="ABO2" t="e">
        <f t="shared" si="25"/>
        <v>#VALUE!</v>
      </c>
      <c r="ABP2" t="e">
        <f t="shared" si="25"/>
        <v>#VALUE!</v>
      </c>
      <c r="ABQ2" t="e">
        <f t="shared" si="25"/>
        <v>#VALUE!</v>
      </c>
      <c r="ABR2" t="e">
        <f t="shared" si="25"/>
        <v>#VALUE!</v>
      </c>
      <c r="ABS2" t="str">
        <f t="shared" si="25"/>
        <v>_x0011_</v>
      </c>
      <c r="ABT2" t="e">
        <f t="shared" si="25"/>
        <v>#VALUE!</v>
      </c>
      <c r="ABU2" t="e">
        <f t="shared" si="25"/>
        <v>#VALUE!</v>
      </c>
      <c r="ABV2" t="str">
        <f t="shared" si="25"/>
        <v>_x0001_</v>
      </c>
      <c r="ABW2" t="e">
        <f t="shared" si="25"/>
        <v>#VALUE!</v>
      </c>
      <c r="ABX2" t="str">
        <f t="shared" si="25"/>
        <v>B</v>
      </c>
      <c r="ABY2" t="e">
        <f t="shared" si="25"/>
        <v>#VALUE!</v>
      </c>
      <c r="ABZ2" t="str">
        <f t="shared" si="25"/>
        <v>_x0001_</v>
      </c>
      <c r="ACA2" t="str">
        <f t="shared" si="25"/>
        <v>_x0001_</v>
      </c>
      <c r="ACB2" t="str">
        <f t="shared" si="25"/>
        <v>C</v>
      </c>
      <c r="ACC2" t="e">
        <f t="shared" si="25"/>
        <v>#VALUE!</v>
      </c>
      <c r="ACD2" t="str">
        <f t="shared" si="25"/>
        <v>_x0001_</v>
      </c>
      <c r="ACE2" t="e">
        <f t="shared" si="25"/>
        <v>#VALUE!</v>
      </c>
      <c r="ACF2" t="str">
        <f t="shared" si="25"/>
        <v>D</v>
      </c>
      <c r="ACG2" t="e">
        <f t="shared" si="25"/>
        <v>#VALUE!</v>
      </c>
      <c r="ACH2" t="str">
        <f t="shared" si="25"/>
        <v>_x0001_</v>
      </c>
      <c r="ACI2" t="e">
        <f t="shared" si="25"/>
        <v>#VALUE!</v>
      </c>
      <c r="ACJ2" t="str">
        <f t="shared" si="25"/>
        <v>E</v>
      </c>
      <c r="ACK2" t="e">
        <f t="shared" si="25"/>
        <v>#VALUE!</v>
      </c>
      <c r="ACL2" t="str">
        <f t="shared" si="25"/>
        <v>_x0002_</v>
      </c>
      <c r="ACM2" t="e">
        <f t="shared" si="25"/>
        <v>#VALUE!</v>
      </c>
      <c r="ACN2" t="str">
        <f t="shared" si="25"/>
        <v>G</v>
      </c>
      <c r="ACO2" t="e">
        <f t="shared" si="25"/>
        <v>#VALUE!</v>
      </c>
      <c r="ACP2" t="str">
        <f t="shared" si="25"/>
        <v>_x0001_</v>
      </c>
      <c r="ACQ2" t="e">
        <f t="shared" si="25"/>
        <v>#VALUE!</v>
      </c>
      <c r="ACR2" t="str">
        <f t="shared" si="25"/>
        <v>H</v>
      </c>
      <c r="ACS2" t="e">
        <f t="shared" si="25"/>
        <v>#VALUE!</v>
      </c>
      <c r="ACT2" t="str">
        <f t="shared" si="25"/>
        <v>_x0001_</v>
      </c>
      <c r="ACU2" t="str">
        <f t="shared" si="25"/>
        <v>I</v>
      </c>
      <c r="ACV2" t="str">
        <f t="shared" ref="ACV2:AFG2" si="26">CHAR(ACV1)</f>
        <v>_x0001_</v>
      </c>
      <c r="ACW2" t="str">
        <f t="shared" si="26"/>
        <v>_x001D_</v>
      </c>
      <c r="ACX2" t="str">
        <f t="shared" si="26"/>
        <v>*</v>
      </c>
      <c r="ACY2" t="e">
        <f t="shared" si="26"/>
        <v>#VALUE!</v>
      </c>
      <c r="ACZ2" t="str">
        <f t="shared" si="26"/>
        <v>_x0005_</v>
      </c>
      <c r="ADA2" t="e">
        <f t="shared" si="26"/>
        <v>#VALUE!</v>
      </c>
      <c r="ADB2" t="e">
        <f t="shared" si="26"/>
        <v>#VALUE!</v>
      </c>
      <c r="ADC2" t="e">
        <f t="shared" si="26"/>
        <v>#VALUE!</v>
      </c>
      <c r="ADD2" t="e">
        <f t="shared" si="26"/>
        <v>#VALUE!</v>
      </c>
      <c r="ADE2" t="str">
        <f t="shared" si="26"/>
        <v>B</v>
      </c>
      <c r="ADF2" t="e">
        <f t="shared" si="26"/>
        <v>#VALUE!</v>
      </c>
      <c r="ADG2" t="str">
        <f t="shared" si="26"/>
        <v>_x0001_</v>
      </c>
      <c r="ADH2" t="e">
        <f t="shared" si="26"/>
        <v>#VALUE!</v>
      </c>
      <c r="ADI2" t="str">
        <f t="shared" si="26"/>
        <v>C</v>
      </c>
      <c r="ADJ2" t="e">
        <f t="shared" si="26"/>
        <v>#VALUE!</v>
      </c>
      <c r="ADK2" t="str">
        <f t="shared" si="26"/>
        <v>_x0001_</v>
      </c>
      <c r="ADL2" t="e">
        <f t="shared" si="26"/>
        <v>#VALUE!</v>
      </c>
      <c r="ADM2" t="str">
        <f t="shared" si="26"/>
        <v>D</v>
      </c>
      <c r="ADN2" t="e">
        <f t="shared" si="26"/>
        <v>#VALUE!</v>
      </c>
      <c r="ADO2" t="e">
        <f t="shared" si="26"/>
        <v>#VALUE!</v>
      </c>
      <c r="ADP2" t="e">
        <f t="shared" si="26"/>
        <v>#VALUE!</v>
      </c>
      <c r="ADQ2" t="str">
        <f t="shared" si="26"/>
        <v>E</v>
      </c>
      <c r="ADR2" t="e">
        <f t="shared" si="26"/>
        <v>#VALUE!</v>
      </c>
      <c r="ADS2" t="str">
        <f t="shared" si="26"/>
        <v>_x0001_</v>
      </c>
      <c r="ADT2" t="e">
        <f t="shared" si="26"/>
        <v>#VALUE!</v>
      </c>
      <c r="ADU2" t="str">
        <f t="shared" si="26"/>
        <v>G</v>
      </c>
      <c r="ADV2" t="e">
        <f t="shared" si="26"/>
        <v>#VALUE!</v>
      </c>
      <c r="ADW2" t="e">
        <f t="shared" si="26"/>
        <v>#VALUE!</v>
      </c>
      <c r="ADX2" t="e">
        <f t="shared" si="26"/>
        <v>#VALUE!</v>
      </c>
      <c r="ADY2" t="str">
        <f t="shared" si="26"/>
        <v>H</v>
      </c>
      <c r="ADZ2" t="e">
        <f t="shared" si="26"/>
        <v>#VALUE!</v>
      </c>
      <c r="AEA2" t="e">
        <f t="shared" si="26"/>
        <v>#VALUE!</v>
      </c>
      <c r="AEB2" t="str">
        <f t="shared" si="26"/>
        <v>I</v>
      </c>
      <c r="AEC2" t="str">
        <f t="shared" si="26"/>
        <v>_x0001_</v>
      </c>
      <c r="AED2" t="e">
        <f t="shared" si="26"/>
        <v>#VALUE!</v>
      </c>
      <c r="AEE2" t="e">
        <f t="shared" si="26"/>
        <v>#VALUE!</v>
      </c>
      <c r="AEF2" t="e">
        <f t="shared" si="26"/>
        <v>#VALUE!</v>
      </c>
      <c r="AEG2" t="e">
        <f t="shared" si="26"/>
        <v>#VALUE!</v>
      </c>
      <c r="AEH2" t="str">
        <f t="shared" si="26"/>
        <v>B</v>
      </c>
      <c r="AEI2" t="e">
        <f t="shared" si="26"/>
        <v>#VALUE!</v>
      </c>
      <c r="AEJ2" t="str">
        <f t="shared" si="26"/>
        <v>_x0003_</v>
      </c>
      <c r="AEK2" t="str">
        <f t="shared" si="26"/>
        <v>_x0001_</v>
      </c>
      <c r="AEL2" t="str">
        <f t="shared" si="26"/>
        <v>C</v>
      </c>
      <c r="AEM2" t="e">
        <f t="shared" si="26"/>
        <v>#VALUE!</v>
      </c>
      <c r="AEN2" t="e">
        <f t="shared" si="26"/>
        <v>#VALUE!</v>
      </c>
      <c r="AEO2" t="str">
        <f t="shared" si="26"/>
        <v>_x0001_</v>
      </c>
      <c r="AEP2" t="str">
        <f t="shared" si="26"/>
        <v>D</v>
      </c>
      <c r="AEQ2" t="e">
        <f t="shared" si="26"/>
        <v>#VALUE!</v>
      </c>
      <c r="AER2" t="str">
        <f t="shared" si="26"/>
        <v>_x0001_</v>
      </c>
      <c r="AES2" t="e">
        <f t="shared" si="26"/>
        <v>#VALUE!</v>
      </c>
      <c r="AET2" t="str">
        <f t="shared" si="26"/>
        <v>E</v>
      </c>
      <c r="AEU2" t="e">
        <f t="shared" si="26"/>
        <v>#VALUE!</v>
      </c>
      <c r="AEV2" t="str">
        <f t="shared" si="26"/>
        <v>_x0001_</v>
      </c>
      <c r="AEW2" t="e">
        <f t="shared" si="26"/>
        <v>#VALUE!</v>
      </c>
      <c r="AEX2" t="str">
        <f t="shared" si="26"/>
        <v>G</v>
      </c>
      <c r="AEY2" t="e">
        <f t="shared" si="26"/>
        <v>#VALUE!</v>
      </c>
      <c r="AEZ2" t="e">
        <f t="shared" si="26"/>
        <v>#VALUE!</v>
      </c>
      <c r="AFA2" t="str">
        <f t="shared" si="26"/>
        <v>_x0001_</v>
      </c>
      <c r="AFB2" t="str">
        <f t="shared" si="26"/>
        <v>H</v>
      </c>
      <c r="AFC2" t="e">
        <f t="shared" si="26"/>
        <v>#VALUE!</v>
      </c>
      <c r="AFD2" t="str">
        <f t="shared" si="26"/>
        <v>_x0001_</v>
      </c>
      <c r="AFE2" t="str">
        <f t="shared" si="26"/>
        <v>I</v>
      </c>
      <c r="AFF2" t="e">
        <f t="shared" si="26"/>
        <v>#VALUE!</v>
      </c>
      <c r="AFG2" t="e">
        <f t="shared" si="26"/>
        <v>#VALUE!</v>
      </c>
      <c r="AFH2" t="e">
        <f t="shared" ref="AFH2:AHS2" si="27">CHAR(AFH1)</f>
        <v>#VALUE!</v>
      </c>
      <c r="AFI2" t="e">
        <f t="shared" si="27"/>
        <v>#VALUE!</v>
      </c>
      <c r="AFJ2" t="e">
        <f t="shared" si="27"/>
        <v>#VALUE!</v>
      </c>
      <c r="AFK2" t="e">
        <f t="shared" si="27"/>
        <v>#VALUE!</v>
      </c>
      <c r="AFL2" t="str">
        <f t="shared" si="27"/>
        <v>"</v>
      </c>
      <c r="AFM2" t="e">
        <f t="shared" si="27"/>
        <v>#VALUE!</v>
      </c>
      <c r="AFN2" t="e">
        <f t="shared" si="27"/>
        <v>#VALUE!</v>
      </c>
      <c r="AFO2" t="e">
        <f t="shared" si="27"/>
        <v>#VALUE!</v>
      </c>
      <c r="AFP2" t="e">
        <f t="shared" si="27"/>
        <v>#VALUE!</v>
      </c>
      <c r="AFQ2" t="str">
        <f t="shared" si="27"/>
        <v>B</v>
      </c>
      <c r="AFR2" t="e">
        <f t="shared" si="27"/>
        <v>#VALUE!</v>
      </c>
      <c r="AFS2" t="str">
        <f t="shared" si="27"/>
        <v>_x0001_</v>
      </c>
      <c r="AFT2" t="str">
        <f t="shared" si="27"/>
        <v>_x0001_</v>
      </c>
      <c r="AFU2" t="str">
        <f t="shared" si="27"/>
        <v>C</v>
      </c>
      <c r="AFV2" t="e">
        <f t="shared" si="27"/>
        <v>#VALUE!</v>
      </c>
      <c r="AFW2" t="e">
        <f t="shared" si="27"/>
        <v>#VALUE!</v>
      </c>
      <c r="AFX2" t="e">
        <f t="shared" si="27"/>
        <v>#VALUE!</v>
      </c>
      <c r="AFY2" t="str">
        <f t="shared" si="27"/>
        <v>D</v>
      </c>
      <c r="AFZ2" t="e">
        <f t="shared" si="27"/>
        <v>#VALUE!</v>
      </c>
      <c r="AGA2" t="e">
        <f t="shared" si="27"/>
        <v>#VALUE!</v>
      </c>
      <c r="AGB2" t="e">
        <f t="shared" si="27"/>
        <v>#VALUE!</v>
      </c>
      <c r="AGC2" t="str">
        <f t="shared" si="27"/>
        <v>E</v>
      </c>
      <c r="AGD2" t="e">
        <f t="shared" si="27"/>
        <v>#VALUE!</v>
      </c>
      <c r="AGE2" t="str">
        <f t="shared" si="27"/>
        <v>_x0001_</v>
      </c>
      <c r="AGF2" t="str">
        <f t="shared" si="27"/>
        <v>_x0001_</v>
      </c>
      <c r="AGG2" t="str">
        <f t="shared" si="27"/>
        <v>G</v>
      </c>
      <c r="AGH2" t="e">
        <f t="shared" si="27"/>
        <v>#VALUE!</v>
      </c>
      <c r="AGI2" t="e">
        <f t="shared" si="27"/>
        <v>#VALUE!</v>
      </c>
      <c r="AGJ2" t="str">
        <f t="shared" si="27"/>
        <v>_x0001_</v>
      </c>
      <c r="AGK2" t="str">
        <f t="shared" si="27"/>
        <v>H</v>
      </c>
      <c r="AGL2" t="e">
        <f t="shared" si="27"/>
        <v>#VALUE!</v>
      </c>
      <c r="AGM2" t="str">
        <f t="shared" si="27"/>
        <v>_x0001_</v>
      </c>
      <c r="AGN2" t="str">
        <f t="shared" si="27"/>
        <v>I</v>
      </c>
      <c r="AGO2" t="str">
        <f t="shared" si="27"/>
        <v>_x0001_</v>
      </c>
      <c r="AGP2" t="str">
        <f t="shared" si="27"/>
        <v>ã</v>
      </c>
      <c r="AGQ2" t="str">
        <f t="shared" si="27"/>
        <v>'</v>
      </c>
      <c r="AGR2" t="e">
        <f t="shared" si="27"/>
        <v>#VALUE!</v>
      </c>
      <c r="AGS2" t="e">
        <f t="shared" si="27"/>
        <v>#VALUE!</v>
      </c>
      <c r="AGT2" t="str">
        <f t="shared" si="27"/>
        <v>_x0001_</v>
      </c>
      <c r="AGU2" t="e">
        <f t="shared" si="27"/>
        <v>#VALUE!</v>
      </c>
      <c r="AGV2" t="str">
        <f t="shared" si="27"/>
        <v>B</v>
      </c>
      <c r="AGW2" t="e">
        <f t="shared" si="27"/>
        <v>#VALUE!</v>
      </c>
      <c r="AGX2" t="str">
        <f t="shared" si="27"/>
        <v>_x0001_</v>
      </c>
      <c r="AGY2" t="e">
        <f t="shared" si="27"/>
        <v>#VALUE!</v>
      </c>
      <c r="AGZ2" t="str">
        <f t="shared" si="27"/>
        <v>C</v>
      </c>
      <c r="AHA2" t="e">
        <f t="shared" si="27"/>
        <v>#VALUE!</v>
      </c>
      <c r="AHB2" t="e">
        <f t="shared" si="27"/>
        <v>#VALUE!</v>
      </c>
      <c r="AHC2" t="str">
        <f t="shared" si="27"/>
        <v>_x0001_</v>
      </c>
      <c r="AHD2" t="str">
        <f t="shared" si="27"/>
        <v>D</v>
      </c>
      <c r="AHE2" t="e">
        <f t="shared" si="27"/>
        <v>#VALUE!</v>
      </c>
      <c r="AHF2" t="e">
        <f t="shared" si="27"/>
        <v>#VALUE!</v>
      </c>
      <c r="AHG2" t="e">
        <f t="shared" si="27"/>
        <v>#VALUE!</v>
      </c>
      <c r="AHH2" t="str">
        <f t="shared" si="27"/>
        <v>E</v>
      </c>
      <c r="AHI2" t="e">
        <f t="shared" si="27"/>
        <v>#VALUE!</v>
      </c>
      <c r="AHJ2" t="str">
        <f t="shared" si="27"/>
        <v>_x0001_</v>
      </c>
      <c r="AHK2" t="str">
        <f t="shared" si="27"/>
        <v>_x0001_</v>
      </c>
      <c r="AHL2" t="str">
        <f t="shared" si="27"/>
        <v>G</v>
      </c>
      <c r="AHM2" t="e">
        <f t="shared" si="27"/>
        <v>#VALUE!</v>
      </c>
      <c r="AHN2" t="e">
        <f t="shared" si="27"/>
        <v>#VALUE!</v>
      </c>
      <c r="AHO2" t="str">
        <f t="shared" si="27"/>
        <v>_x0001_</v>
      </c>
      <c r="AHP2" t="str">
        <f t="shared" si="27"/>
        <v>H</v>
      </c>
      <c r="AHQ2" t="e">
        <f t="shared" si="27"/>
        <v>#VALUE!</v>
      </c>
      <c r="AHR2" t="e">
        <f t="shared" si="27"/>
        <v>#VALUE!</v>
      </c>
      <c r="AHS2" t="str">
        <f t="shared" si="27"/>
        <v>I</v>
      </c>
      <c r="AHT2" t="str">
        <f t="shared" ref="AHT2:AKE2" si="28">CHAR(AHT1)</f>
        <v>_x0001_</v>
      </c>
      <c r="AHU2" t="str">
        <f t="shared" si="28"/>
        <v>_x0010_</v>
      </c>
      <c r="AHV2" t="str">
        <f t="shared" si="28"/>
        <v>+</v>
      </c>
      <c r="AHW2" t="e">
        <f t="shared" si="28"/>
        <v>#VALUE!</v>
      </c>
      <c r="AHX2" t="e">
        <f t="shared" si="28"/>
        <v>#VALUE!</v>
      </c>
      <c r="AHY2" t="e">
        <f t="shared" si="28"/>
        <v>#VALUE!</v>
      </c>
      <c r="AHZ2" t="e">
        <f t="shared" si="28"/>
        <v>#VALUE!</v>
      </c>
      <c r="AIA2" t="str">
        <f t="shared" si="28"/>
        <v>B</v>
      </c>
      <c r="AIB2" t="e">
        <f t="shared" si="28"/>
        <v>#VALUE!</v>
      </c>
      <c r="AIC2" t="str">
        <f t="shared" si="28"/>
        <v>_x0001_</v>
      </c>
      <c r="AID2" t="str">
        <f t="shared" si="28"/>
        <v>_x0004_</v>
      </c>
      <c r="AIE2" t="str">
        <f t="shared" si="28"/>
        <v>C</v>
      </c>
      <c r="AIF2" t="e">
        <f t="shared" si="28"/>
        <v>#VALUE!</v>
      </c>
      <c r="AIG2" t="e">
        <f t="shared" si="28"/>
        <v>#VALUE!</v>
      </c>
      <c r="AIH2" t="str">
        <f t="shared" si="28"/>
        <v>_x0001_</v>
      </c>
      <c r="AII2" t="str">
        <f t="shared" si="28"/>
        <v>D</v>
      </c>
      <c r="AIJ2" t="e">
        <f t="shared" si="28"/>
        <v>#VALUE!</v>
      </c>
      <c r="AIK2" t="e">
        <f t="shared" si="28"/>
        <v>#VALUE!</v>
      </c>
      <c r="AIL2" t="e">
        <f t="shared" si="28"/>
        <v>#VALUE!</v>
      </c>
      <c r="AIM2" t="str">
        <f t="shared" si="28"/>
        <v>E</v>
      </c>
      <c r="AIN2" t="e">
        <f t="shared" si="28"/>
        <v>#VALUE!</v>
      </c>
      <c r="AIO2" t="str">
        <f t="shared" si="28"/>
        <v>_x0001_</v>
      </c>
      <c r="AIP2" t="e">
        <f t="shared" si="28"/>
        <v>#VALUE!</v>
      </c>
      <c r="AIQ2" t="str">
        <f t="shared" si="28"/>
        <v>G</v>
      </c>
      <c r="AIR2" t="e">
        <f t="shared" si="28"/>
        <v>#VALUE!</v>
      </c>
      <c r="AIS2" t="e">
        <f t="shared" si="28"/>
        <v>#VALUE!</v>
      </c>
      <c r="AIT2" t="e">
        <f t="shared" si="28"/>
        <v>#VALUE!</v>
      </c>
      <c r="AIU2" t="str">
        <f t="shared" si="28"/>
        <v>H</v>
      </c>
      <c r="AIV2" t="e">
        <f t="shared" si="28"/>
        <v>#VALUE!</v>
      </c>
      <c r="AIW2" t="e">
        <f t="shared" si="28"/>
        <v>#VALUE!</v>
      </c>
      <c r="AIX2" t="str">
        <f t="shared" si="28"/>
        <v>I</v>
      </c>
      <c r="AIY2" t="e">
        <f t="shared" si="28"/>
        <v>#VALUE!</v>
      </c>
      <c r="AIZ2" t="e">
        <f t="shared" si="28"/>
        <v>#VALUE!</v>
      </c>
      <c r="AJA2" t="e">
        <f t="shared" si="28"/>
        <v>#VALUE!</v>
      </c>
      <c r="AJB2" t="e">
        <f t="shared" si="28"/>
        <v>#VALUE!</v>
      </c>
      <c r="AJC2" t="e">
        <f t="shared" si="28"/>
        <v>#VALUE!</v>
      </c>
      <c r="AJD2" t="e">
        <f t="shared" si="28"/>
        <v>#VALUE!</v>
      </c>
      <c r="AJE2" t="e">
        <f t="shared" si="28"/>
        <v>#VALUE!</v>
      </c>
      <c r="AJF2" t="e">
        <f t="shared" si="28"/>
        <v>#VALUE!</v>
      </c>
      <c r="AJG2" t="str">
        <f t="shared" si="28"/>
        <v>(</v>
      </c>
      <c r="AJH2" t="e">
        <f t="shared" si="28"/>
        <v>#VALUE!</v>
      </c>
      <c r="AJI2" t="e">
        <f t="shared" si="28"/>
        <v>#VALUE!</v>
      </c>
      <c r="AJJ2" t="e">
        <f t="shared" si="28"/>
        <v>#VALUE!</v>
      </c>
      <c r="AJK2" t="e">
        <f t="shared" si="28"/>
        <v>#VALUE!</v>
      </c>
      <c r="AJL2" t="str">
        <f t="shared" si="28"/>
        <v>B</v>
      </c>
      <c r="AJM2" t="e">
        <f t="shared" si="28"/>
        <v>#VALUE!</v>
      </c>
      <c r="AJN2" t="e">
        <f t="shared" si="28"/>
        <v>#VALUE!</v>
      </c>
      <c r="AJO2" t="str">
        <f t="shared" si="28"/>
        <v>_x0001_</v>
      </c>
      <c r="AJP2" t="str">
        <f t="shared" si="28"/>
        <v>C</v>
      </c>
      <c r="AJQ2" t="e">
        <f t="shared" si="28"/>
        <v>#VALUE!</v>
      </c>
      <c r="AJR2" t="e">
        <f t="shared" si="28"/>
        <v>#VALUE!</v>
      </c>
      <c r="AJS2" t="e">
        <f t="shared" si="28"/>
        <v>#VALUE!</v>
      </c>
      <c r="AJT2" t="str">
        <f t="shared" si="28"/>
        <v>D</v>
      </c>
      <c r="AJU2" t="e">
        <f t="shared" si="28"/>
        <v>#VALUE!</v>
      </c>
      <c r="AJV2" t="str">
        <f t="shared" si="28"/>
        <v>_x0001_</v>
      </c>
      <c r="AJW2" t="e">
        <f t="shared" si="28"/>
        <v>#VALUE!</v>
      </c>
      <c r="AJX2" t="str">
        <f t="shared" si="28"/>
        <v>E</v>
      </c>
      <c r="AJY2" t="e">
        <f t="shared" si="28"/>
        <v>#VALUE!</v>
      </c>
      <c r="AJZ2" t="e">
        <f t="shared" si="28"/>
        <v>#VALUE!</v>
      </c>
      <c r="AKA2" t="str">
        <f t="shared" si="28"/>
        <v>_x0002_</v>
      </c>
      <c r="AKB2" t="str">
        <f t="shared" si="28"/>
        <v>G</v>
      </c>
      <c r="AKC2" t="e">
        <f t="shared" si="28"/>
        <v>#VALUE!</v>
      </c>
      <c r="AKD2" t="e">
        <f t="shared" si="28"/>
        <v>#VALUE!</v>
      </c>
      <c r="AKE2" t="e">
        <f t="shared" si="28"/>
        <v>#VALUE!</v>
      </c>
      <c r="AKF2" t="str">
        <f t="shared" ref="AKF2:AMQ2" si="29">CHAR(AKF1)</f>
        <v>H</v>
      </c>
      <c r="AKG2" t="e">
        <f t="shared" si="29"/>
        <v>#VALUE!</v>
      </c>
      <c r="AKH2" t="str">
        <f t="shared" si="29"/>
        <v>_x0001_</v>
      </c>
      <c r="AKI2" t="str">
        <f t="shared" si="29"/>
        <v>I</v>
      </c>
      <c r="AKJ2" t="str">
        <f t="shared" si="29"/>
        <v>_x0001_</v>
      </c>
      <c r="AKK2" t="str">
        <f t="shared" si="29"/>
        <v xml:space="preserve">
</v>
      </c>
      <c r="AKL2" t="str">
        <f t="shared" si="29"/>
        <v>/</v>
      </c>
      <c r="AKM2" t="e">
        <f t="shared" si="29"/>
        <v>#VALUE!</v>
      </c>
      <c r="AKN2" t="str">
        <f t="shared" si="29"/>
        <v>(</v>
      </c>
      <c r="AKO2" t="e">
        <f t="shared" si="29"/>
        <v>#VALUE!</v>
      </c>
      <c r="AKP2" t="e">
        <f t="shared" si="29"/>
        <v>#VALUE!</v>
      </c>
      <c r="AKQ2" t="str">
        <f t="shared" si="29"/>
        <v>_x0001_</v>
      </c>
      <c r="AKR2" t="e">
        <f t="shared" si="29"/>
        <v>#VALUE!</v>
      </c>
      <c r="AKS2" t="str">
        <f t="shared" si="29"/>
        <v>B</v>
      </c>
      <c r="AKT2" t="e">
        <f t="shared" si="29"/>
        <v>#VALUE!</v>
      </c>
      <c r="AKU2" t="str">
        <f t="shared" si="29"/>
        <v>_x0001_</v>
      </c>
      <c r="AKV2" t="str">
        <f t="shared" si="29"/>
        <v>_x0001_</v>
      </c>
      <c r="AKW2" t="str">
        <f t="shared" si="29"/>
        <v>C</v>
      </c>
      <c r="AKX2" t="e">
        <f t="shared" si="29"/>
        <v>#VALUE!</v>
      </c>
      <c r="AKY2" t="e">
        <f t="shared" si="29"/>
        <v>#VALUE!</v>
      </c>
      <c r="AKZ2" t="e">
        <f t="shared" si="29"/>
        <v>#VALUE!</v>
      </c>
      <c r="ALA2" t="str">
        <f t="shared" si="29"/>
        <v>D</v>
      </c>
      <c r="ALB2" t="e">
        <f t="shared" si="29"/>
        <v>#VALUE!</v>
      </c>
      <c r="ALC2" t="e">
        <f t="shared" si="29"/>
        <v>#VALUE!</v>
      </c>
      <c r="ALD2" t="str">
        <f t="shared" si="29"/>
        <v>_x0001_</v>
      </c>
      <c r="ALE2" t="str">
        <f t="shared" si="29"/>
        <v>E</v>
      </c>
      <c r="ALF2" t="e">
        <f t="shared" si="29"/>
        <v>#VALUE!</v>
      </c>
      <c r="ALG2" t="str">
        <f t="shared" si="29"/>
        <v>_x0001_</v>
      </c>
      <c r="ALH2" t="str">
        <f t="shared" si="29"/>
        <v>_x0001_</v>
      </c>
      <c r="ALI2" t="str">
        <f t="shared" si="29"/>
        <v>G</v>
      </c>
      <c r="ALJ2" t="e">
        <f t="shared" si="29"/>
        <v>#VALUE!</v>
      </c>
      <c r="ALK2" t="e">
        <f t="shared" si="29"/>
        <v>#VALUE!</v>
      </c>
      <c r="ALL2" t="str">
        <f t="shared" si="29"/>
        <v>_x0001_</v>
      </c>
      <c r="ALM2" t="str">
        <f t="shared" si="29"/>
        <v>H</v>
      </c>
      <c r="ALN2" t="e">
        <f t="shared" si="29"/>
        <v>#VALUE!</v>
      </c>
      <c r="ALO2" t="str">
        <f t="shared" si="29"/>
        <v>_x0001_</v>
      </c>
      <c r="ALP2" t="str">
        <f t="shared" si="29"/>
        <v>I</v>
      </c>
      <c r="ALQ2" t="str">
        <f t="shared" si="29"/>
        <v>_x0001_</v>
      </c>
      <c r="ALR2" t="e">
        <f t="shared" si="29"/>
        <v>#VALUE!</v>
      </c>
      <c r="ALS2" t="str">
        <f t="shared" si="29"/>
        <v xml:space="preserve">	</v>
      </c>
      <c r="ALT2" t="e">
        <f t="shared" si="29"/>
        <v>#VALUE!</v>
      </c>
      <c r="ALU2" t="e">
        <f t="shared" si="29"/>
        <v>#VALUE!</v>
      </c>
      <c r="ALV2" t="e">
        <f t="shared" si="29"/>
        <v>#VALUE!</v>
      </c>
      <c r="ALW2" t="str">
        <f t="shared" si="29"/>
        <v>_x0001_</v>
      </c>
      <c r="ALX2" t="str">
        <f t="shared" si="29"/>
        <v>B</v>
      </c>
      <c r="ALY2" t="e">
        <f t="shared" si="29"/>
        <v>#VALUE!</v>
      </c>
      <c r="ALZ2" t="str">
        <f t="shared" si="29"/>
        <v>_x0001_</v>
      </c>
      <c r="AMA2" t="str">
        <f t="shared" si="29"/>
        <v>_x0001_</v>
      </c>
      <c r="AMB2" t="str">
        <f t="shared" si="29"/>
        <v>C</v>
      </c>
      <c r="AMC2" t="e">
        <f t="shared" si="29"/>
        <v>#VALUE!</v>
      </c>
      <c r="AMD2" t="e">
        <f t="shared" si="29"/>
        <v>#VALUE!</v>
      </c>
      <c r="AME2" t="e">
        <f t="shared" si="29"/>
        <v>#VALUE!</v>
      </c>
      <c r="AMF2" t="str">
        <f t="shared" si="29"/>
        <v>D</v>
      </c>
      <c r="AMG2" t="e">
        <f t="shared" si="29"/>
        <v>#VALUE!</v>
      </c>
      <c r="AMH2" t="e">
        <f t="shared" si="29"/>
        <v>#VALUE!</v>
      </c>
      <c r="AMI2" t="e">
        <f t="shared" si="29"/>
        <v>#VALUE!</v>
      </c>
      <c r="AMJ2" t="str">
        <f t="shared" si="29"/>
        <v>E</v>
      </c>
      <c r="AMK2" t="e">
        <f t="shared" si="29"/>
        <v>#VALUE!</v>
      </c>
      <c r="AML2" t="str">
        <f t="shared" si="29"/>
        <v>_x0001_</v>
      </c>
      <c r="AMM2" t="e">
        <f t="shared" si="29"/>
        <v>#VALUE!</v>
      </c>
      <c r="AMN2" t="str">
        <f t="shared" si="29"/>
        <v>G</v>
      </c>
      <c r="AMO2" t="e">
        <f t="shared" si="29"/>
        <v>#VALUE!</v>
      </c>
      <c r="AMP2" t="e">
        <f t="shared" si="29"/>
        <v>#VALUE!</v>
      </c>
      <c r="AMQ2" t="e">
        <f t="shared" si="29"/>
        <v>#VALUE!</v>
      </c>
      <c r="AMR2" t="str">
        <f t="shared" ref="AMR2:APC2" si="30">CHAR(AMR1)</f>
        <v>H</v>
      </c>
      <c r="AMS2" t="e">
        <f t="shared" si="30"/>
        <v>#VALUE!</v>
      </c>
      <c r="AMT2" t="str">
        <f t="shared" si="30"/>
        <v>_x0001_</v>
      </c>
      <c r="AMU2" t="str">
        <f t="shared" si="30"/>
        <v>I</v>
      </c>
      <c r="AMV2" t="str">
        <f t="shared" si="30"/>
        <v>_x0001_</v>
      </c>
      <c r="AMW2" t="e">
        <f t="shared" si="30"/>
        <v>#VALUE!</v>
      </c>
      <c r="AMX2" t="e">
        <f t="shared" si="30"/>
        <v>#VALUE!</v>
      </c>
      <c r="AMY2" t="e">
        <f t="shared" si="30"/>
        <v>#VALUE!</v>
      </c>
      <c r="AMZ2" t="e">
        <f t="shared" si="30"/>
        <v>#VALUE!</v>
      </c>
      <c r="ANA2" t="str">
        <f t="shared" si="30"/>
        <v>B</v>
      </c>
      <c r="ANB2" t="e">
        <f t="shared" si="30"/>
        <v>#VALUE!</v>
      </c>
      <c r="ANC2" t="e">
        <f t="shared" si="30"/>
        <v>#VALUE!</v>
      </c>
      <c r="AND2" t="str">
        <f t="shared" si="30"/>
        <v>_x0004_</v>
      </c>
      <c r="ANE2" t="str">
        <f t="shared" si="30"/>
        <v>C</v>
      </c>
      <c r="ANF2" t="e">
        <f t="shared" si="30"/>
        <v>#VALUE!</v>
      </c>
      <c r="ANG2" t="e">
        <f t="shared" si="30"/>
        <v>#VALUE!</v>
      </c>
      <c r="ANH2" t="e">
        <f t="shared" si="30"/>
        <v>#VALUE!</v>
      </c>
      <c r="ANI2" t="str">
        <f t="shared" si="30"/>
        <v>D</v>
      </c>
      <c r="ANJ2" t="e">
        <f t="shared" si="30"/>
        <v>#VALUE!</v>
      </c>
      <c r="ANK2" t="e">
        <f t="shared" si="30"/>
        <v>#VALUE!</v>
      </c>
      <c r="ANL2" t="e">
        <f t="shared" si="30"/>
        <v>#VALUE!</v>
      </c>
      <c r="ANM2" t="str">
        <f t="shared" si="30"/>
        <v>E</v>
      </c>
      <c r="ANN2" t="e">
        <f t="shared" si="30"/>
        <v>#VALUE!</v>
      </c>
      <c r="ANO2" t="str">
        <f t="shared" si="30"/>
        <v>_x0001_</v>
      </c>
      <c r="ANP2" t="str">
        <f t="shared" si="30"/>
        <v>_x0001_</v>
      </c>
      <c r="ANQ2" t="str">
        <f t="shared" si="30"/>
        <v>G</v>
      </c>
      <c r="ANR2" t="e">
        <f t="shared" si="30"/>
        <v>#VALUE!</v>
      </c>
      <c r="ANS2" t="e">
        <f t="shared" si="30"/>
        <v>#VALUE!</v>
      </c>
      <c r="ANT2" t="e">
        <f t="shared" si="30"/>
        <v>#VALUE!</v>
      </c>
      <c r="ANU2" t="str">
        <f t="shared" si="30"/>
        <v>H</v>
      </c>
      <c r="ANV2" t="e">
        <f t="shared" si="30"/>
        <v>#VALUE!</v>
      </c>
      <c r="ANW2" t="e">
        <f t="shared" si="30"/>
        <v>#VALUE!</v>
      </c>
      <c r="ANX2" t="str">
        <f t="shared" si="30"/>
        <v>I</v>
      </c>
      <c r="ANY2" t="e">
        <f t="shared" si="30"/>
        <v>#VALUE!</v>
      </c>
      <c r="ANZ2" t="e">
        <f t="shared" si="30"/>
        <v>#VALUE!</v>
      </c>
      <c r="AOA2" t="e">
        <f t="shared" si="30"/>
        <v>#VALUE!</v>
      </c>
      <c r="AOB2" t="e">
        <f t="shared" si="30"/>
        <v>#VALUE!</v>
      </c>
      <c r="AOC2" t="e">
        <f t="shared" si="30"/>
        <v>#VALUE!</v>
      </c>
      <c r="AOD2" t="e">
        <f t="shared" si="30"/>
        <v>#VALUE!</v>
      </c>
      <c r="AOE2" t="e">
        <f t="shared" si="30"/>
        <v>#VALUE!</v>
      </c>
      <c r="AOF2" t="e">
        <f t="shared" si="30"/>
        <v>#VALUE!</v>
      </c>
      <c r="AOG2" t="str">
        <f t="shared" si="30"/>
        <v>"</v>
      </c>
      <c r="AOH2" t="e">
        <f t="shared" si="30"/>
        <v>#VALUE!</v>
      </c>
      <c r="AOI2" t="e">
        <f t="shared" si="30"/>
        <v>#VALUE!</v>
      </c>
      <c r="AOJ2" t="str">
        <f t="shared" si="30"/>
        <v>_x0001_</v>
      </c>
      <c r="AOK2" t="e">
        <f t="shared" si="30"/>
        <v>#VALUE!</v>
      </c>
      <c r="AOL2" t="str">
        <f t="shared" si="30"/>
        <v>B</v>
      </c>
      <c r="AOM2" t="e">
        <f t="shared" si="30"/>
        <v>#VALUE!</v>
      </c>
      <c r="AON2" t="str">
        <f t="shared" si="30"/>
        <v>_x0001_</v>
      </c>
      <c r="AOO2" t="str">
        <f t="shared" si="30"/>
        <v>_x0001_</v>
      </c>
      <c r="AOP2" t="str">
        <f t="shared" si="30"/>
        <v>C</v>
      </c>
      <c r="AOQ2" t="e">
        <f t="shared" si="30"/>
        <v>#VALUE!</v>
      </c>
      <c r="AOR2" t="str">
        <f t="shared" si="30"/>
        <v>_x0001_</v>
      </c>
      <c r="AOS2" t="e">
        <f t="shared" si="30"/>
        <v>#VALUE!</v>
      </c>
      <c r="AOT2" t="str">
        <f t="shared" si="30"/>
        <v>D</v>
      </c>
      <c r="AOU2" t="e">
        <f t="shared" si="30"/>
        <v>#VALUE!</v>
      </c>
      <c r="AOV2" t="e">
        <f t="shared" si="30"/>
        <v>#VALUE!</v>
      </c>
      <c r="AOW2" t="str">
        <f t="shared" si="30"/>
        <v>_x0001_</v>
      </c>
      <c r="AOX2" t="str">
        <f t="shared" si="30"/>
        <v>E</v>
      </c>
      <c r="AOY2" t="e">
        <f t="shared" si="30"/>
        <v>#VALUE!</v>
      </c>
      <c r="AOZ2" t="e">
        <f t="shared" si="30"/>
        <v>#VALUE!</v>
      </c>
      <c r="APA2" t="e">
        <f t="shared" si="30"/>
        <v>#VALUE!</v>
      </c>
      <c r="APB2" t="str">
        <f t="shared" si="30"/>
        <v>G</v>
      </c>
      <c r="APC2" t="e">
        <f t="shared" si="30"/>
        <v>#VALUE!</v>
      </c>
      <c r="APD2" t="e">
        <f t="shared" ref="APD2:ARO2" si="31">CHAR(APD1)</f>
        <v>#VALUE!</v>
      </c>
      <c r="APE2" t="e">
        <f t="shared" si="31"/>
        <v>#VALUE!</v>
      </c>
      <c r="APF2" t="str">
        <f t="shared" si="31"/>
        <v>H</v>
      </c>
      <c r="APG2" t="e">
        <f t="shared" si="31"/>
        <v>#VALUE!</v>
      </c>
      <c r="APH2" t="e">
        <f t="shared" si="31"/>
        <v>#VALUE!</v>
      </c>
      <c r="API2" t="str">
        <f t="shared" si="31"/>
        <v>I</v>
      </c>
      <c r="APJ2" t="str">
        <f t="shared" si="31"/>
        <v>_x0001_</v>
      </c>
      <c r="APK2" t="e">
        <f t="shared" si="31"/>
        <v>#VALUE!</v>
      </c>
      <c r="APL2" t="e">
        <f t="shared" si="31"/>
        <v>#VALUE!</v>
      </c>
      <c r="APM2" t="e">
        <f t="shared" si="31"/>
        <v>#VALUE!</v>
      </c>
      <c r="APN2" t="e">
        <f t="shared" si="31"/>
        <v>#VALUE!</v>
      </c>
      <c r="APO2" t="str">
        <f t="shared" si="31"/>
        <v>B</v>
      </c>
      <c r="APP2" t="e">
        <f t="shared" si="31"/>
        <v>#VALUE!</v>
      </c>
      <c r="APQ2" t="e">
        <f t="shared" si="31"/>
        <v>#VALUE!</v>
      </c>
      <c r="APR2" t="str">
        <f t="shared" si="31"/>
        <v>_x0001_</v>
      </c>
      <c r="APS2" t="str">
        <f t="shared" si="31"/>
        <v>C</v>
      </c>
      <c r="APT2" t="e">
        <f t="shared" si="31"/>
        <v>#VALUE!</v>
      </c>
      <c r="APU2" t="str">
        <f t="shared" si="31"/>
        <v>_x0001_</v>
      </c>
      <c r="APV2" t="e">
        <f t="shared" si="31"/>
        <v>#VALUE!</v>
      </c>
      <c r="APW2" t="str">
        <f t="shared" si="31"/>
        <v>D</v>
      </c>
      <c r="APX2" t="e">
        <f t="shared" si="31"/>
        <v>#VALUE!</v>
      </c>
      <c r="APY2" t="e">
        <f t="shared" si="31"/>
        <v>#VALUE!</v>
      </c>
      <c r="APZ2" t="e">
        <f t="shared" si="31"/>
        <v>#VALUE!</v>
      </c>
      <c r="AQA2" t="str">
        <f t="shared" si="31"/>
        <v>E</v>
      </c>
      <c r="AQB2" t="e">
        <f t="shared" si="31"/>
        <v>#VALUE!</v>
      </c>
      <c r="AQC2" t="e">
        <f t="shared" si="31"/>
        <v>#VALUE!</v>
      </c>
      <c r="AQD2" t="e">
        <f t="shared" si="31"/>
        <v>#VALUE!</v>
      </c>
      <c r="AQE2" t="str">
        <f t="shared" si="31"/>
        <v>G</v>
      </c>
      <c r="AQF2" t="e">
        <f t="shared" si="31"/>
        <v>#VALUE!</v>
      </c>
      <c r="AQG2" t="e">
        <f t="shared" si="31"/>
        <v>#VALUE!</v>
      </c>
      <c r="AQH2" t="e">
        <f t="shared" si="31"/>
        <v>#VALUE!</v>
      </c>
      <c r="AQI2" t="str">
        <f t="shared" si="31"/>
        <v>H</v>
      </c>
      <c r="AQJ2" t="e">
        <f t="shared" si="31"/>
        <v>#VALUE!</v>
      </c>
      <c r="AQK2" t="str">
        <f t="shared" si="31"/>
        <v>_x0001_</v>
      </c>
      <c r="AQL2" t="str">
        <f t="shared" si="31"/>
        <v>I</v>
      </c>
      <c r="AQM2" t="str">
        <f t="shared" si="31"/>
        <v>_x0001_</v>
      </c>
      <c r="AQN2" t="e">
        <f t="shared" si="31"/>
        <v>#VALUE!</v>
      </c>
      <c r="AQO2" t="e">
        <f t="shared" si="31"/>
        <v>#VALUE!</v>
      </c>
      <c r="AQP2" t="e">
        <f t="shared" si="31"/>
        <v>#VALUE!</v>
      </c>
      <c r="AQQ2" t="e">
        <f t="shared" si="31"/>
        <v>#VALUE!</v>
      </c>
      <c r="AQR2" t="str">
        <f t="shared" si="31"/>
        <v>B</v>
      </c>
      <c r="AQS2" t="e">
        <f t="shared" si="31"/>
        <v>#VALUE!</v>
      </c>
      <c r="AQT2" t="str">
        <f t="shared" si="31"/>
        <v>_x0001_</v>
      </c>
      <c r="AQU2" t="str">
        <f t="shared" si="31"/>
        <v>_x0001_</v>
      </c>
      <c r="AQV2" t="str">
        <f t="shared" si="31"/>
        <v>C</v>
      </c>
      <c r="AQW2" t="e">
        <f t="shared" si="31"/>
        <v>#VALUE!</v>
      </c>
      <c r="AQX2" t="e">
        <f t="shared" si="31"/>
        <v>#VALUE!</v>
      </c>
      <c r="AQY2" t="e">
        <f t="shared" si="31"/>
        <v>#VALUE!</v>
      </c>
      <c r="AQZ2" t="str">
        <f t="shared" si="31"/>
        <v>D</v>
      </c>
      <c r="ARA2" t="e">
        <f t="shared" si="31"/>
        <v>#VALUE!</v>
      </c>
      <c r="ARB2" t="e">
        <f t="shared" si="31"/>
        <v>#VALUE!</v>
      </c>
      <c r="ARC2" t="str">
        <f t="shared" si="31"/>
        <v>_x0001_</v>
      </c>
      <c r="ARD2" t="str">
        <f t="shared" si="31"/>
        <v>E</v>
      </c>
      <c r="ARE2" t="e">
        <f t="shared" si="31"/>
        <v>#VALUE!</v>
      </c>
      <c r="ARF2" t="e">
        <f t="shared" si="31"/>
        <v>#VALUE!</v>
      </c>
      <c r="ARG2" t="str">
        <f t="shared" si="31"/>
        <v>_x0001_</v>
      </c>
      <c r="ARH2" t="str">
        <f t="shared" si="31"/>
        <v>G</v>
      </c>
      <c r="ARI2" t="e">
        <f t="shared" si="31"/>
        <v>#VALUE!</v>
      </c>
      <c r="ARJ2" t="str">
        <f t="shared" si="31"/>
        <v>_x0001_</v>
      </c>
      <c r="ARK2" t="e">
        <f t="shared" si="31"/>
        <v>#VALUE!</v>
      </c>
      <c r="ARL2" t="str">
        <f t="shared" si="31"/>
        <v>H</v>
      </c>
      <c r="ARM2" t="e">
        <f t="shared" si="31"/>
        <v>#VALUE!</v>
      </c>
      <c r="ARN2" t="e">
        <f t="shared" si="31"/>
        <v>#VALUE!</v>
      </c>
      <c r="ARO2" t="str">
        <f t="shared" si="31"/>
        <v>I</v>
      </c>
      <c r="ARP2" t="str">
        <f t="shared" ref="ARP2:AUA2" si="32">CHAR(ARP1)</f>
        <v>_x0001_</v>
      </c>
      <c r="ARQ2" t="e">
        <f t="shared" si="32"/>
        <v>#VALUE!</v>
      </c>
      <c r="ARR2" t="str">
        <f t="shared" si="32"/>
        <v>_x001E_</v>
      </c>
      <c r="ARS2" t="e">
        <f t="shared" si="32"/>
        <v>#VALUE!</v>
      </c>
      <c r="ART2" t="e">
        <f t="shared" si="32"/>
        <v>#VALUE!</v>
      </c>
      <c r="ARU2" t="e">
        <f t="shared" si="32"/>
        <v>#VALUE!</v>
      </c>
      <c r="ARV2" t="e">
        <f t="shared" si="32"/>
        <v>#VALUE!</v>
      </c>
      <c r="ARW2" t="str">
        <f t="shared" si="32"/>
        <v>B</v>
      </c>
      <c r="ARX2" t="e">
        <f t="shared" si="32"/>
        <v>#VALUE!</v>
      </c>
      <c r="ARY2" t="str">
        <f t="shared" si="32"/>
        <v>_x0003_</v>
      </c>
      <c r="ARZ2" t="e">
        <f t="shared" si="32"/>
        <v>#VALUE!</v>
      </c>
      <c r="ASA2" t="str">
        <f t="shared" si="32"/>
        <v>C</v>
      </c>
      <c r="ASB2" t="e">
        <f t="shared" si="32"/>
        <v>#VALUE!</v>
      </c>
      <c r="ASC2" t="e">
        <f t="shared" si="32"/>
        <v>#VALUE!</v>
      </c>
      <c r="ASD2" t="e">
        <f t="shared" si="32"/>
        <v>#VALUE!</v>
      </c>
      <c r="ASE2" t="str">
        <f t="shared" si="32"/>
        <v>D</v>
      </c>
      <c r="ASF2" t="e">
        <f t="shared" si="32"/>
        <v>#VALUE!</v>
      </c>
      <c r="ASG2" t="e">
        <f t="shared" si="32"/>
        <v>#VALUE!</v>
      </c>
      <c r="ASH2" t="e">
        <f t="shared" si="32"/>
        <v>#VALUE!</v>
      </c>
      <c r="ASI2" t="str">
        <f t="shared" si="32"/>
        <v>E</v>
      </c>
      <c r="ASJ2" t="e">
        <f t="shared" si="32"/>
        <v>#VALUE!</v>
      </c>
      <c r="ASK2" t="str">
        <f t="shared" si="32"/>
        <v>_x0001_</v>
      </c>
      <c r="ASL2" t="str">
        <f t="shared" si="32"/>
        <v>_x0001_</v>
      </c>
      <c r="ASM2" t="str">
        <f t="shared" si="32"/>
        <v>G</v>
      </c>
      <c r="ASN2" t="e">
        <f t="shared" si="32"/>
        <v>#VALUE!</v>
      </c>
      <c r="ASO2" t="e">
        <f t="shared" si="32"/>
        <v>#VALUE!</v>
      </c>
      <c r="ASP2" t="e">
        <f t="shared" si="32"/>
        <v>#VALUE!</v>
      </c>
      <c r="ASQ2" t="str">
        <f t="shared" si="32"/>
        <v>H</v>
      </c>
      <c r="ASR2" t="e">
        <f t="shared" si="32"/>
        <v>#VALUE!</v>
      </c>
      <c r="ASS2" t="str">
        <f t="shared" si="32"/>
        <v>_x0001_</v>
      </c>
      <c r="AST2" t="str">
        <f t="shared" si="32"/>
        <v>I</v>
      </c>
      <c r="ASU2" t="e">
        <f t="shared" si="32"/>
        <v>#VALUE!</v>
      </c>
      <c r="ASV2" t="e">
        <f t="shared" si="32"/>
        <v>#VALUE!</v>
      </c>
      <c r="ASW2" t="e">
        <f t="shared" si="32"/>
        <v>#VALUE!</v>
      </c>
      <c r="ASX2" t="e">
        <f t="shared" si="32"/>
        <v>#VALUE!</v>
      </c>
      <c r="ASY2" t="e">
        <f t="shared" si="32"/>
        <v>#VALUE!</v>
      </c>
      <c r="ASZ2" t="e">
        <f t="shared" si="32"/>
        <v>#VALUE!</v>
      </c>
      <c r="ATA2" t="str">
        <f t="shared" si="32"/>
        <v>0</v>
      </c>
      <c r="ATB2" t="e">
        <f t="shared" si="32"/>
        <v>#VALUE!</v>
      </c>
      <c r="ATC2" t="e">
        <f t="shared" si="32"/>
        <v>#VALUE!</v>
      </c>
      <c r="ATD2" t="str">
        <f t="shared" si="32"/>
        <v>_x0001_</v>
      </c>
      <c r="ATE2" t="e">
        <f t="shared" si="32"/>
        <v>#VALUE!</v>
      </c>
      <c r="ATF2" t="str">
        <f t="shared" si="32"/>
        <v>B</v>
      </c>
      <c r="ATG2" t="e">
        <f t="shared" si="32"/>
        <v>#VALUE!</v>
      </c>
      <c r="ATH2" t="str">
        <f t="shared" si="32"/>
        <v>_x0004_</v>
      </c>
      <c r="ATI2" t="str">
        <f t="shared" si="32"/>
        <v>_x0001_</v>
      </c>
      <c r="ATJ2" t="str">
        <f t="shared" si="32"/>
        <v>C</v>
      </c>
      <c r="ATK2" t="e">
        <f t="shared" si="32"/>
        <v>#VALUE!</v>
      </c>
      <c r="ATL2" t="str">
        <f t="shared" si="32"/>
        <v>_x0001_</v>
      </c>
      <c r="ATM2" t="e">
        <f t="shared" si="32"/>
        <v>#VALUE!</v>
      </c>
      <c r="ATN2" t="str">
        <f t="shared" si="32"/>
        <v>D</v>
      </c>
      <c r="ATO2" t="e">
        <f t="shared" si="32"/>
        <v>#VALUE!</v>
      </c>
      <c r="ATP2" t="e">
        <f t="shared" si="32"/>
        <v>#VALUE!</v>
      </c>
      <c r="ATQ2" t="str">
        <f t="shared" si="32"/>
        <v>˝</v>
      </c>
      <c r="ATR2" t="str">
        <f t="shared" si="32"/>
        <v>E</v>
      </c>
      <c r="ATS2" t="e">
        <f t="shared" si="32"/>
        <v>#VALUE!</v>
      </c>
      <c r="ATT2" t="str">
        <f t="shared" si="32"/>
        <v>_x0001_</v>
      </c>
      <c r="ATU2" t="str">
        <f t="shared" si="32"/>
        <v>_x0001_</v>
      </c>
      <c r="ATV2" t="str">
        <f t="shared" si="32"/>
        <v>G</v>
      </c>
      <c r="ATW2" t="e">
        <f t="shared" si="32"/>
        <v>#VALUE!</v>
      </c>
      <c r="ATX2" t="e">
        <f t="shared" si="32"/>
        <v>#VALUE!</v>
      </c>
      <c r="ATY2" t="e">
        <f t="shared" si="32"/>
        <v>#VALUE!</v>
      </c>
      <c r="ATZ2" t="str">
        <f t="shared" si="32"/>
        <v>H</v>
      </c>
      <c r="AUA2" t="e">
        <f t="shared" si="32"/>
        <v>#VALUE!</v>
      </c>
      <c r="AUB2" t="e">
        <f t="shared" ref="AUB2:AWM2" si="33">CHAR(AUB1)</f>
        <v>#VALUE!</v>
      </c>
      <c r="AUC2" t="str">
        <f t="shared" si="33"/>
        <v>I</v>
      </c>
      <c r="AUD2" t="e">
        <f t="shared" si="33"/>
        <v>#VALUE!</v>
      </c>
      <c r="AUE2" t="e">
        <f t="shared" si="33"/>
        <v>#VALUE!</v>
      </c>
      <c r="AUF2" t="e">
        <f t="shared" si="33"/>
        <v>#VALUE!</v>
      </c>
      <c r="AUG2" t="e">
        <f t="shared" si="33"/>
        <v>#VALUE!</v>
      </c>
      <c r="AUH2" t="e">
        <f t="shared" si="33"/>
        <v>#VALUE!</v>
      </c>
      <c r="AUI2" t="e">
        <f t="shared" si="33"/>
        <v>#VALUE!</v>
      </c>
      <c r="AUJ2" t="e">
        <f t="shared" si="33"/>
        <v>#VALUE!</v>
      </c>
      <c r="AUK2" t="e">
        <f t="shared" si="33"/>
        <v>#VALUE!</v>
      </c>
      <c r="AUL2" t="str">
        <f t="shared" si="33"/>
        <v>1</v>
      </c>
      <c r="AUM2" t="e">
        <f t="shared" si="33"/>
        <v>#VALUE!</v>
      </c>
      <c r="AUN2" t="e">
        <f t="shared" si="33"/>
        <v>#VALUE!</v>
      </c>
      <c r="AUO2" t="e">
        <f t="shared" si="33"/>
        <v>#VALUE!</v>
      </c>
      <c r="AUP2" t="str">
        <f t="shared" si="33"/>
        <v>_x0001_</v>
      </c>
      <c r="AUQ2" t="str">
        <f t="shared" si="33"/>
        <v>B</v>
      </c>
      <c r="AUR2" t="e">
        <f t="shared" si="33"/>
        <v>#VALUE!</v>
      </c>
      <c r="AUS2" t="str">
        <f t="shared" si="33"/>
        <v>_x0004_</v>
      </c>
      <c r="AUT2" t="e">
        <f t="shared" si="33"/>
        <v>#VALUE!</v>
      </c>
      <c r="AUU2" t="str">
        <f t="shared" si="33"/>
        <v>C</v>
      </c>
      <c r="AUV2" t="e">
        <f t="shared" si="33"/>
        <v>#VALUE!</v>
      </c>
      <c r="AUW2" t="str">
        <f t="shared" si="33"/>
        <v>_x0001_</v>
      </c>
      <c r="AUX2" t="e">
        <f t="shared" si="33"/>
        <v>#VALUE!</v>
      </c>
      <c r="AUY2" t="str">
        <f t="shared" si="33"/>
        <v>D</v>
      </c>
      <c r="AUZ2" t="e">
        <f t="shared" si="33"/>
        <v>#VALUE!</v>
      </c>
      <c r="AVA2" t="e">
        <f t="shared" si="33"/>
        <v>#VALUE!</v>
      </c>
      <c r="AVB2" t="e">
        <f t="shared" si="33"/>
        <v>#VALUE!</v>
      </c>
      <c r="AVC2" t="str">
        <f t="shared" si="33"/>
        <v>E</v>
      </c>
      <c r="AVD2" t="e">
        <f t="shared" si="33"/>
        <v>#VALUE!</v>
      </c>
      <c r="AVE2" t="e">
        <f t="shared" si="33"/>
        <v>#VALUE!</v>
      </c>
      <c r="AVF2" t="str">
        <f t="shared" si="33"/>
        <v>_x0001_</v>
      </c>
      <c r="AVG2" t="str">
        <f t="shared" si="33"/>
        <v>G</v>
      </c>
      <c r="AVH2" t="e">
        <f t="shared" si="33"/>
        <v>#VALUE!</v>
      </c>
      <c r="AVI2" t="e">
        <f t="shared" si="33"/>
        <v>#VALUE!</v>
      </c>
      <c r="AVJ2" t="str">
        <f t="shared" si="33"/>
        <v>_x0001_</v>
      </c>
      <c r="AVK2" t="str">
        <f t="shared" si="33"/>
        <v>H</v>
      </c>
      <c r="AVL2" t="e">
        <f t="shared" si="33"/>
        <v>#VALUE!</v>
      </c>
      <c r="AVM2" t="e">
        <f t="shared" si="33"/>
        <v>#VALUE!</v>
      </c>
      <c r="AVN2" t="str">
        <f t="shared" si="33"/>
        <v>I</v>
      </c>
      <c r="AVO2" t="e">
        <f t="shared" si="33"/>
        <v>#VALUE!</v>
      </c>
      <c r="AVP2" t="e">
        <f t="shared" si="33"/>
        <v>#VALUE!</v>
      </c>
      <c r="AVQ2" t="e">
        <f t="shared" si="33"/>
        <v>#VALUE!</v>
      </c>
      <c r="AVR2" t="e">
        <f t="shared" si="33"/>
        <v>#VALUE!</v>
      </c>
      <c r="AVS2" t="e">
        <f t="shared" si="33"/>
        <v>#VALUE!</v>
      </c>
      <c r="AVT2" t="e">
        <f t="shared" si="33"/>
        <v>#VALUE!</v>
      </c>
      <c r="AVU2" t="e">
        <f t="shared" si="33"/>
        <v>#VALUE!</v>
      </c>
      <c r="AVV2" t="e">
        <f t="shared" si="33"/>
        <v>#VALUE!</v>
      </c>
      <c r="AVW2" t="str">
        <f t="shared" si="33"/>
        <v xml:space="preserve">
</v>
      </c>
      <c r="AVX2" t="e">
        <f t="shared" si="33"/>
        <v>#VALUE!</v>
      </c>
      <c r="AVY2" t="e">
        <f t="shared" si="33"/>
        <v>#VALUE!</v>
      </c>
      <c r="AVZ2" t="e">
        <f t="shared" si="33"/>
        <v>#VALUE!</v>
      </c>
      <c r="AWA2" t="e">
        <f t="shared" si="33"/>
        <v>#VALUE!</v>
      </c>
      <c r="AWB2" t="str">
        <f t="shared" si="33"/>
        <v>B</v>
      </c>
      <c r="AWC2" t="e">
        <f t="shared" si="33"/>
        <v>#VALUE!</v>
      </c>
      <c r="AWD2" t="str">
        <f t="shared" si="33"/>
        <v>_x0001_</v>
      </c>
      <c r="AWE2" t="e">
        <f t="shared" si="33"/>
        <v>#VALUE!</v>
      </c>
      <c r="AWF2" t="str">
        <f t="shared" si="33"/>
        <v>C</v>
      </c>
      <c r="AWG2" t="e">
        <f t="shared" si="33"/>
        <v>#VALUE!</v>
      </c>
      <c r="AWH2" t="e">
        <f t="shared" si="33"/>
        <v>#VALUE!</v>
      </c>
      <c r="AWI2" t="str">
        <f t="shared" si="33"/>
        <v>_x0001_</v>
      </c>
      <c r="AWJ2" t="str">
        <f t="shared" si="33"/>
        <v>D</v>
      </c>
      <c r="AWK2" t="e">
        <f t="shared" si="33"/>
        <v>#VALUE!</v>
      </c>
      <c r="AWL2" t="e">
        <f t="shared" si="33"/>
        <v>#VALUE!</v>
      </c>
      <c r="AWM2" t="str">
        <f t="shared" si="33"/>
        <v>_x0001_</v>
      </c>
      <c r="AWN2" t="str">
        <f t="shared" ref="AWN2:AYY2" si="34">CHAR(AWN1)</f>
        <v>E</v>
      </c>
      <c r="AWO2" t="e">
        <f t="shared" si="34"/>
        <v>#VALUE!</v>
      </c>
      <c r="AWP2" t="str">
        <f t="shared" si="34"/>
        <v>_x0001_</v>
      </c>
      <c r="AWQ2" t="e">
        <f t="shared" si="34"/>
        <v>#VALUE!</v>
      </c>
      <c r="AWR2" t="str">
        <f t="shared" si="34"/>
        <v>G</v>
      </c>
      <c r="AWS2" t="e">
        <f t="shared" si="34"/>
        <v>#VALUE!</v>
      </c>
      <c r="AWT2" t="e">
        <f t="shared" si="34"/>
        <v>#VALUE!</v>
      </c>
      <c r="AWU2" t="str">
        <f t="shared" si="34"/>
        <v>_x0001_</v>
      </c>
      <c r="AWV2" t="str">
        <f t="shared" si="34"/>
        <v>H</v>
      </c>
      <c r="AWW2" t="e">
        <f t="shared" si="34"/>
        <v>#VALUE!</v>
      </c>
      <c r="AWX2" t="e">
        <f t="shared" si="34"/>
        <v>#VALUE!</v>
      </c>
      <c r="AWY2" t="str">
        <f t="shared" si="34"/>
        <v>I</v>
      </c>
      <c r="AWZ2" t="str">
        <f t="shared" si="34"/>
        <v>_x0001_</v>
      </c>
      <c r="AXA2" t="e">
        <f t="shared" si="34"/>
        <v>#VALUE!</v>
      </c>
      <c r="AXB2" t="e">
        <f t="shared" si="34"/>
        <v>#VALUE!</v>
      </c>
      <c r="AXC2" t="e">
        <f t="shared" si="34"/>
        <v>#VALUE!</v>
      </c>
      <c r="AXD2" t="str">
        <f t="shared" si="34"/>
        <v>_x0001_</v>
      </c>
      <c r="AXE2" t="str">
        <f t="shared" si="34"/>
        <v>B</v>
      </c>
      <c r="AXF2" t="e">
        <f t="shared" si="34"/>
        <v>#VALUE!</v>
      </c>
      <c r="AXG2" t="e">
        <f t="shared" si="34"/>
        <v>#VALUE!</v>
      </c>
      <c r="AXH2" t="str">
        <f t="shared" si="34"/>
        <v>_x0001_</v>
      </c>
      <c r="AXI2" t="str">
        <f t="shared" si="34"/>
        <v>C</v>
      </c>
      <c r="AXJ2" t="e">
        <f t="shared" si="34"/>
        <v>#VALUE!</v>
      </c>
      <c r="AXK2" t="e">
        <f t="shared" si="34"/>
        <v>#VALUE!</v>
      </c>
      <c r="AXL2" t="e">
        <f t="shared" si="34"/>
        <v>#VALUE!</v>
      </c>
      <c r="AXM2" t="str">
        <f t="shared" si="34"/>
        <v>D</v>
      </c>
      <c r="AXN2" t="e">
        <f t="shared" si="34"/>
        <v>#VALUE!</v>
      </c>
      <c r="AXO2" t="str">
        <f t="shared" si="34"/>
        <v>_x0001_</v>
      </c>
      <c r="AXP2" t="e">
        <f t="shared" si="34"/>
        <v>#VALUE!</v>
      </c>
      <c r="AXQ2" t="str">
        <f t="shared" si="34"/>
        <v>E</v>
      </c>
      <c r="AXR2" t="e">
        <f t="shared" si="34"/>
        <v>#VALUE!</v>
      </c>
      <c r="AXS2" t="str">
        <f t="shared" si="34"/>
        <v>_x0001_</v>
      </c>
      <c r="AXT2" t="str">
        <f t="shared" si="34"/>
        <v>_x0001_</v>
      </c>
      <c r="AXU2" t="str">
        <f t="shared" si="34"/>
        <v>G</v>
      </c>
      <c r="AXV2" t="e">
        <f t="shared" si="34"/>
        <v>#VALUE!</v>
      </c>
      <c r="AXW2" t="str">
        <f t="shared" si="34"/>
        <v>_x0001_</v>
      </c>
      <c r="AXX2" t="e">
        <f t="shared" si="34"/>
        <v>#VALUE!</v>
      </c>
      <c r="AXY2" t="str">
        <f t="shared" si="34"/>
        <v>H</v>
      </c>
      <c r="AXZ2" t="e">
        <f t="shared" si="34"/>
        <v>#VALUE!</v>
      </c>
      <c r="AYA2" t="str">
        <f t="shared" si="34"/>
        <v>_x0001_</v>
      </c>
      <c r="AYB2" t="str">
        <f t="shared" si="34"/>
        <v>I</v>
      </c>
      <c r="AYC2" t="str">
        <f t="shared" si="34"/>
        <v>_x0001_</v>
      </c>
      <c r="AYD2" t="e">
        <f t="shared" si="34"/>
        <v>#VALUE!</v>
      </c>
      <c r="AYE2" t="str">
        <f t="shared" si="34"/>
        <v>_x001B_</v>
      </c>
      <c r="AYF2" t="e">
        <f t="shared" si="34"/>
        <v>#VALUE!</v>
      </c>
      <c r="AYG2" t="e">
        <f t="shared" si="34"/>
        <v>#VALUE!</v>
      </c>
      <c r="AYH2" t="e">
        <f t="shared" si="34"/>
        <v>#VALUE!</v>
      </c>
      <c r="AYI2" t="e">
        <f t="shared" si="34"/>
        <v>#VALUE!</v>
      </c>
      <c r="AYJ2" t="str">
        <f t="shared" si="34"/>
        <v>B</v>
      </c>
      <c r="AYK2" t="e">
        <f t="shared" si="34"/>
        <v>#VALUE!</v>
      </c>
      <c r="AYL2" t="str">
        <f t="shared" si="34"/>
        <v>_x0001_</v>
      </c>
      <c r="AYM2" t="str">
        <f t="shared" si="34"/>
        <v>_x0001_</v>
      </c>
      <c r="AYN2" t="str">
        <f t="shared" si="34"/>
        <v>C</v>
      </c>
      <c r="AYO2" t="e">
        <f t="shared" si="34"/>
        <v>#VALUE!</v>
      </c>
      <c r="AYP2" t="str">
        <f t="shared" si="34"/>
        <v>_x0001_</v>
      </c>
      <c r="AYQ2" t="e">
        <f t="shared" si="34"/>
        <v>#VALUE!</v>
      </c>
      <c r="AYR2" t="str">
        <f t="shared" si="34"/>
        <v>D</v>
      </c>
      <c r="AYS2" t="e">
        <f t="shared" si="34"/>
        <v>#VALUE!</v>
      </c>
      <c r="AYT2" t="e">
        <f t="shared" si="34"/>
        <v>#VALUE!</v>
      </c>
      <c r="AYU2" t="e">
        <f t="shared" si="34"/>
        <v>#VALUE!</v>
      </c>
      <c r="AYV2" t="str">
        <f t="shared" si="34"/>
        <v>E</v>
      </c>
      <c r="AYW2" t="e">
        <f t="shared" si="34"/>
        <v>#VALUE!</v>
      </c>
      <c r="AYX2" t="str">
        <f t="shared" si="34"/>
        <v>_x0001_</v>
      </c>
      <c r="AYY2" t="str">
        <f t="shared" si="34"/>
        <v>_x0001_</v>
      </c>
      <c r="AYZ2" t="str">
        <f t="shared" ref="AYZ2:BBK2" si="35">CHAR(AYZ1)</f>
        <v>G</v>
      </c>
      <c r="AZA2" t="e">
        <f t="shared" si="35"/>
        <v>#VALUE!</v>
      </c>
      <c r="AZB2" t="str">
        <f t="shared" si="35"/>
        <v>_x0001_</v>
      </c>
      <c r="AZC2" t="e">
        <f t="shared" si="35"/>
        <v>#VALUE!</v>
      </c>
      <c r="AZD2" t="str">
        <f t="shared" si="35"/>
        <v>H</v>
      </c>
      <c r="AZE2" t="e">
        <f t="shared" si="35"/>
        <v>#VALUE!</v>
      </c>
      <c r="AZF2" t="str">
        <f t="shared" si="35"/>
        <v>_x0001_</v>
      </c>
      <c r="AZG2" t="str">
        <f t="shared" si="35"/>
        <v>I</v>
      </c>
      <c r="AZH2" t="str">
        <f t="shared" si="35"/>
        <v>_x0001_</v>
      </c>
      <c r="AZI2" t="str">
        <f t="shared" si="35"/>
        <v>_x0003_</v>
      </c>
      <c r="AZJ2" t="str">
        <f t="shared" si="35"/>
        <v>$</v>
      </c>
      <c r="AZK2" t="e">
        <f t="shared" si="35"/>
        <v>#VALUE!</v>
      </c>
      <c r="AZL2" t="e">
        <f t="shared" si="35"/>
        <v>#VALUE!</v>
      </c>
      <c r="AZM2" t="e">
        <f t="shared" si="35"/>
        <v>#VALUE!</v>
      </c>
      <c r="AZN2" t="e">
        <f t="shared" si="35"/>
        <v>#VALUE!</v>
      </c>
      <c r="AZO2" t="str">
        <f t="shared" si="35"/>
        <v>B</v>
      </c>
      <c r="AZP2" t="e">
        <f t="shared" si="35"/>
        <v>#VALUE!</v>
      </c>
      <c r="AZQ2" t="e">
        <f t="shared" si="35"/>
        <v>#VALUE!</v>
      </c>
      <c r="AZR2" t="str">
        <f t="shared" si="35"/>
        <v>_x0002_</v>
      </c>
      <c r="AZS2" t="str">
        <f t="shared" si="35"/>
        <v>C</v>
      </c>
      <c r="AZT2" t="e">
        <f t="shared" si="35"/>
        <v>#VALUE!</v>
      </c>
      <c r="AZU2" t="e">
        <f t="shared" si="35"/>
        <v>#VALUE!</v>
      </c>
      <c r="AZV2" t="str">
        <f t="shared" si="35"/>
        <v>_x0001_</v>
      </c>
      <c r="AZW2" t="str">
        <f t="shared" si="35"/>
        <v>D</v>
      </c>
      <c r="AZX2" t="e">
        <f t="shared" si="35"/>
        <v>#VALUE!</v>
      </c>
      <c r="AZY2" t="e">
        <f t="shared" si="35"/>
        <v>#VALUE!</v>
      </c>
      <c r="AZZ2" t="str">
        <f t="shared" si="35"/>
        <v>_x0001_</v>
      </c>
      <c r="BAA2" t="str">
        <f t="shared" si="35"/>
        <v>E</v>
      </c>
      <c r="BAB2" t="e">
        <f t="shared" si="35"/>
        <v>#VALUE!</v>
      </c>
      <c r="BAC2" t="str">
        <f t="shared" si="35"/>
        <v>_x0001_</v>
      </c>
      <c r="BAD2" t="str">
        <f t="shared" si="35"/>
        <v>_x0001_</v>
      </c>
      <c r="BAE2" t="str">
        <f t="shared" si="35"/>
        <v>G</v>
      </c>
      <c r="BAF2" t="e">
        <f t="shared" si="35"/>
        <v>#VALUE!</v>
      </c>
      <c r="BAG2" t="e">
        <f t="shared" si="35"/>
        <v>#VALUE!</v>
      </c>
      <c r="BAH2" t="e">
        <f t="shared" si="35"/>
        <v>#VALUE!</v>
      </c>
      <c r="BAI2" t="str">
        <f t="shared" si="35"/>
        <v>H</v>
      </c>
      <c r="BAJ2" t="e">
        <f t="shared" si="35"/>
        <v>#VALUE!</v>
      </c>
      <c r="BAK2" t="e">
        <f t="shared" si="35"/>
        <v>#VALUE!</v>
      </c>
      <c r="BAL2" t="str">
        <f t="shared" si="35"/>
        <v>I</v>
      </c>
      <c r="BAM2" t="e">
        <f t="shared" si="35"/>
        <v>#VALUE!</v>
      </c>
      <c r="BAN2" t="e">
        <f t="shared" si="35"/>
        <v>#VALUE!</v>
      </c>
      <c r="BAO2" t="e">
        <f t="shared" si="35"/>
        <v>#VALUE!</v>
      </c>
      <c r="BAP2" t="e">
        <f t="shared" si="35"/>
        <v>#VALUE!</v>
      </c>
      <c r="BAQ2" t="str">
        <f t="shared" si="35"/>
        <v>_x001D_</v>
      </c>
      <c r="BAR2" t="e">
        <f t="shared" si="35"/>
        <v>#VALUE!</v>
      </c>
      <c r="BAS2" t="e">
        <f t="shared" si="35"/>
        <v>#VALUE!</v>
      </c>
      <c r="BAT2" t="e">
        <f t="shared" si="35"/>
        <v>#VALUE!</v>
      </c>
      <c r="BAU2" t="str">
        <f t="shared" si="35"/>
        <v>_x0001_</v>
      </c>
      <c r="BAV2" t="str">
        <f t="shared" si="35"/>
        <v>B</v>
      </c>
      <c r="BAW2" t="e">
        <f t="shared" si="35"/>
        <v>#VALUE!</v>
      </c>
      <c r="BAX2" t="str">
        <f t="shared" si="35"/>
        <v>_x0001_</v>
      </c>
      <c r="BAY2" t="str">
        <f t="shared" si="35"/>
        <v>_x0001_</v>
      </c>
      <c r="BAZ2" t="str">
        <f t="shared" si="35"/>
        <v>C</v>
      </c>
      <c r="BBA2" t="e">
        <f t="shared" si="35"/>
        <v>#VALUE!</v>
      </c>
      <c r="BBB2" t="e">
        <f t="shared" si="35"/>
        <v>#VALUE!</v>
      </c>
      <c r="BBC2" t="e">
        <f t="shared" si="35"/>
        <v>#VALUE!</v>
      </c>
      <c r="BBD2" t="str">
        <f t="shared" si="35"/>
        <v>D</v>
      </c>
      <c r="BBE2" t="e">
        <f t="shared" si="35"/>
        <v>#VALUE!</v>
      </c>
      <c r="BBF2" t="e">
        <f t="shared" si="35"/>
        <v>#VALUE!</v>
      </c>
      <c r="BBG2" t="str">
        <f t="shared" si="35"/>
        <v>_x0001_</v>
      </c>
      <c r="BBH2" t="str">
        <f t="shared" si="35"/>
        <v>E</v>
      </c>
      <c r="BBI2" t="e">
        <f t="shared" si="35"/>
        <v>#VALUE!</v>
      </c>
      <c r="BBJ2" t="str">
        <f t="shared" si="35"/>
        <v>_x0001_</v>
      </c>
      <c r="BBK2" t="str">
        <f t="shared" si="35"/>
        <v>_x0006_</v>
      </c>
      <c r="BBL2" t="str">
        <f t="shared" ref="BBL2:BDW2" si="36">CHAR(BBL1)</f>
        <v>G</v>
      </c>
      <c r="BBM2" t="e">
        <f t="shared" si="36"/>
        <v>#VALUE!</v>
      </c>
      <c r="BBN2" t="e">
        <f t="shared" si="36"/>
        <v>#VALUE!</v>
      </c>
      <c r="BBO2" t="e">
        <f t="shared" si="36"/>
        <v>#VALUE!</v>
      </c>
      <c r="BBP2" t="str">
        <f t="shared" si="36"/>
        <v>H</v>
      </c>
      <c r="BBQ2" t="e">
        <f t="shared" si="36"/>
        <v>#VALUE!</v>
      </c>
      <c r="BBR2" t="str">
        <f t="shared" si="36"/>
        <v>_x0001_</v>
      </c>
      <c r="BBS2" t="str">
        <f t="shared" si="36"/>
        <v>I</v>
      </c>
      <c r="BBT2" t="str">
        <f t="shared" si="36"/>
        <v>_x0001_</v>
      </c>
      <c r="BBU2" t="e">
        <f t="shared" si="36"/>
        <v>#VALUE!</v>
      </c>
      <c r="BBV2" t="str">
        <f t="shared" si="36"/>
        <v>0</v>
      </c>
      <c r="BBW2" t="e">
        <f t="shared" si="36"/>
        <v>#VALUE!</v>
      </c>
      <c r="BBX2" t="str">
        <f t="shared" si="36"/>
        <v xml:space="preserve">
</v>
      </c>
      <c r="BBY2" t="e">
        <f t="shared" si="36"/>
        <v>#VALUE!</v>
      </c>
      <c r="BBZ2" t="str">
        <f t="shared" si="36"/>
        <v xml:space="preserve">
</v>
      </c>
      <c r="BCA2" t="e">
        <f t="shared" si="36"/>
        <v>#VALUE!</v>
      </c>
      <c r="BCB2" t="str">
        <f t="shared" si="36"/>
        <v>_x0001_</v>
      </c>
      <c r="BCC2" t="e">
        <f t="shared" si="36"/>
        <v>#VALUE!</v>
      </c>
      <c r="BCD2" t="str">
        <f t="shared" si="36"/>
        <v>_x0001_</v>
      </c>
      <c r="BCE2" t="e">
        <f t="shared" si="36"/>
        <v>#VALUE!</v>
      </c>
      <c r="BCF2" t="str">
        <f t="shared" si="36"/>
        <v>_x0001_</v>
      </c>
      <c r="BCG2" t="e">
        <f t="shared" si="36"/>
        <v>#VALUE!</v>
      </c>
      <c r="BCH2" t="e">
        <f t="shared" si="36"/>
        <v>#VALUE!</v>
      </c>
      <c r="BCI2" t="str">
        <f t="shared" si="36"/>
        <v>_x0001_</v>
      </c>
      <c r="BCJ2" t="e">
        <f t="shared" si="36"/>
        <v>#VALUE!</v>
      </c>
      <c r="BCK2" t="str">
        <f t="shared" si="36"/>
        <v>B</v>
      </c>
      <c r="BCL2" t="e">
        <f t="shared" si="36"/>
        <v>#VALUE!</v>
      </c>
      <c r="BCM2" t="str">
        <f t="shared" si="36"/>
        <v>_x0005_</v>
      </c>
      <c r="BCN2" t="e">
        <f t="shared" si="36"/>
        <v>#VALUE!</v>
      </c>
      <c r="BCO2" t="str">
        <f t="shared" si="36"/>
        <v>C</v>
      </c>
      <c r="BCP2" t="e">
        <f t="shared" si="36"/>
        <v>#VALUE!</v>
      </c>
      <c r="BCQ2" t="e">
        <f t="shared" si="36"/>
        <v>#VALUE!</v>
      </c>
      <c r="BCR2" t="str">
        <f t="shared" si="36"/>
        <v>_x0001_</v>
      </c>
      <c r="BCS2" t="str">
        <f t="shared" si="36"/>
        <v>D</v>
      </c>
      <c r="BCT2" t="e">
        <f t="shared" si="36"/>
        <v>#VALUE!</v>
      </c>
      <c r="BCU2" t="e">
        <f t="shared" si="36"/>
        <v>#VALUE!</v>
      </c>
      <c r="BCV2" t="e">
        <f t="shared" si="36"/>
        <v>#VALUE!</v>
      </c>
      <c r="BCW2" t="str">
        <f t="shared" si="36"/>
        <v>E</v>
      </c>
      <c r="BCX2" t="e">
        <f t="shared" si="36"/>
        <v>#VALUE!</v>
      </c>
      <c r="BCY2" t="e">
        <f t="shared" si="36"/>
        <v>#VALUE!</v>
      </c>
      <c r="BCZ2" t="str">
        <f t="shared" si="36"/>
        <v>_x0001_</v>
      </c>
      <c r="BDA2" t="str">
        <f t="shared" si="36"/>
        <v>G</v>
      </c>
      <c r="BDB2" t="e">
        <f t="shared" si="36"/>
        <v>#VALUE!</v>
      </c>
      <c r="BDC2" t="e">
        <f t="shared" si="36"/>
        <v>#VALUE!</v>
      </c>
      <c r="BDD2" t="e">
        <f t="shared" si="36"/>
        <v>#VALUE!</v>
      </c>
      <c r="BDE2" t="str">
        <f t="shared" si="36"/>
        <v>H</v>
      </c>
      <c r="BDF2" t="e">
        <f t="shared" si="36"/>
        <v>#VALUE!</v>
      </c>
      <c r="BDG2" t="str">
        <f t="shared" si="36"/>
        <v>_x0001_</v>
      </c>
      <c r="BDH2" t="str">
        <f t="shared" si="36"/>
        <v>I</v>
      </c>
      <c r="BDI2" t="e">
        <f t="shared" si="36"/>
        <v>#VALUE!</v>
      </c>
      <c r="BDJ2" t="e">
        <f t="shared" si="36"/>
        <v>#VALUE!</v>
      </c>
      <c r="BDK2" t="e">
        <f t="shared" si="36"/>
        <v>#VALUE!</v>
      </c>
      <c r="BDL2" t="e">
        <f t="shared" si="36"/>
        <v>#VALUE!</v>
      </c>
      <c r="BDM2" t="e">
        <f t="shared" si="36"/>
        <v>#VALUE!</v>
      </c>
      <c r="BDN2" t="e">
        <f t="shared" si="36"/>
        <v>#VALUE!</v>
      </c>
      <c r="BDO2" t="e">
        <f t="shared" si="36"/>
        <v>#VALUE!</v>
      </c>
      <c r="BDP2" t="e">
        <f t="shared" si="36"/>
        <v>#VALUE!</v>
      </c>
      <c r="BDQ2" t="e">
        <f t="shared" si="36"/>
        <v>#VALUE!</v>
      </c>
      <c r="BDR2" t="e">
        <f t="shared" si="36"/>
        <v>#VALUE!</v>
      </c>
      <c r="BDS2" t="str">
        <f t="shared" si="36"/>
        <v>"</v>
      </c>
      <c r="BDT2" t="e">
        <f t="shared" si="36"/>
        <v>#VALUE!</v>
      </c>
      <c r="BDU2" t="e">
        <f t="shared" si="36"/>
        <v>#VALUE!</v>
      </c>
      <c r="BDV2" t="e">
        <f t="shared" si="36"/>
        <v>#VALUE!</v>
      </c>
      <c r="BDW2" t="e">
        <f t="shared" si="36"/>
        <v>#VALUE!</v>
      </c>
      <c r="BDX2" t="str">
        <f t="shared" ref="BDX2:BGI2" si="37">CHAR(BDX1)</f>
        <v>B</v>
      </c>
      <c r="BDY2" t="e">
        <f t="shared" si="37"/>
        <v>#VALUE!</v>
      </c>
      <c r="BDZ2" t="e">
        <f t="shared" si="37"/>
        <v>#VALUE!</v>
      </c>
      <c r="BEA2" t="str">
        <f t="shared" si="37"/>
        <v>_x0001_</v>
      </c>
      <c r="BEB2" t="str">
        <f t="shared" si="37"/>
        <v>C</v>
      </c>
      <c r="BEC2" t="e">
        <f t="shared" si="37"/>
        <v>#VALUE!</v>
      </c>
      <c r="BED2" t="e">
        <f t="shared" si="37"/>
        <v>#VALUE!</v>
      </c>
      <c r="BEE2" t="str">
        <f t="shared" si="37"/>
        <v>_x0001_</v>
      </c>
      <c r="BEF2" t="str">
        <f t="shared" si="37"/>
        <v>D</v>
      </c>
      <c r="BEG2" t="e">
        <f t="shared" si="37"/>
        <v>#VALUE!</v>
      </c>
      <c r="BEH2" t="e">
        <f t="shared" si="37"/>
        <v>#VALUE!</v>
      </c>
      <c r="BEI2" t="e">
        <f t="shared" si="37"/>
        <v>#VALUE!</v>
      </c>
      <c r="BEJ2" t="str">
        <f t="shared" si="37"/>
        <v>E</v>
      </c>
      <c r="BEK2" t="e">
        <f t="shared" si="37"/>
        <v>#VALUE!</v>
      </c>
      <c r="BEL2" t="str">
        <f t="shared" si="37"/>
        <v>_x0001_</v>
      </c>
      <c r="BEM2" t="str">
        <f t="shared" si="37"/>
        <v>_x0001_</v>
      </c>
      <c r="BEN2" t="str">
        <f t="shared" si="37"/>
        <v>G</v>
      </c>
      <c r="BEO2" t="e">
        <f t="shared" si="37"/>
        <v>#VALUE!</v>
      </c>
      <c r="BEP2" t="str">
        <f t="shared" si="37"/>
        <v>_x0001_</v>
      </c>
      <c r="BEQ2" t="e">
        <f t="shared" si="37"/>
        <v>#VALUE!</v>
      </c>
      <c r="BER2" t="str">
        <f t="shared" si="37"/>
        <v>H</v>
      </c>
      <c r="BES2" t="e">
        <f t="shared" si="37"/>
        <v>#VALUE!</v>
      </c>
      <c r="BET2" t="str">
        <f t="shared" si="37"/>
        <v>_x0001_</v>
      </c>
      <c r="BEU2" t="str">
        <f t="shared" si="37"/>
        <v>I</v>
      </c>
      <c r="BEV2" t="str">
        <f t="shared" si="37"/>
        <v>_x0001_</v>
      </c>
      <c r="BEW2" t="e">
        <f t="shared" si="37"/>
        <v>#VALUE!</v>
      </c>
      <c r="BEX2" t="str">
        <f t="shared" si="37"/>
        <v>*</v>
      </c>
      <c r="BEY2" t="e">
        <f t="shared" si="37"/>
        <v>#VALUE!</v>
      </c>
      <c r="BEZ2" t="e">
        <f t="shared" si="37"/>
        <v>#VALUE!</v>
      </c>
      <c r="BFA2" t="e">
        <f t="shared" si="37"/>
        <v>#VALUE!</v>
      </c>
      <c r="BFB2" t="e">
        <f t="shared" si="37"/>
        <v>#VALUE!</v>
      </c>
      <c r="BFC2" t="str">
        <f t="shared" si="37"/>
        <v>B</v>
      </c>
      <c r="BFD2" t="e">
        <f t="shared" si="37"/>
        <v>#VALUE!</v>
      </c>
      <c r="BFE2" t="str">
        <f t="shared" si="37"/>
        <v>_x0001_</v>
      </c>
      <c r="BFF2" t="str">
        <f t="shared" si="37"/>
        <v>_x0001_</v>
      </c>
      <c r="BFG2" t="str">
        <f t="shared" si="37"/>
        <v>C</v>
      </c>
      <c r="BFH2" t="e">
        <f t="shared" si="37"/>
        <v>#VALUE!</v>
      </c>
      <c r="BFI2" t="e">
        <f t="shared" si="37"/>
        <v>#VALUE!</v>
      </c>
      <c r="BFJ2" t="e">
        <f t="shared" si="37"/>
        <v>#VALUE!</v>
      </c>
      <c r="BFK2" t="str">
        <f t="shared" si="37"/>
        <v>D</v>
      </c>
      <c r="BFL2" t="e">
        <f t="shared" si="37"/>
        <v>#VALUE!</v>
      </c>
      <c r="BFM2" t="e">
        <f t="shared" si="37"/>
        <v>#VALUE!</v>
      </c>
      <c r="BFN2" t="e">
        <f t="shared" si="37"/>
        <v>#VALUE!</v>
      </c>
      <c r="BFO2" t="str">
        <f t="shared" si="37"/>
        <v>E</v>
      </c>
      <c r="BFP2" t="e">
        <f t="shared" si="37"/>
        <v>#VALUE!</v>
      </c>
      <c r="BFQ2" t="str">
        <f t="shared" si="37"/>
        <v>_x0008_</v>
      </c>
      <c r="BFR2" t="e">
        <f t="shared" si="37"/>
        <v>#VALUE!</v>
      </c>
      <c r="BFS2" t="str">
        <f t="shared" si="37"/>
        <v>G</v>
      </c>
      <c r="BFT2" t="e">
        <f t="shared" si="37"/>
        <v>#VALUE!</v>
      </c>
      <c r="BFU2" t="e">
        <f t="shared" si="37"/>
        <v>#VALUE!</v>
      </c>
      <c r="BFV2" t="e">
        <f t="shared" si="37"/>
        <v>#VALUE!</v>
      </c>
      <c r="BFW2" t="str">
        <f t="shared" si="37"/>
        <v>H</v>
      </c>
      <c r="BFX2" t="e">
        <f t="shared" si="37"/>
        <v>#VALUE!</v>
      </c>
      <c r="BFY2" t="str">
        <f t="shared" si="37"/>
        <v>_x0001_</v>
      </c>
      <c r="BFZ2" t="str">
        <f t="shared" si="37"/>
        <v>I</v>
      </c>
      <c r="BGA2" t="str">
        <f t="shared" si="37"/>
        <v>_x0001_</v>
      </c>
      <c r="BGB2" t="str">
        <f t="shared" si="37"/>
        <v>_x0002_</v>
      </c>
      <c r="BGC2" t="str">
        <f t="shared" si="37"/>
        <v>*</v>
      </c>
      <c r="BGD2" t="e">
        <f t="shared" si="37"/>
        <v>#VALUE!</v>
      </c>
      <c r="BGE2" t="str">
        <f t="shared" si="37"/>
        <v>'</v>
      </c>
      <c r="BGF2" t="e">
        <f t="shared" si="37"/>
        <v>#VALUE!</v>
      </c>
      <c r="BGG2" t="str">
        <f t="shared" si="37"/>
        <v>_x001B_</v>
      </c>
      <c r="BGH2" t="e">
        <f t="shared" si="37"/>
        <v>#VALUE!</v>
      </c>
      <c r="BGI2" t="str">
        <f t="shared" si="37"/>
        <v>_x001D_</v>
      </c>
      <c r="BGJ2" t="e">
        <f t="shared" ref="BGJ2:BIU2" si="38">CHAR(BGJ1)</f>
        <v>#VALUE!</v>
      </c>
      <c r="BGK2" t="str">
        <f t="shared" si="38"/>
        <v>_x0015_</v>
      </c>
      <c r="BGL2" t="e">
        <f t="shared" si="38"/>
        <v>#VALUE!</v>
      </c>
      <c r="BGM2" t="str">
        <f t="shared" si="38"/>
        <v>_x0005_</v>
      </c>
      <c r="BGN2" t="e">
        <f t="shared" si="38"/>
        <v>#VALUE!</v>
      </c>
      <c r="BGO2" t="str">
        <f t="shared" si="38"/>
        <v>(</v>
      </c>
      <c r="BGP2" t="e">
        <f t="shared" si="38"/>
        <v>#VALUE!</v>
      </c>
      <c r="BGQ2" t="str">
        <f t="shared" si="38"/>
        <v>(</v>
      </c>
      <c r="BGR2" t="e">
        <f t="shared" si="38"/>
        <v>#VALUE!</v>
      </c>
      <c r="BGS2" t="e">
        <f t="shared" si="38"/>
        <v>#VALUE!</v>
      </c>
      <c r="BGT2" t="str">
        <f t="shared" si="38"/>
        <v>_x0001_</v>
      </c>
      <c r="BGU2" t="e">
        <f t="shared" si="38"/>
        <v>#VALUE!</v>
      </c>
      <c r="BGV2" t="str">
        <f t="shared" si="38"/>
        <v>B</v>
      </c>
      <c r="BGW2" t="e">
        <f t="shared" si="38"/>
        <v>#VALUE!</v>
      </c>
      <c r="BGX2" t="e">
        <f t="shared" si="38"/>
        <v>#VALUE!</v>
      </c>
      <c r="BGY2" t="str">
        <f t="shared" si="38"/>
        <v>_x0001_</v>
      </c>
      <c r="BGZ2" t="str">
        <f t="shared" si="38"/>
        <v>C</v>
      </c>
      <c r="BHA2" t="e">
        <f t="shared" si="38"/>
        <v>#VALUE!</v>
      </c>
      <c r="BHB2" t="str">
        <f t="shared" si="38"/>
        <v>_x0001_</v>
      </c>
      <c r="BHC2" t="e">
        <f t="shared" si="38"/>
        <v>#VALUE!</v>
      </c>
      <c r="BHD2" t="str">
        <f t="shared" si="38"/>
        <v>D</v>
      </c>
      <c r="BHE2" t="e">
        <f t="shared" si="38"/>
        <v>#VALUE!</v>
      </c>
      <c r="BHF2" t="str">
        <f t="shared" si="38"/>
        <v>_x0001_</v>
      </c>
      <c r="BHG2" t="e">
        <f t="shared" si="38"/>
        <v>#VALUE!</v>
      </c>
      <c r="BHH2" t="str">
        <f t="shared" si="38"/>
        <v>E</v>
      </c>
      <c r="BHI2" t="e">
        <f t="shared" si="38"/>
        <v>#VALUE!</v>
      </c>
      <c r="BHJ2" t="str">
        <f t="shared" si="38"/>
        <v>_x0001_</v>
      </c>
      <c r="BHK2" t="str">
        <f t="shared" si="38"/>
        <v>_x0001_</v>
      </c>
      <c r="BHL2" t="str">
        <f t="shared" si="38"/>
        <v>G</v>
      </c>
      <c r="BHM2" t="e">
        <f t="shared" si="38"/>
        <v>#VALUE!</v>
      </c>
      <c r="BHN2" t="e">
        <f t="shared" si="38"/>
        <v>#VALUE!</v>
      </c>
      <c r="BHO2" t="e">
        <f t="shared" si="38"/>
        <v>#VALUE!</v>
      </c>
      <c r="BHP2" t="str">
        <f t="shared" si="38"/>
        <v>H</v>
      </c>
      <c r="BHQ2" t="e">
        <f t="shared" si="38"/>
        <v>#VALUE!</v>
      </c>
      <c r="BHR2" t="e">
        <f t="shared" si="38"/>
        <v>#VALUE!</v>
      </c>
      <c r="BHS2" t="str">
        <f t="shared" si="38"/>
        <v>I</v>
      </c>
      <c r="BHT2" t="str">
        <f t="shared" si="38"/>
        <v>_x0001_</v>
      </c>
      <c r="BHU2" t="str">
        <f t="shared" si="38"/>
        <v>}</v>
      </c>
      <c r="BHV2" t="str">
        <f t="shared" si="38"/>
        <v>/</v>
      </c>
      <c r="BHW2" t="e">
        <f t="shared" si="38"/>
        <v>#VALUE!</v>
      </c>
      <c r="BHX2" t="e">
        <f t="shared" si="38"/>
        <v>#VALUE!</v>
      </c>
      <c r="BHY2" t="e">
        <f t="shared" si="38"/>
        <v>#VALUE!</v>
      </c>
      <c r="BHZ2" t="e">
        <f t="shared" si="38"/>
        <v>#VALUE!</v>
      </c>
      <c r="BIA2" t="str">
        <f t="shared" si="38"/>
        <v>B</v>
      </c>
      <c r="BIB2" t="e">
        <f t="shared" si="38"/>
        <v>#VALUE!</v>
      </c>
      <c r="BIC2" t="e">
        <f t="shared" si="38"/>
        <v>#VALUE!</v>
      </c>
      <c r="BID2" t="str">
        <f t="shared" si="38"/>
        <v>_x0003_</v>
      </c>
      <c r="BIE2" t="str">
        <f t="shared" si="38"/>
        <v>C</v>
      </c>
      <c r="BIF2" t="e">
        <f t="shared" si="38"/>
        <v>#VALUE!</v>
      </c>
      <c r="BIG2" t="e">
        <f t="shared" si="38"/>
        <v>#VALUE!</v>
      </c>
      <c r="BIH2" t="e">
        <f t="shared" si="38"/>
        <v>#VALUE!</v>
      </c>
      <c r="BII2" t="str">
        <f t="shared" si="38"/>
        <v>D</v>
      </c>
      <c r="BIJ2" t="e">
        <f t="shared" si="38"/>
        <v>#VALUE!</v>
      </c>
      <c r="BIK2" t="str">
        <f t="shared" si="38"/>
        <v>_x0001_</v>
      </c>
      <c r="BIL2" t="e">
        <f t="shared" si="38"/>
        <v>#VALUE!</v>
      </c>
      <c r="BIM2" t="str">
        <f t="shared" si="38"/>
        <v>E</v>
      </c>
      <c r="BIN2" t="e">
        <f t="shared" si="38"/>
        <v>#VALUE!</v>
      </c>
      <c r="BIO2" t="str">
        <f t="shared" si="38"/>
        <v>_x0001_</v>
      </c>
      <c r="BIP2" t="str">
        <f t="shared" si="38"/>
        <v>_x0001_</v>
      </c>
      <c r="BIQ2" t="str">
        <f t="shared" si="38"/>
        <v>G</v>
      </c>
      <c r="BIR2" t="e">
        <f t="shared" si="38"/>
        <v>#VALUE!</v>
      </c>
      <c r="BIS2" t="e">
        <f t="shared" si="38"/>
        <v>#VALUE!</v>
      </c>
      <c r="BIT2" t="e">
        <f t="shared" si="38"/>
        <v>#VALUE!</v>
      </c>
      <c r="BIU2" t="str">
        <f t="shared" si="38"/>
        <v>H</v>
      </c>
      <c r="BIV2" t="e">
        <f t="shared" ref="BIV2:BLG2" si="39">CHAR(BIV1)</f>
        <v>#VALUE!</v>
      </c>
      <c r="BIW2" t="str">
        <f t="shared" si="39"/>
        <v>_x0001_</v>
      </c>
      <c r="BIX2" t="str">
        <f t="shared" si="39"/>
        <v>I</v>
      </c>
      <c r="BIY2" t="e">
        <f t="shared" si="39"/>
        <v>#VALUE!</v>
      </c>
      <c r="BIZ2" t="e">
        <f t="shared" si="39"/>
        <v>#VALUE!</v>
      </c>
      <c r="BJA2" t="e">
        <f t="shared" si="39"/>
        <v>#VALUE!</v>
      </c>
      <c r="BJB2" t="e">
        <f t="shared" si="39"/>
        <v>#VALUE!</v>
      </c>
      <c r="BJC2" t="e">
        <f t="shared" si="39"/>
        <v>#VALUE!</v>
      </c>
      <c r="BJD2" t="e">
        <f t="shared" si="39"/>
        <v>#VALUE!</v>
      </c>
      <c r="BJE2" t="str">
        <f t="shared" si="39"/>
        <v>_x0011_</v>
      </c>
      <c r="BJF2" t="e">
        <f t="shared" si="39"/>
        <v>#VALUE!</v>
      </c>
      <c r="BJG2" t="e">
        <f t="shared" si="39"/>
        <v>#VALUE!</v>
      </c>
      <c r="BJH2" t="str">
        <f t="shared" si="39"/>
        <v>_x0001_</v>
      </c>
      <c r="BJI2" t="e">
        <f t="shared" si="39"/>
        <v>#VALUE!</v>
      </c>
      <c r="BJJ2" t="str">
        <f t="shared" si="39"/>
        <v>B</v>
      </c>
      <c r="BJK2" t="e">
        <f t="shared" si="39"/>
        <v>#VALUE!</v>
      </c>
      <c r="BJL2" t="str">
        <f t="shared" si="39"/>
        <v>_x0001_</v>
      </c>
      <c r="BJM2" t="e">
        <f t="shared" si="39"/>
        <v>#VALUE!</v>
      </c>
      <c r="BJN2" t="str">
        <f t="shared" si="39"/>
        <v>C</v>
      </c>
      <c r="BJO2" t="e">
        <f t="shared" si="39"/>
        <v>#VALUE!</v>
      </c>
      <c r="BJP2" t="str">
        <f t="shared" si="39"/>
        <v>_x0001_</v>
      </c>
      <c r="BJQ2" t="e">
        <f t="shared" si="39"/>
        <v>#VALUE!</v>
      </c>
      <c r="BJR2" t="str">
        <f t="shared" si="39"/>
        <v>D</v>
      </c>
      <c r="BJS2" t="e">
        <f t="shared" si="39"/>
        <v>#VALUE!</v>
      </c>
      <c r="BJT2" t="e">
        <f t="shared" si="39"/>
        <v>#VALUE!</v>
      </c>
      <c r="BJU2" t="str">
        <f t="shared" si="39"/>
        <v>_x0001_</v>
      </c>
      <c r="BJV2" t="str">
        <f t="shared" si="39"/>
        <v>E</v>
      </c>
      <c r="BJW2" t="e">
        <f t="shared" si="39"/>
        <v>#VALUE!</v>
      </c>
      <c r="BJX2" t="e">
        <f t="shared" si="39"/>
        <v>#VALUE!</v>
      </c>
      <c r="BJY2" t="str">
        <f t="shared" si="39"/>
        <v>_x0001_</v>
      </c>
      <c r="BJZ2" t="str">
        <f t="shared" si="39"/>
        <v>G</v>
      </c>
      <c r="BKA2" t="e">
        <f t="shared" si="39"/>
        <v>#VALUE!</v>
      </c>
      <c r="BKB2" t="str">
        <f t="shared" si="39"/>
        <v>_x0001_</v>
      </c>
      <c r="BKC2" t="e">
        <f t="shared" si="39"/>
        <v>#VALUE!</v>
      </c>
      <c r="BKD2" t="str">
        <f t="shared" si="39"/>
        <v>H</v>
      </c>
      <c r="BKE2" t="e">
        <f t="shared" si="39"/>
        <v>#VALUE!</v>
      </c>
      <c r="BKF2" t="e">
        <f t="shared" si="39"/>
        <v>#VALUE!</v>
      </c>
      <c r="BKG2" t="str">
        <f t="shared" si="39"/>
        <v>I</v>
      </c>
      <c r="BKH2" t="str">
        <f t="shared" si="39"/>
        <v>_x0001_</v>
      </c>
      <c r="BKI2" t="e">
        <f t="shared" si="39"/>
        <v>#VALUE!</v>
      </c>
      <c r="BKJ2" t="str">
        <f t="shared" si="39"/>
        <v>_x0005_</v>
      </c>
      <c r="BKK2" t="e">
        <f t="shared" si="39"/>
        <v>#VALUE!</v>
      </c>
      <c r="BKL2" t="e">
        <f t="shared" si="39"/>
        <v>#VALUE!</v>
      </c>
      <c r="BKM2" t="e">
        <f t="shared" si="39"/>
        <v>#VALUE!</v>
      </c>
      <c r="BKN2" t="e">
        <f t="shared" si="39"/>
        <v>#VALUE!</v>
      </c>
      <c r="BKO2" t="str">
        <f t="shared" si="39"/>
        <v>B</v>
      </c>
      <c r="BKP2" t="e">
        <f t="shared" si="39"/>
        <v>#VALUE!</v>
      </c>
      <c r="BKQ2" t="str">
        <f t="shared" si="39"/>
        <v>_x0004_</v>
      </c>
      <c r="BKR2" t="e">
        <f t="shared" si="39"/>
        <v>#VALUE!</v>
      </c>
      <c r="BKS2" t="str">
        <f t="shared" si="39"/>
        <v>C</v>
      </c>
      <c r="BKT2" t="e">
        <f t="shared" si="39"/>
        <v>#VALUE!</v>
      </c>
      <c r="BKU2" t="str">
        <f t="shared" si="39"/>
        <v>_x0001_</v>
      </c>
      <c r="BKV2" t="e">
        <f t="shared" si="39"/>
        <v>#VALUE!</v>
      </c>
      <c r="BKW2" t="str">
        <f t="shared" si="39"/>
        <v>D</v>
      </c>
      <c r="BKX2" t="e">
        <f t="shared" si="39"/>
        <v>#VALUE!</v>
      </c>
      <c r="BKY2" t="e">
        <f t="shared" si="39"/>
        <v>#VALUE!</v>
      </c>
      <c r="BKZ2" t="str">
        <f t="shared" si="39"/>
        <v>_x0001_</v>
      </c>
      <c r="BLA2" t="str">
        <f t="shared" si="39"/>
        <v>E</v>
      </c>
      <c r="BLB2" t="e">
        <f t="shared" si="39"/>
        <v>#VALUE!</v>
      </c>
      <c r="BLC2" t="str">
        <f t="shared" si="39"/>
        <v>_x0001_</v>
      </c>
      <c r="BLD2" t="str">
        <f t="shared" si="39"/>
        <v>_x0001_</v>
      </c>
      <c r="BLE2" t="str">
        <f t="shared" si="39"/>
        <v>G</v>
      </c>
      <c r="BLF2" t="e">
        <f t="shared" si="39"/>
        <v>#VALUE!</v>
      </c>
      <c r="BLG2" t="str">
        <f t="shared" si="39"/>
        <v>_x0001_</v>
      </c>
      <c r="BLH2" t="e">
        <f t="shared" ref="BLH2:BNS2" si="40">CHAR(BLH1)</f>
        <v>#VALUE!</v>
      </c>
      <c r="BLI2" t="str">
        <f t="shared" si="40"/>
        <v>H</v>
      </c>
      <c r="BLJ2" t="e">
        <f t="shared" si="40"/>
        <v>#VALUE!</v>
      </c>
      <c r="BLK2" t="str">
        <f t="shared" si="40"/>
        <v>_x0001_</v>
      </c>
      <c r="BLL2" t="str">
        <f t="shared" si="40"/>
        <v>I</v>
      </c>
      <c r="BLM2" t="e">
        <f t="shared" si="40"/>
        <v>#VALUE!</v>
      </c>
      <c r="BLN2" t="e">
        <f t="shared" si="40"/>
        <v>#VALUE!</v>
      </c>
      <c r="BLO2" t="e">
        <f t="shared" si="40"/>
        <v>#VALUE!</v>
      </c>
      <c r="BLP2" t="e">
        <f t="shared" si="40"/>
        <v>#VALUE!</v>
      </c>
      <c r="BLQ2" t="e">
        <f t="shared" si="40"/>
        <v>#VALUE!</v>
      </c>
      <c r="BLR2" t="e">
        <f t="shared" si="40"/>
        <v>#VALUE!</v>
      </c>
      <c r="BLS2" t="e">
        <f t="shared" si="40"/>
        <v>#VALUE!</v>
      </c>
      <c r="BLT2" t="e">
        <f t="shared" si="40"/>
        <v>#VALUE!</v>
      </c>
      <c r="BLU2" t="str">
        <f t="shared" si="40"/>
        <v>"</v>
      </c>
      <c r="BLV2" t="e">
        <f t="shared" si="40"/>
        <v>#VALUE!</v>
      </c>
      <c r="BLW2" t="e">
        <f t="shared" si="40"/>
        <v>#VALUE!</v>
      </c>
      <c r="BLX2" t="str">
        <f t="shared" si="40"/>
        <v>_x0001_</v>
      </c>
      <c r="BLY2" t="e">
        <f t="shared" si="40"/>
        <v>#VALUE!</v>
      </c>
      <c r="BLZ2" t="str">
        <f t="shared" si="40"/>
        <v>B</v>
      </c>
      <c r="BMA2" t="e">
        <f t="shared" si="40"/>
        <v>#VALUE!</v>
      </c>
      <c r="BMB2" t="e">
        <f t="shared" si="40"/>
        <v>#VALUE!</v>
      </c>
      <c r="BMC2" t="str">
        <f t="shared" si="40"/>
        <v>_x0001_</v>
      </c>
      <c r="BMD2" t="str">
        <f t="shared" si="40"/>
        <v>C</v>
      </c>
      <c r="BME2" t="e">
        <f t="shared" si="40"/>
        <v>#VALUE!</v>
      </c>
      <c r="BMF2" t="e">
        <f t="shared" si="40"/>
        <v>#VALUE!</v>
      </c>
      <c r="BMG2" t="e">
        <f t="shared" si="40"/>
        <v>#VALUE!</v>
      </c>
      <c r="BMH2" t="str">
        <f t="shared" si="40"/>
        <v>D</v>
      </c>
      <c r="BMI2" t="e">
        <f t="shared" si="40"/>
        <v>#VALUE!</v>
      </c>
      <c r="BMJ2" t="e">
        <f t="shared" si="40"/>
        <v>#VALUE!</v>
      </c>
      <c r="BMK2" t="str">
        <f t="shared" si="40"/>
        <v>_x0001_</v>
      </c>
      <c r="BML2" t="str">
        <f t="shared" si="40"/>
        <v>E</v>
      </c>
      <c r="BMM2" t="e">
        <f t="shared" si="40"/>
        <v>#VALUE!</v>
      </c>
      <c r="BMN2" t="str">
        <f t="shared" si="40"/>
        <v>_x0006_</v>
      </c>
      <c r="BMO2" t="str">
        <f t="shared" si="40"/>
        <v>_x0001_</v>
      </c>
      <c r="BMP2" t="str">
        <f t="shared" si="40"/>
        <v>G</v>
      </c>
      <c r="BMQ2" t="e">
        <f t="shared" si="40"/>
        <v>#VALUE!</v>
      </c>
      <c r="BMR2" t="e">
        <f t="shared" si="40"/>
        <v>#VALUE!</v>
      </c>
      <c r="BMS2" t="e">
        <f t="shared" si="40"/>
        <v>#VALUE!</v>
      </c>
      <c r="BMT2" t="str">
        <f t="shared" si="40"/>
        <v>H</v>
      </c>
      <c r="BMU2" t="e">
        <f t="shared" si="40"/>
        <v>#VALUE!</v>
      </c>
      <c r="BMV2" t="str">
        <f t="shared" si="40"/>
        <v>_x0001_</v>
      </c>
      <c r="BMW2" t="str">
        <f t="shared" si="40"/>
        <v>I</v>
      </c>
      <c r="BMX2" t="str">
        <f t="shared" si="40"/>
        <v>_x0001_</v>
      </c>
      <c r="BMY2" t="str">
        <f t="shared" si="40"/>
        <v>_x0005_</v>
      </c>
      <c r="BMZ2" t="str">
        <f t="shared" si="40"/>
        <v>*</v>
      </c>
      <c r="BNA2" t="e">
        <f t="shared" si="40"/>
        <v>#VALUE!</v>
      </c>
      <c r="BNB2" t="str">
        <f t="shared" si="40"/>
        <v>_x001D_</v>
      </c>
      <c r="BNC2" t="e">
        <f t="shared" si="40"/>
        <v>#VALUE!</v>
      </c>
      <c r="BND2" t="str">
        <f t="shared" si="40"/>
        <v>_x0015_</v>
      </c>
      <c r="BNE2" t="e">
        <f t="shared" si="40"/>
        <v>#VALUE!</v>
      </c>
      <c r="BNF2" t="str">
        <f t="shared" si="40"/>
        <v>/</v>
      </c>
      <c r="BNG2" t="e">
        <f t="shared" si="40"/>
        <v>#VALUE!</v>
      </c>
      <c r="BNH2" t="str">
        <f t="shared" si="40"/>
        <v>/</v>
      </c>
      <c r="BNI2" t="e">
        <f t="shared" si="40"/>
        <v>#VALUE!</v>
      </c>
      <c r="BNJ2" t="str">
        <f t="shared" si="40"/>
        <v>(</v>
      </c>
      <c r="BNK2" t="e">
        <f t="shared" si="40"/>
        <v>#VALUE!</v>
      </c>
      <c r="BNL2" t="e">
        <f t="shared" si="40"/>
        <v>#VALUE!</v>
      </c>
      <c r="BNM2" t="e">
        <f t="shared" si="40"/>
        <v>#VALUE!</v>
      </c>
      <c r="BNN2" t="str">
        <f t="shared" si="40"/>
        <v>_x0001_</v>
      </c>
      <c r="BNO2" t="str">
        <f t="shared" si="40"/>
        <v>B</v>
      </c>
      <c r="BNP2" t="e">
        <f t="shared" si="40"/>
        <v>#VALUE!</v>
      </c>
      <c r="BNQ2" t="str">
        <f t="shared" si="40"/>
        <v>_x0001_</v>
      </c>
      <c r="BNR2" t="str">
        <f t="shared" si="40"/>
        <v>_x0001_</v>
      </c>
      <c r="BNS2" t="str">
        <f t="shared" si="40"/>
        <v>C</v>
      </c>
      <c r="BNT2" t="e">
        <f t="shared" ref="BNT2:BQE2" si="41">CHAR(BNT1)</f>
        <v>#VALUE!</v>
      </c>
      <c r="BNU2" t="e">
        <f t="shared" si="41"/>
        <v>#VALUE!</v>
      </c>
      <c r="BNV2" t="e">
        <f t="shared" si="41"/>
        <v>#VALUE!</v>
      </c>
      <c r="BNW2" t="str">
        <f t="shared" si="41"/>
        <v>D</v>
      </c>
      <c r="BNX2" t="e">
        <f t="shared" si="41"/>
        <v>#VALUE!</v>
      </c>
      <c r="BNY2" t="e">
        <f t="shared" si="41"/>
        <v>#VALUE!</v>
      </c>
      <c r="BNZ2" t="str">
        <f t="shared" si="41"/>
        <v>_x0001_</v>
      </c>
      <c r="BOA2" t="str">
        <f t="shared" si="41"/>
        <v>E</v>
      </c>
      <c r="BOB2" t="e">
        <f t="shared" si="41"/>
        <v>#VALUE!</v>
      </c>
      <c r="BOC2" t="e">
        <f t="shared" si="41"/>
        <v>#VALUE!</v>
      </c>
      <c r="BOD2" t="str">
        <f t="shared" si="41"/>
        <v>_x0001_</v>
      </c>
      <c r="BOE2" t="str">
        <f t="shared" si="41"/>
        <v>G</v>
      </c>
      <c r="BOF2" t="e">
        <f t="shared" si="41"/>
        <v>#VALUE!</v>
      </c>
      <c r="BOG2" t="e">
        <f t="shared" si="41"/>
        <v>#VALUE!</v>
      </c>
      <c r="BOH2" t="str">
        <f t="shared" si="41"/>
        <v>_x0001_</v>
      </c>
      <c r="BOI2" t="str">
        <f t="shared" si="41"/>
        <v>H</v>
      </c>
      <c r="BOJ2" t="e">
        <f t="shared" si="41"/>
        <v>#VALUE!</v>
      </c>
      <c r="BOK2" t="str">
        <f t="shared" si="41"/>
        <v>_x0001_</v>
      </c>
      <c r="BOL2" t="str">
        <f t="shared" si="41"/>
        <v>I</v>
      </c>
      <c r="BOM2" t="str">
        <f t="shared" si="41"/>
        <v>_x0001_</v>
      </c>
      <c r="BON2" t="e">
        <f t="shared" si="41"/>
        <v>#VALUE!</v>
      </c>
      <c r="BOO2" t="e">
        <f t="shared" si="41"/>
        <v>#VALUE!</v>
      </c>
      <c r="BOP2" t="e">
        <f t="shared" si="41"/>
        <v>#VALUE!</v>
      </c>
      <c r="BOQ2" t="e">
        <f t="shared" si="41"/>
        <v>#VALUE!</v>
      </c>
      <c r="BOR2" t="str">
        <f t="shared" si="41"/>
        <v>B</v>
      </c>
      <c r="BOS2" t="e">
        <f t="shared" si="41"/>
        <v>#VALUE!</v>
      </c>
      <c r="BOT2" t="e">
        <f t="shared" si="41"/>
        <v>#VALUE!</v>
      </c>
      <c r="BOU2" t="str">
        <f t="shared" si="41"/>
        <v>_x0003_</v>
      </c>
      <c r="BOV2" t="str">
        <f t="shared" si="41"/>
        <v>C</v>
      </c>
      <c r="BOW2" t="e">
        <f t="shared" si="41"/>
        <v>#VALUE!</v>
      </c>
      <c r="BOX2" t="e">
        <f t="shared" si="41"/>
        <v>#VALUE!</v>
      </c>
      <c r="BOY2" t="e">
        <f t="shared" si="41"/>
        <v>#VALUE!</v>
      </c>
      <c r="BOZ2" t="str">
        <f t="shared" si="41"/>
        <v>D</v>
      </c>
      <c r="BPA2" t="e">
        <f t="shared" si="41"/>
        <v>#VALUE!</v>
      </c>
      <c r="BPB2" t="str">
        <f t="shared" si="41"/>
        <v>_x0001_</v>
      </c>
      <c r="BPC2" t="e">
        <f t="shared" si="41"/>
        <v>#VALUE!</v>
      </c>
      <c r="BPD2" t="str">
        <f t="shared" si="41"/>
        <v>E</v>
      </c>
      <c r="BPE2" t="e">
        <f t="shared" si="41"/>
        <v>#VALUE!</v>
      </c>
      <c r="BPF2" t="str">
        <f t="shared" si="41"/>
        <v>_x0001_</v>
      </c>
      <c r="BPG2" t="str">
        <f t="shared" si="41"/>
        <v>_x0001_</v>
      </c>
      <c r="BPH2" t="str">
        <f t="shared" si="41"/>
        <v>G</v>
      </c>
      <c r="BPI2" t="e">
        <f t="shared" si="41"/>
        <v>#VALUE!</v>
      </c>
      <c r="BPJ2" t="e">
        <f t="shared" si="41"/>
        <v>#VALUE!</v>
      </c>
      <c r="BPK2" t="e">
        <f t="shared" si="41"/>
        <v>#VALUE!</v>
      </c>
      <c r="BPL2" t="str">
        <f t="shared" si="41"/>
        <v>H</v>
      </c>
      <c r="BPM2" t="e">
        <f t="shared" si="41"/>
        <v>#VALUE!</v>
      </c>
      <c r="BPN2" t="str">
        <f t="shared" si="41"/>
        <v>_x0001_</v>
      </c>
      <c r="BPO2" t="str">
        <f t="shared" si="41"/>
        <v>I</v>
      </c>
      <c r="BPP2" t="e">
        <f t="shared" si="41"/>
        <v>#VALUE!</v>
      </c>
      <c r="BPQ2" t="e">
        <f t="shared" si="41"/>
        <v>#VALUE!</v>
      </c>
      <c r="BPR2" t="e">
        <f t="shared" si="41"/>
        <v>#VALUE!</v>
      </c>
      <c r="BPS2" t="e">
        <f t="shared" si="41"/>
        <v>#VALUE!</v>
      </c>
      <c r="BPT2" t="e">
        <f t="shared" si="41"/>
        <v>#VALUE!</v>
      </c>
      <c r="BPU2" t="e">
        <f t="shared" si="41"/>
        <v>#VALUE!</v>
      </c>
      <c r="BPV2" t="str">
        <f t="shared" si="41"/>
        <v>"</v>
      </c>
      <c r="BPW2" t="e">
        <f t="shared" si="41"/>
        <v>#VALUE!</v>
      </c>
      <c r="BPX2" t="e">
        <f t="shared" si="41"/>
        <v>#VALUE!</v>
      </c>
      <c r="BPY2" t="e">
        <f t="shared" si="41"/>
        <v>#VALUE!</v>
      </c>
      <c r="BPZ2" t="str">
        <f t="shared" si="41"/>
        <v>_x0001_</v>
      </c>
      <c r="BQA2" t="str">
        <f t="shared" si="41"/>
        <v>B</v>
      </c>
      <c r="BQB2" t="e">
        <f t="shared" si="41"/>
        <v>#VALUE!</v>
      </c>
      <c r="BQC2" t="str">
        <f t="shared" si="41"/>
        <v>_x0003_</v>
      </c>
      <c r="BQD2" t="e">
        <f t="shared" si="41"/>
        <v>#VALUE!</v>
      </c>
      <c r="BQE2" t="str">
        <f t="shared" si="41"/>
        <v>C</v>
      </c>
      <c r="BQF2" t="e">
        <f t="shared" ref="BQF2:BSQ2" si="42">CHAR(BQF1)</f>
        <v>#VALUE!</v>
      </c>
      <c r="BQG2" t="e">
        <f t="shared" si="42"/>
        <v>#VALUE!</v>
      </c>
      <c r="BQH2" t="e">
        <f t="shared" si="42"/>
        <v>#VALUE!</v>
      </c>
      <c r="BQI2" t="str">
        <f t="shared" si="42"/>
        <v>D</v>
      </c>
      <c r="BQJ2" t="e">
        <f t="shared" si="42"/>
        <v>#VALUE!</v>
      </c>
      <c r="BQK2" t="e">
        <f t="shared" si="42"/>
        <v>#VALUE!</v>
      </c>
      <c r="BQL2" t="e">
        <f t="shared" si="42"/>
        <v>#VALUE!</v>
      </c>
      <c r="BQM2" t="str">
        <f t="shared" si="42"/>
        <v>E</v>
      </c>
      <c r="BQN2" t="e">
        <f t="shared" si="42"/>
        <v>#VALUE!</v>
      </c>
      <c r="BQO2" t="str">
        <f t="shared" si="42"/>
        <v>_x0001_</v>
      </c>
      <c r="BQP2" t="e">
        <f t="shared" si="42"/>
        <v>#VALUE!</v>
      </c>
      <c r="BQQ2" t="str">
        <f t="shared" si="42"/>
        <v>G</v>
      </c>
      <c r="BQR2" t="e">
        <f t="shared" si="42"/>
        <v>#VALUE!</v>
      </c>
      <c r="BQS2" t="e">
        <f t="shared" si="42"/>
        <v>#VALUE!</v>
      </c>
      <c r="BQT2" t="str">
        <f t="shared" si="42"/>
        <v>_x0001_</v>
      </c>
      <c r="BQU2" t="str">
        <f t="shared" si="42"/>
        <v>H</v>
      </c>
      <c r="BQV2" t="e">
        <f t="shared" si="42"/>
        <v>#VALUE!</v>
      </c>
      <c r="BQW2" t="e">
        <f t="shared" si="42"/>
        <v>#VALUE!</v>
      </c>
      <c r="BQX2" t="str">
        <f t="shared" si="42"/>
        <v>I</v>
      </c>
      <c r="BQY2" t="e">
        <f t="shared" si="42"/>
        <v>#VALUE!</v>
      </c>
      <c r="BQZ2" t="e">
        <f t="shared" si="42"/>
        <v>#VALUE!</v>
      </c>
      <c r="BRA2" t="e">
        <f t="shared" si="42"/>
        <v>#VALUE!</v>
      </c>
      <c r="BRB2" t="e">
        <f t="shared" si="42"/>
        <v>#VALUE!</v>
      </c>
      <c r="BRC2" t="e">
        <f t="shared" si="42"/>
        <v>#VALUE!</v>
      </c>
      <c r="BRD2" t="e">
        <f t="shared" si="42"/>
        <v>#VALUE!</v>
      </c>
      <c r="BRE2" t="str">
        <f t="shared" si="42"/>
        <v>_x0011_</v>
      </c>
      <c r="BRF2" t="e">
        <f t="shared" si="42"/>
        <v>#VALUE!</v>
      </c>
      <c r="BRG2" t="e">
        <f t="shared" si="42"/>
        <v>#VALUE!</v>
      </c>
      <c r="BRH2" t="e">
        <f t="shared" si="42"/>
        <v>#VALUE!</v>
      </c>
      <c r="BRI2" t="str">
        <f t="shared" si="42"/>
        <v>_x0001_</v>
      </c>
      <c r="BRJ2" t="str">
        <f t="shared" si="42"/>
        <v>B</v>
      </c>
      <c r="BRK2" t="e">
        <f t="shared" si="42"/>
        <v>#VALUE!</v>
      </c>
      <c r="BRL2" t="str">
        <f t="shared" si="42"/>
        <v>_x0001_</v>
      </c>
      <c r="BRM2" t="e">
        <f t="shared" si="42"/>
        <v>#VALUE!</v>
      </c>
      <c r="BRN2" t="str">
        <f t="shared" si="42"/>
        <v>C</v>
      </c>
      <c r="BRO2" t="e">
        <f t="shared" si="42"/>
        <v>#VALUE!</v>
      </c>
      <c r="BRP2" t="e">
        <f t="shared" si="42"/>
        <v>#VALUE!</v>
      </c>
      <c r="BRQ2" t="e">
        <f t="shared" si="42"/>
        <v>#VALUE!</v>
      </c>
      <c r="BRR2" t="str">
        <f t="shared" si="42"/>
        <v>D</v>
      </c>
      <c r="BRS2" t="e">
        <f t="shared" si="42"/>
        <v>#VALUE!</v>
      </c>
      <c r="BRT2" t="str">
        <f t="shared" si="42"/>
        <v>_x0001_</v>
      </c>
      <c r="BRU2" t="e">
        <f t="shared" si="42"/>
        <v>#VALUE!</v>
      </c>
      <c r="BRV2" t="str">
        <f t="shared" si="42"/>
        <v>E</v>
      </c>
      <c r="BRW2" t="e">
        <f t="shared" si="42"/>
        <v>#VALUE!</v>
      </c>
      <c r="BRX2" t="str">
        <f t="shared" si="42"/>
        <v>_x0005_</v>
      </c>
      <c r="BRY2" t="e">
        <f t="shared" si="42"/>
        <v>#VALUE!</v>
      </c>
      <c r="BRZ2" t="str">
        <f t="shared" si="42"/>
        <v>G</v>
      </c>
      <c r="BSA2" t="e">
        <f t="shared" si="42"/>
        <v>#VALUE!</v>
      </c>
      <c r="BSB2" t="e">
        <f t="shared" si="42"/>
        <v>#VALUE!</v>
      </c>
      <c r="BSC2" t="e">
        <f t="shared" si="42"/>
        <v>#VALUE!</v>
      </c>
      <c r="BSD2" t="str">
        <f t="shared" si="42"/>
        <v>H</v>
      </c>
      <c r="BSE2" t="e">
        <f t="shared" si="42"/>
        <v>#VALUE!</v>
      </c>
      <c r="BSF2" t="e">
        <f t="shared" si="42"/>
        <v>#VALUE!</v>
      </c>
      <c r="BSG2" t="str">
        <f t="shared" si="42"/>
        <v>I</v>
      </c>
      <c r="BSH2" t="str">
        <f t="shared" si="42"/>
        <v>_x0001_</v>
      </c>
      <c r="BSI2" t="str">
        <f t="shared" si="42"/>
        <v>_x0001_</v>
      </c>
      <c r="BSJ2" t="str">
        <f t="shared" si="42"/>
        <v>_x001E_</v>
      </c>
      <c r="BSK2" t="e">
        <f t="shared" si="42"/>
        <v>#VALUE!</v>
      </c>
      <c r="BSL2" t="str">
        <f t="shared" si="42"/>
        <v>$</v>
      </c>
      <c r="BSM2" t="e">
        <f t="shared" si="42"/>
        <v>#VALUE!</v>
      </c>
      <c r="BSN2" t="str">
        <f t="shared" si="42"/>
        <v>'</v>
      </c>
      <c r="BSO2" t="e">
        <f t="shared" si="42"/>
        <v>#VALUE!</v>
      </c>
      <c r="BSP2" t="str">
        <f t="shared" si="42"/>
        <v>_x001B_</v>
      </c>
      <c r="BSQ2" t="e">
        <f t="shared" si="42"/>
        <v>#VALUE!</v>
      </c>
      <c r="BSR2" t="str">
        <f t="shared" ref="BSR2:BVC2" si="43">CHAR(BSR1)</f>
        <v xml:space="preserve">	</v>
      </c>
      <c r="BSS2" t="e">
        <f t="shared" si="43"/>
        <v>#VALUE!</v>
      </c>
      <c r="BST2" t="e">
        <f t="shared" si="43"/>
        <v>#VALUE!</v>
      </c>
      <c r="BSU2" t="str">
        <f t="shared" si="43"/>
        <v>_x0001_</v>
      </c>
      <c r="BSV2" t="e">
        <f t="shared" si="43"/>
        <v>#VALUE!</v>
      </c>
      <c r="BSW2" t="str">
        <f t="shared" si="43"/>
        <v>B</v>
      </c>
      <c r="BSX2" t="e">
        <f t="shared" si="43"/>
        <v>#VALUE!</v>
      </c>
      <c r="BSY2" t="e">
        <f t="shared" si="43"/>
        <v>#VALUE!</v>
      </c>
      <c r="BSZ2" t="str">
        <f t="shared" si="43"/>
        <v>_x0001_</v>
      </c>
      <c r="BTA2" t="str">
        <f t="shared" si="43"/>
        <v>C</v>
      </c>
      <c r="BTB2" t="e">
        <f t="shared" si="43"/>
        <v>#VALUE!</v>
      </c>
      <c r="BTC2" t="str">
        <f t="shared" si="43"/>
        <v>_x0001_</v>
      </c>
      <c r="BTD2" t="e">
        <f t="shared" si="43"/>
        <v>#VALUE!</v>
      </c>
      <c r="BTE2" t="str">
        <f t="shared" si="43"/>
        <v>D</v>
      </c>
      <c r="BTF2" t="e">
        <f t="shared" si="43"/>
        <v>#VALUE!</v>
      </c>
      <c r="BTG2" t="str">
        <f t="shared" si="43"/>
        <v>_x0001_</v>
      </c>
      <c r="BTH2" t="e">
        <f t="shared" si="43"/>
        <v>#VALUE!</v>
      </c>
      <c r="BTI2" t="str">
        <f t="shared" si="43"/>
        <v>E</v>
      </c>
      <c r="BTJ2" t="e">
        <f t="shared" si="43"/>
        <v>#VALUE!</v>
      </c>
      <c r="BTK2" t="str">
        <f t="shared" si="43"/>
        <v>_x0001_</v>
      </c>
      <c r="BTL2" t="str">
        <f t="shared" si="43"/>
        <v>_x0001_</v>
      </c>
      <c r="BTM2" t="str">
        <f t="shared" si="43"/>
        <v>G</v>
      </c>
      <c r="BTN2" t="e">
        <f t="shared" si="43"/>
        <v>#VALUE!</v>
      </c>
      <c r="BTO2" t="e">
        <f t="shared" si="43"/>
        <v>#VALUE!</v>
      </c>
      <c r="BTP2" t="str">
        <f t="shared" si="43"/>
        <v>_x0001_</v>
      </c>
      <c r="BTQ2" t="str">
        <f t="shared" si="43"/>
        <v>H</v>
      </c>
      <c r="BTR2" t="e">
        <f t="shared" si="43"/>
        <v>#VALUE!</v>
      </c>
      <c r="BTS2" t="str">
        <f t="shared" si="43"/>
        <v>_x0001_</v>
      </c>
      <c r="BTT2" t="str">
        <f t="shared" si="43"/>
        <v>I</v>
      </c>
      <c r="BTU2" t="str">
        <f t="shared" si="43"/>
        <v>_x0001_</v>
      </c>
      <c r="BTV2" t="str">
        <f t="shared" si="43"/>
        <v>_x0004_</v>
      </c>
      <c r="BTW2" t="str">
        <f t="shared" si="43"/>
        <v>_x0005_</v>
      </c>
      <c r="BTX2" t="e">
        <f t="shared" si="43"/>
        <v>#VALUE!</v>
      </c>
      <c r="BTY2" t="e">
        <f t="shared" si="43"/>
        <v>#VALUE!</v>
      </c>
      <c r="BTZ2" t="e">
        <f t="shared" si="43"/>
        <v>#VALUE!</v>
      </c>
      <c r="BUA2" t="e">
        <f t="shared" si="43"/>
        <v>#VALUE!</v>
      </c>
      <c r="BUB2" t="str">
        <f t="shared" si="43"/>
        <v>B</v>
      </c>
      <c r="BUC2" t="e">
        <f t="shared" si="43"/>
        <v>#VALUE!</v>
      </c>
      <c r="BUD2" t="e">
        <f t="shared" si="43"/>
        <v>#VALUE!</v>
      </c>
      <c r="BUE2" t="str">
        <f t="shared" si="43"/>
        <v>_x0003_</v>
      </c>
      <c r="BUF2" t="str">
        <f t="shared" si="43"/>
        <v>C</v>
      </c>
      <c r="BUG2" t="e">
        <f t="shared" si="43"/>
        <v>#VALUE!</v>
      </c>
      <c r="BUH2" t="e">
        <f t="shared" si="43"/>
        <v>#VALUE!</v>
      </c>
      <c r="BUI2" t="e">
        <f t="shared" si="43"/>
        <v>#VALUE!</v>
      </c>
      <c r="BUJ2" t="str">
        <f t="shared" si="43"/>
        <v>D</v>
      </c>
      <c r="BUK2" t="e">
        <f t="shared" si="43"/>
        <v>#VALUE!</v>
      </c>
      <c r="BUL2" t="str">
        <f t="shared" si="43"/>
        <v>_x0001_</v>
      </c>
      <c r="BUM2" t="e">
        <f t="shared" si="43"/>
        <v>#VALUE!</v>
      </c>
      <c r="BUN2" t="str">
        <f t="shared" si="43"/>
        <v>E</v>
      </c>
      <c r="BUO2" t="e">
        <f t="shared" si="43"/>
        <v>#VALUE!</v>
      </c>
      <c r="BUP2" t="e">
        <f t="shared" si="43"/>
        <v>#VALUE!</v>
      </c>
      <c r="BUQ2" t="str">
        <f t="shared" si="43"/>
        <v>_x0001_</v>
      </c>
      <c r="BUR2" t="str">
        <f t="shared" si="43"/>
        <v>G</v>
      </c>
      <c r="BUS2" t="e">
        <f t="shared" si="43"/>
        <v>#VALUE!</v>
      </c>
      <c r="BUT2" t="e">
        <f t="shared" si="43"/>
        <v>#VALUE!</v>
      </c>
      <c r="BUU2" t="str">
        <f t="shared" si="43"/>
        <v>_x0001_</v>
      </c>
      <c r="BUV2" t="str">
        <f t="shared" si="43"/>
        <v>H</v>
      </c>
      <c r="BUW2" t="e">
        <f t="shared" si="43"/>
        <v>#VALUE!</v>
      </c>
      <c r="BUX2" t="e">
        <f t="shared" si="43"/>
        <v>#VALUE!</v>
      </c>
      <c r="BUY2" t="str">
        <f t="shared" si="43"/>
        <v>I</v>
      </c>
      <c r="BUZ2" t="e">
        <f t="shared" si="43"/>
        <v>#VALUE!</v>
      </c>
      <c r="BVA2" t="e">
        <f t="shared" si="43"/>
        <v>#VALUE!</v>
      </c>
      <c r="BVB2" t="e">
        <f t="shared" si="43"/>
        <v>#VALUE!</v>
      </c>
      <c r="BVC2" t="e">
        <f t="shared" si="43"/>
        <v>#VALUE!</v>
      </c>
      <c r="BVD2" t="e">
        <f t="shared" ref="BVD2:BXO2" si="44">CHAR(BVD1)</f>
        <v>#VALUE!</v>
      </c>
      <c r="BVE2" t="e">
        <f t="shared" si="44"/>
        <v>#VALUE!</v>
      </c>
      <c r="BVF2" t="str">
        <f t="shared" si="44"/>
        <v>_x0015_</v>
      </c>
      <c r="BVG2" t="e">
        <f t="shared" si="44"/>
        <v>#VALUE!</v>
      </c>
      <c r="BVH2" t="e">
        <f t="shared" si="44"/>
        <v>#VALUE!</v>
      </c>
      <c r="BVI2" t="e">
        <f t="shared" si="44"/>
        <v>#VALUE!</v>
      </c>
      <c r="BVJ2" t="e">
        <f t="shared" si="44"/>
        <v>#VALUE!</v>
      </c>
      <c r="BVK2" t="str">
        <f t="shared" si="44"/>
        <v>B</v>
      </c>
      <c r="BVL2" t="e">
        <f t="shared" si="44"/>
        <v>#VALUE!</v>
      </c>
      <c r="BVM2" t="e">
        <f t="shared" si="44"/>
        <v>#VALUE!</v>
      </c>
      <c r="BVN2" t="str">
        <f t="shared" si="44"/>
        <v>_x0002_</v>
      </c>
      <c r="BVO2" t="str">
        <f t="shared" si="44"/>
        <v>C</v>
      </c>
      <c r="BVP2" t="e">
        <f t="shared" si="44"/>
        <v>#VALUE!</v>
      </c>
      <c r="BVQ2" t="e">
        <f t="shared" si="44"/>
        <v>#VALUE!</v>
      </c>
      <c r="BVR2" t="e">
        <f t="shared" si="44"/>
        <v>#VALUE!</v>
      </c>
      <c r="BVS2" t="str">
        <f t="shared" si="44"/>
        <v>D</v>
      </c>
      <c r="BVT2" t="e">
        <f t="shared" si="44"/>
        <v>#VALUE!</v>
      </c>
      <c r="BVU2" t="e">
        <f t="shared" si="44"/>
        <v>#VALUE!</v>
      </c>
      <c r="BVV2" t="str">
        <f t="shared" si="44"/>
        <v>_x0001_</v>
      </c>
      <c r="BVW2" t="str">
        <f t="shared" si="44"/>
        <v>E</v>
      </c>
      <c r="BVX2" t="e">
        <f t="shared" si="44"/>
        <v>#VALUE!</v>
      </c>
      <c r="BVY2" t="str">
        <f t="shared" si="44"/>
        <v>_x0001_</v>
      </c>
      <c r="BVZ2" t="str">
        <f t="shared" si="44"/>
        <v>_x0001_</v>
      </c>
      <c r="BWA2" t="str">
        <f t="shared" si="44"/>
        <v>G</v>
      </c>
      <c r="BWB2" t="e">
        <f t="shared" si="44"/>
        <v>#VALUE!</v>
      </c>
      <c r="BWC2" t="str">
        <f t="shared" si="44"/>
        <v>_x0001_</v>
      </c>
      <c r="BWD2" t="e">
        <f t="shared" si="44"/>
        <v>#VALUE!</v>
      </c>
      <c r="BWE2" t="str">
        <f t="shared" si="44"/>
        <v>H</v>
      </c>
      <c r="BWF2" t="e">
        <f t="shared" si="44"/>
        <v>#VALUE!</v>
      </c>
      <c r="BWG2" t="e">
        <f t="shared" si="44"/>
        <v>#VALUE!</v>
      </c>
      <c r="BWH2" t="str">
        <f t="shared" si="44"/>
        <v>I</v>
      </c>
      <c r="BWI2" t="e">
        <f t="shared" si="44"/>
        <v>#VALUE!</v>
      </c>
      <c r="BWJ2" t="e">
        <f t="shared" si="44"/>
        <v>#VALUE!</v>
      </c>
      <c r="BWK2" t="e">
        <f t="shared" si="44"/>
        <v>#VALUE!</v>
      </c>
      <c r="BWL2" t="e">
        <f t="shared" si="44"/>
        <v>#VALUE!</v>
      </c>
      <c r="BWM2" t="str">
        <f t="shared" si="44"/>
        <v>_x0011_</v>
      </c>
      <c r="BWN2" t="e">
        <f t="shared" si="44"/>
        <v>#VALUE!</v>
      </c>
      <c r="BWO2" t="e">
        <f t="shared" si="44"/>
        <v>#VALUE!</v>
      </c>
      <c r="BWP2" t="e">
        <f t="shared" si="44"/>
        <v>#VALUE!</v>
      </c>
      <c r="BWQ2" t="e">
        <f t="shared" si="44"/>
        <v>#VALUE!</v>
      </c>
      <c r="BWR2" t="str">
        <f t="shared" si="44"/>
        <v>B</v>
      </c>
      <c r="BWS2" t="e">
        <f t="shared" si="44"/>
        <v>#VALUE!</v>
      </c>
      <c r="BWT2" t="str">
        <f t="shared" si="44"/>
        <v>_x0001_</v>
      </c>
      <c r="BWU2" t="str">
        <f t="shared" si="44"/>
        <v>_x0001_</v>
      </c>
      <c r="BWV2" t="str">
        <f t="shared" si="44"/>
        <v>C</v>
      </c>
      <c r="BWW2" t="e">
        <f t="shared" si="44"/>
        <v>#VALUE!</v>
      </c>
      <c r="BWX2" t="e">
        <f t="shared" si="44"/>
        <v>#VALUE!</v>
      </c>
      <c r="BWY2" t="e">
        <f t="shared" si="44"/>
        <v>#VALUE!</v>
      </c>
      <c r="BWZ2" t="str">
        <f t="shared" si="44"/>
        <v>D</v>
      </c>
      <c r="BXA2" t="e">
        <f t="shared" si="44"/>
        <v>#VALUE!</v>
      </c>
      <c r="BXB2" t="str">
        <f t="shared" si="44"/>
        <v>_x0001_</v>
      </c>
      <c r="BXC2" t="e">
        <f t="shared" si="44"/>
        <v>#VALUE!</v>
      </c>
      <c r="BXD2" t="str">
        <f t="shared" si="44"/>
        <v>E</v>
      </c>
      <c r="BXE2" t="e">
        <f t="shared" si="44"/>
        <v>#VALUE!</v>
      </c>
      <c r="BXF2" t="e">
        <f t="shared" si="44"/>
        <v>#VALUE!</v>
      </c>
      <c r="BXG2" t="str">
        <f t="shared" si="44"/>
        <v>_x0001_</v>
      </c>
      <c r="BXH2" t="str">
        <f t="shared" si="44"/>
        <v>G</v>
      </c>
      <c r="BXI2" t="e">
        <f t="shared" si="44"/>
        <v>#VALUE!</v>
      </c>
      <c r="BXJ2" t="e">
        <f t="shared" si="44"/>
        <v>#VALUE!</v>
      </c>
      <c r="BXK2" t="str">
        <f t="shared" si="44"/>
        <v>_x0001_</v>
      </c>
      <c r="BXL2" t="str">
        <f t="shared" si="44"/>
        <v>H</v>
      </c>
      <c r="BXM2" t="e">
        <f t="shared" si="44"/>
        <v>#VALUE!</v>
      </c>
      <c r="BXN2" t="str">
        <f t="shared" si="44"/>
        <v>_x0001_</v>
      </c>
      <c r="BXO2" t="str">
        <f t="shared" si="44"/>
        <v>I</v>
      </c>
      <c r="BXP2" t="str">
        <f t="shared" ref="BXP2:CAA2" si="45">CHAR(BXP1)</f>
        <v>_x0001_</v>
      </c>
      <c r="BXQ2" t="str">
        <f t="shared" si="45"/>
        <v>/</v>
      </c>
      <c r="BXR2" t="str">
        <f t="shared" si="45"/>
        <v xml:space="preserve">	</v>
      </c>
      <c r="BXS2" t="e">
        <f t="shared" si="45"/>
        <v>#VALUE!</v>
      </c>
      <c r="BXT2" t="e">
        <f t="shared" si="45"/>
        <v>#VALUE!</v>
      </c>
      <c r="BXU2" t="e">
        <f t="shared" si="45"/>
        <v>#VALUE!</v>
      </c>
      <c r="BXV2" t="str">
        <f t="shared" si="45"/>
        <v>_x0001_</v>
      </c>
      <c r="BXW2" t="str">
        <f t="shared" si="45"/>
        <v>B</v>
      </c>
      <c r="BXX2" t="e">
        <f t="shared" si="45"/>
        <v>#VALUE!</v>
      </c>
      <c r="BXY2" t="e">
        <f t="shared" si="45"/>
        <v>#VALUE!</v>
      </c>
      <c r="BXZ2" t="str">
        <f t="shared" si="45"/>
        <v>_x0001_</v>
      </c>
      <c r="BYA2" t="str">
        <f t="shared" si="45"/>
        <v>C</v>
      </c>
      <c r="BYB2" t="e">
        <f t="shared" si="45"/>
        <v>#VALUE!</v>
      </c>
      <c r="BYC2" t="e">
        <f t="shared" si="45"/>
        <v>#VALUE!</v>
      </c>
      <c r="BYD2" t="e">
        <f t="shared" si="45"/>
        <v>#VALUE!</v>
      </c>
      <c r="BYE2" t="str">
        <f t="shared" si="45"/>
        <v>D</v>
      </c>
      <c r="BYF2" t="e">
        <f t="shared" si="45"/>
        <v>#VALUE!</v>
      </c>
      <c r="BYG2" t="str">
        <f t="shared" si="45"/>
        <v>_x0001_</v>
      </c>
      <c r="BYH2" t="e">
        <f t="shared" si="45"/>
        <v>#VALUE!</v>
      </c>
      <c r="BYI2" t="str">
        <f t="shared" si="45"/>
        <v>E</v>
      </c>
      <c r="BYJ2" t="e">
        <f t="shared" si="45"/>
        <v>#VALUE!</v>
      </c>
      <c r="BYK2" t="str">
        <f t="shared" si="45"/>
        <v>_x0001_</v>
      </c>
      <c r="BYL2" t="str">
        <f t="shared" si="45"/>
        <v>_x0001_</v>
      </c>
      <c r="BYM2" t="str">
        <f t="shared" si="45"/>
        <v>G</v>
      </c>
      <c r="BYN2" t="e">
        <f t="shared" si="45"/>
        <v>#VALUE!</v>
      </c>
      <c r="BYO2" t="e">
        <f t="shared" si="45"/>
        <v>#VALUE!</v>
      </c>
      <c r="BYP2" t="e">
        <f t="shared" si="45"/>
        <v>#VALUE!</v>
      </c>
      <c r="BYQ2" t="str">
        <f t="shared" si="45"/>
        <v>H</v>
      </c>
      <c r="BYR2" t="e">
        <f t="shared" si="45"/>
        <v>#VALUE!</v>
      </c>
      <c r="BYS2" t="str">
        <f t="shared" si="45"/>
        <v>_x0001_</v>
      </c>
      <c r="BYT2" t="str">
        <f t="shared" si="45"/>
        <v>I</v>
      </c>
      <c r="BYU2" t="str">
        <f t="shared" si="45"/>
        <v>_x0001_</v>
      </c>
      <c r="BYV2" t="e">
        <f t="shared" si="45"/>
        <v>#VALUE!</v>
      </c>
      <c r="BYW2" t="str">
        <f t="shared" si="45"/>
        <v>$</v>
      </c>
      <c r="BYX2" t="e">
        <f t="shared" si="45"/>
        <v>#VALUE!</v>
      </c>
      <c r="BYY2" t="e">
        <f t="shared" si="45"/>
        <v>#VALUE!</v>
      </c>
      <c r="BYZ2" t="e">
        <f t="shared" si="45"/>
        <v>#VALUE!</v>
      </c>
      <c r="BZA2" t="e">
        <f t="shared" si="45"/>
        <v>#VALUE!</v>
      </c>
      <c r="BZB2" t="str">
        <f t="shared" si="45"/>
        <v>B</v>
      </c>
      <c r="BZC2" t="e">
        <f t="shared" si="45"/>
        <v>#VALUE!</v>
      </c>
      <c r="BZD2" t="str">
        <f t="shared" si="45"/>
        <v>_x0001_</v>
      </c>
      <c r="BZE2" t="str">
        <f t="shared" si="45"/>
        <v>_x0001_</v>
      </c>
      <c r="BZF2" t="str">
        <f t="shared" si="45"/>
        <v>C</v>
      </c>
      <c r="BZG2" t="e">
        <f t="shared" si="45"/>
        <v>#VALUE!</v>
      </c>
      <c r="BZH2" t="e">
        <f t="shared" si="45"/>
        <v>#VALUE!</v>
      </c>
      <c r="BZI2" t="e">
        <f t="shared" si="45"/>
        <v>#VALUE!</v>
      </c>
      <c r="BZJ2" t="str">
        <f t="shared" si="45"/>
        <v>D</v>
      </c>
      <c r="BZK2" t="e">
        <f t="shared" si="45"/>
        <v>#VALUE!</v>
      </c>
      <c r="BZL2" t="e">
        <f t="shared" si="45"/>
        <v>#VALUE!</v>
      </c>
      <c r="BZM2" t="e">
        <f t="shared" si="45"/>
        <v>#VALUE!</v>
      </c>
      <c r="BZN2" t="str">
        <f t="shared" si="45"/>
        <v>E</v>
      </c>
      <c r="BZO2" t="e">
        <f t="shared" si="45"/>
        <v>#VALUE!</v>
      </c>
      <c r="BZP2" t="e">
        <f t="shared" si="45"/>
        <v>#VALUE!</v>
      </c>
      <c r="BZQ2" t="str">
        <f t="shared" si="45"/>
        <v>_x0001_</v>
      </c>
      <c r="BZR2" t="str">
        <f t="shared" si="45"/>
        <v>G</v>
      </c>
      <c r="BZS2" t="e">
        <f t="shared" si="45"/>
        <v>#VALUE!</v>
      </c>
      <c r="BZT2" t="str">
        <f t="shared" si="45"/>
        <v>_x0001_</v>
      </c>
      <c r="BZU2" t="e">
        <f t="shared" si="45"/>
        <v>#VALUE!</v>
      </c>
      <c r="BZV2" t="str">
        <f t="shared" si="45"/>
        <v>H</v>
      </c>
      <c r="BZW2" t="e">
        <f t="shared" si="45"/>
        <v>#VALUE!</v>
      </c>
      <c r="BZX2" t="e">
        <f t="shared" si="45"/>
        <v>#VALUE!</v>
      </c>
      <c r="BZY2" t="str">
        <f t="shared" si="45"/>
        <v>I</v>
      </c>
      <c r="BZZ2" t="str">
        <f t="shared" si="45"/>
        <v>_x0001_</v>
      </c>
      <c r="CAA2" t="str">
        <f t="shared" si="45"/>
        <v>_x0007_</v>
      </c>
      <c r="CAB2" t="str">
        <f t="shared" ref="CAB2:CCM2" si="46">CHAR(CAB1)</f>
        <v>$</v>
      </c>
      <c r="CAC2" t="e">
        <f t="shared" si="46"/>
        <v>#VALUE!</v>
      </c>
      <c r="CAD2" t="e">
        <f t="shared" si="46"/>
        <v>#VALUE!</v>
      </c>
      <c r="CAE2" t="str">
        <f t="shared" si="46"/>
        <v>_x0001_</v>
      </c>
      <c r="CAF2" t="e">
        <f t="shared" si="46"/>
        <v>#VALUE!</v>
      </c>
      <c r="CAG2" t="str">
        <f t="shared" si="46"/>
        <v>B</v>
      </c>
      <c r="CAH2" t="e">
        <f t="shared" si="46"/>
        <v>#VALUE!</v>
      </c>
      <c r="CAI2" t="str">
        <f t="shared" si="46"/>
        <v>_x0001_</v>
      </c>
      <c r="CAJ2" t="e">
        <f t="shared" si="46"/>
        <v>#VALUE!</v>
      </c>
      <c r="CAK2" t="str">
        <f t="shared" si="46"/>
        <v>C</v>
      </c>
      <c r="CAL2" t="e">
        <f t="shared" si="46"/>
        <v>#VALUE!</v>
      </c>
      <c r="CAM2" t="e">
        <f t="shared" si="46"/>
        <v>#VALUE!</v>
      </c>
      <c r="CAN2" t="str">
        <f t="shared" si="46"/>
        <v>_x0001_</v>
      </c>
      <c r="CAO2" t="str">
        <f t="shared" si="46"/>
        <v>D</v>
      </c>
      <c r="CAP2" t="e">
        <f t="shared" si="46"/>
        <v>#VALUE!</v>
      </c>
      <c r="CAQ2" t="e">
        <f t="shared" si="46"/>
        <v>#VALUE!</v>
      </c>
      <c r="CAR2" t="str">
        <f t="shared" si="46"/>
        <v>_x0001_</v>
      </c>
      <c r="CAS2" t="str">
        <f t="shared" si="46"/>
        <v>E</v>
      </c>
      <c r="CAT2" t="e">
        <f t="shared" si="46"/>
        <v>#VALUE!</v>
      </c>
      <c r="CAU2" t="str">
        <f t="shared" si="46"/>
        <v>_x0001_</v>
      </c>
      <c r="CAV2" t="str">
        <f t="shared" si="46"/>
        <v>_x0001_</v>
      </c>
      <c r="CAW2" t="str">
        <f t="shared" si="46"/>
        <v>G</v>
      </c>
      <c r="CAX2" t="e">
        <f t="shared" si="46"/>
        <v>#VALUE!</v>
      </c>
      <c r="CAY2" t="e">
        <f t="shared" si="46"/>
        <v>#VALUE!</v>
      </c>
      <c r="CAZ2" t="e">
        <f t="shared" si="46"/>
        <v>#VALUE!</v>
      </c>
      <c r="CBA2" t="str">
        <f t="shared" si="46"/>
        <v>H</v>
      </c>
      <c r="CBB2" t="e">
        <f t="shared" si="46"/>
        <v>#VALUE!</v>
      </c>
      <c r="CBC2" t="e">
        <f t="shared" si="46"/>
        <v>#VALUE!</v>
      </c>
      <c r="CBD2" t="str">
        <f t="shared" si="46"/>
        <v>I</v>
      </c>
      <c r="CBE2" t="str">
        <f t="shared" si="46"/>
        <v>_x0001_</v>
      </c>
      <c r="CBF2" t="e">
        <f t="shared" si="46"/>
        <v>#VALUE!</v>
      </c>
      <c r="CBG2" t="str">
        <f t="shared" si="46"/>
        <v>*</v>
      </c>
      <c r="CBH2" t="e">
        <f t="shared" si="46"/>
        <v>#VALUE!</v>
      </c>
      <c r="CBI2" t="e">
        <f t="shared" si="46"/>
        <v>#VALUE!</v>
      </c>
      <c r="CBJ2" t="e">
        <f t="shared" si="46"/>
        <v>#VALUE!</v>
      </c>
      <c r="CBK2" t="e">
        <f t="shared" si="46"/>
        <v>#VALUE!</v>
      </c>
      <c r="CBL2" t="str">
        <f t="shared" si="46"/>
        <v>B</v>
      </c>
      <c r="CBM2" t="e">
        <f t="shared" si="46"/>
        <v>#VALUE!</v>
      </c>
      <c r="CBN2" t="str">
        <f t="shared" si="46"/>
        <v>_x0001_</v>
      </c>
      <c r="CBO2" t="str">
        <f t="shared" si="46"/>
        <v>_x0001_</v>
      </c>
      <c r="CBP2" t="str">
        <f t="shared" si="46"/>
        <v>C</v>
      </c>
      <c r="CBQ2" t="e">
        <f t="shared" si="46"/>
        <v>#VALUE!</v>
      </c>
      <c r="CBR2" t="e">
        <f t="shared" si="46"/>
        <v>#VALUE!</v>
      </c>
      <c r="CBS2" t="str">
        <f t="shared" si="46"/>
        <v>_x0001_</v>
      </c>
      <c r="CBT2" t="str">
        <f t="shared" si="46"/>
        <v>D</v>
      </c>
      <c r="CBU2" t="e">
        <f t="shared" si="46"/>
        <v>#VALUE!</v>
      </c>
      <c r="CBV2" t="e">
        <f t="shared" si="46"/>
        <v>#VALUE!</v>
      </c>
      <c r="CBW2" t="str">
        <f t="shared" si="46"/>
        <v>_x0001_</v>
      </c>
      <c r="CBX2" t="str">
        <f t="shared" si="46"/>
        <v>E</v>
      </c>
      <c r="CBY2" t="e">
        <f t="shared" si="46"/>
        <v>#VALUE!</v>
      </c>
      <c r="CBZ2" t="str">
        <f t="shared" si="46"/>
        <v>_x0001_</v>
      </c>
      <c r="CCA2" t="e">
        <f t="shared" si="46"/>
        <v>#VALUE!</v>
      </c>
      <c r="CCB2" t="str">
        <f t="shared" si="46"/>
        <v>G</v>
      </c>
      <c r="CCC2" t="e">
        <f t="shared" si="46"/>
        <v>#VALUE!</v>
      </c>
      <c r="CCD2" t="e">
        <f t="shared" si="46"/>
        <v>#VALUE!</v>
      </c>
      <c r="CCE2" t="e">
        <f t="shared" si="46"/>
        <v>#VALUE!</v>
      </c>
      <c r="CCF2" t="str">
        <f t="shared" si="46"/>
        <v>H</v>
      </c>
      <c r="CCG2" t="e">
        <f t="shared" si="46"/>
        <v>#VALUE!</v>
      </c>
      <c r="CCH2" t="e">
        <f t="shared" si="46"/>
        <v>#VALUE!</v>
      </c>
      <c r="CCI2" t="str">
        <f t="shared" si="46"/>
        <v>I</v>
      </c>
      <c r="CCJ2" t="str">
        <f t="shared" si="46"/>
        <v>_x0001_</v>
      </c>
      <c r="CCK2" t="e">
        <f t="shared" si="46"/>
        <v>#VALUE!</v>
      </c>
      <c r="CCL2" t="str">
        <f t="shared" si="46"/>
        <v>'</v>
      </c>
      <c r="CCM2" t="e">
        <f t="shared" si="46"/>
        <v>#VALUE!</v>
      </c>
      <c r="CCN2" t="e">
        <f t="shared" ref="CCN2:CEY2" si="47">CHAR(CCN1)</f>
        <v>#VALUE!</v>
      </c>
      <c r="CCO2" t="str">
        <f t="shared" si="47"/>
        <v>_x0001_</v>
      </c>
      <c r="CCP2" t="e">
        <f t="shared" si="47"/>
        <v>#VALUE!</v>
      </c>
      <c r="CCQ2" t="str">
        <f t="shared" si="47"/>
        <v>B</v>
      </c>
      <c r="CCR2" t="e">
        <f t="shared" si="47"/>
        <v>#VALUE!</v>
      </c>
      <c r="CCS2" t="str">
        <f t="shared" si="47"/>
        <v>_x0001_</v>
      </c>
      <c r="CCT2" t="str">
        <f t="shared" si="47"/>
        <v>_x0002_</v>
      </c>
      <c r="CCU2" t="str">
        <f t="shared" si="47"/>
        <v>C</v>
      </c>
      <c r="CCV2" t="e">
        <f t="shared" si="47"/>
        <v>#VALUE!</v>
      </c>
      <c r="CCW2" t="e">
        <f t="shared" si="47"/>
        <v>#VALUE!</v>
      </c>
      <c r="CCX2" t="e">
        <f t="shared" si="47"/>
        <v>#VALUE!</v>
      </c>
      <c r="CCY2" t="str">
        <f t="shared" si="47"/>
        <v>D</v>
      </c>
      <c r="CCZ2" t="e">
        <f t="shared" si="47"/>
        <v>#VALUE!</v>
      </c>
      <c r="CDA2" t="e">
        <f t="shared" si="47"/>
        <v>#VALUE!</v>
      </c>
      <c r="CDB2" t="e">
        <f t="shared" si="47"/>
        <v>#VALUE!</v>
      </c>
      <c r="CDC2" t="str">
        <f t="shared" si="47"/>
        <v>E</v>
      </c>
      <c r="CDD2" t="e">
        <f t="shared" si="47"/>
        <v>#VALUE!</v>
      </c>
      <c r="CDE2" t="str">
        <f t="shared" si="47"/>
        <v>_x0001_</v>
      </c>
      <c r="CDF2" t="e">
        <f t="shared" si="47"/>
        <v>#VALUE!</v>
      </c>
      <c r="CDG2" t="str">
        <f t="shared" si="47"/>
        <v>G</v>
      </c>
      <c r="CDH2" t="e">
        <f t="shared" si="47"/>
        <v>#VALUE!</v>
      </c>
      <c r="CDI2" t="e">
        <f t="shared" si="47"/>
        <v>#VALUE!</v>
      </c>
      <c r="CDJ2" t="str">
        <f t="shared" si="47"/>
        <v>_x0001_</v>
      </c>
      <c r="CDK2" t="str">
        <f t="shared" si="47"/>
        <v>H</v>
      </c>
      <c r="CDL2" t="e">
        <f t="shared" si="47"/>
        <v>#VALUE!</v>
      </c>
      <c r="CDM2" t="e">
        <f t="shared" si="47"/>
        <v>#VALUE!</v>
      </c>
      <c r="CDN2" t="str">
        <f t="shared" si="47"/>
        <v>I</v>
      </c>
      <c r="CDO2" t="e">
        <f t="shared" si="47"/>
        <v>#VALUE!</v>
      </c>
      <c r="CDP2" t="e">
        <f t="shared" si="47"/>
        <v>#VALUE!</v>
      </c>
      <c r="CDQ2" t="e">
        <f t="shared" si="47"/>
        <v>#VALUE!</v>
      </c>
      <c r="CDR2" t="e">
        <f t="shared" si="47"/>
        <v>#VALUE!</v>
      </c>
      <c r="CDS2" t="str">
        <f t="shared" si="47"/>
        <v>ˇ</v>
      </c>
      <c r="CDT2" t="e">
        <f t="shared" si="47"/>
        <v>#VALUE!</v>
      </c>
      <c r="CDU2" t="e">
        <f t="shared" si="47"/>
        <v>#VALUE!</v>
      </c>
      <c r="CDV2" t="e">
        <f t="shared" si="47"/>
        <v>#VALUE!</v>
      </c>
      <c r="CDW2" t="e">
        <f t="shared" si="47"/>
        <v>#VALUE!</v>
      </c>
      <c r="CDX2" t="str">
        <f t="shared" si="47"/>
        <v>B</v>
      </c>
      <c r="CDY2" t="e">
        <f t="shared" si="47"/>
        <v>#VALUE!</v>
      </c>
      <c r="CDZ2" t="str">
        <f t="shared" si="47"/>
        <v>_x0001_</v>
      </c>
      <c r="CEA2" t="str">
        <f t="shared" si="47"/>
        <v>_x0001_</v>
      </c>
      <c r="CEB2" t="str">
        <f t="shared" si="47"/>
        <v>C</v>
      </c>
      <c r="CEC2" t="e">
        <f t="shared" si="47"/>
        <v>#VALUE!</v>
      </c>
      <c r="CED2" t="e">
        <f t="shared" si="47"/>
        <v>#VALUE!</v>
      </c>
      <c r="CEE2" t="str">
        <f t="shared" si="47"/>
        <v>_x0001_</v>
      </c>
      <c r="CEF2" t="str">
        <f t="shared" si="47"/>
        <v>D</v>
      </c>
      <c r="CEG2" t="e">
        <f t="shared" si="47"/>
        <v>#VALUE!</v>
      </c>
      <c r="CEH2" t="e">
        <f t="shared" si="47"/>
        <v>#VALUE!</v>
      </c>
      <c r="CEI2" t="e">
        <f t="shared" si="47"/>
        <v>#VALUE!</v>
      </c>
      <c r="CEJ2" t="str">
        <f t="shared" si="47"/>
        <v>E</v>
      </c>
      <c r="CEK2" t="e">
        <f t="shared" si="47"/>
        <v>#VALUE!</v>
      </c>
      <c r="CEL2" t="str">
        <f t="shared" si="47"/>
        <v>_x0001_</v>
      </c>
      <c r="CEM2" t="str">
        <f t="shared" si="47"/>
        <v>_x0001_</v>
      </c>
      <c r="CEN2" t="str">
        <f t="shared" si="47"/>
        <v>G</v>
      </c>
      <c r="CEO2" t="e">
        <f t="shared" si="47"/>
        <v>#VALUE!</v>
      </c>
      <c r="CEP2" t="e">
        <f t="shared" si="47"/>
        <v>#VALUE!</v>
      </c>
      <c r="CEQ2" t="str">
        <f t="shared" si="47"/>
        <v>_x0001_</v>
      </c>
      <c r="CER2" t="str">
        <f t="shared" si="47"/>
        <v>H</v>
      </c>
      <c r="CES2" t="e">
        <f t="shared" si="47"/>
        <v>#VALUE!</v>
      </c>
      <c r="CET2" t="e">
        <f t="shared" si="47"/>
        <v>#VALUE!</v>
      </c>
      <c r="CEU2" t="str">
        <f t="shared" si="47"/>
        <v>I</v>
      </c>
      <c r="CEV2" t="str">
        <f t="shared" si="47"/>
        <v>_x0001_</v>
      </c>
      <c r="CEW2" t="str">
        <f t="shared" si="47"/>
        <v>;</v>
      </c>
      <c r="CEX2" t="str">
        <f t="shared" si="47"/>
        <v>*</v>
      </c>
      <c r="CEY2" t="e">
        <f t="shared" si="47"/>
        <v>#VALUE!</v>
      </c>
      <c r="CEZ2" t="e">
        <f t="shared" ref="CEZ2:CHK2" si="48">CHAR(CEZ1)</f>
        <v>#VALUE!</v>
      </c>
      <c r="CFA2" t="e">
        <f t="shared" si="48"/>
        <v>#VALUE!</v>
      </c>
      <c r="CFB2" t="str">
        <f t="shared" si="48"/>
        <v>_x0001_</v>
      </c>
      <c r="CFC2" t="str">
        <f t="shared" si="48"/>
        <v>B</v>
      </c>
      <c r="CFD2" t="e">
        <f t="shared" si="48"/>
        <v>#VALUE!</v>
      </c>
      <c r="CFE2" t="str">
        <f t="shared" si="48"/>
        <v>_x0001_</v>
      </c>
      <c r="CFF2" t="e">
        <f t="shared" si="48"/>
        <v>#VALUE!</v>
      </c>
      <c r="CFG2" t="str">
        <f t="shared" si="48"/>
        <v>C</v>
      </c>
      <c r="CFH2" t="e">
        <f t="shared" si="48"/>
        <v>#VALUE!</v>
      </c>
      <c r="CFI2" t="e">
        <f t="shared" si="48"/>
        <v>#VALUE!</v>
      </c>
      <c r="CFJ2" t="str">
        <f t="shared" si="48"/>
        <v>_x0001_</v>
      </c>
      <c r="CFK2" t="str">
        <f t="shared" si="48"/>
        <v>D</v>
      </c>
      <c r="CFL2" t="e">
        <f t="shared" si="48"/>
        <v>#VALUE!</v>
      </c>
      <c r="CFM2" t="e">
        <f t="shared" si="48"/>
        <v>#VALUE!</v>
      </c>
      <c r="CFN2" t="e">
        <f t="shared" si="48"/>
        <v>#VALUE!</v>
      </c>
      <c r="CFO2" t="str">
        <f t="shared" si="48"/>
        <v>E</v>
      </c>
      <c r="CFP2" t="e">
        <f t="shared" si="48"/>
        <v>#VALUE!</v>
      </c>
      <c r="CFQ2" t="e">
        <f t="shared" si="48"/>
        <v>#VALUE!</v>
      </c>
      <c r="CFR2" t="str">
        <f t="shared" si="48"/>
        <v>_x0001_</v>
      </c>
      <c r="CFS2" t="str">
        <f t="shared" si="48"/>
        <v>G</v>
      </c>
      <c r="CFT2" t="e">
        <f t="shared" si="48"/>
        <v>#VALUE!</v>
      </c>
      <c r="CFU2" t="e">
        <f t="shared" si="48"/>
        <v>#VALUE!</v>
      </c>
      <c r="CFV2" t="e">
        <f t="shared" si="48"/>
        <v>#VALUE!</v>
      </c>
      <c r="CFW2" t="str">
        <f t="shared" si="48"/>
        <v>H</v>
      </c>
      <c r="CFX2" t="e">
        <f t="shared" si="48"/>
        <v>#VALUE!</v>
      </c>
      <c r="CFY2" t="str">
        <f t="shared" si="48"/>
        <v>_x0001_</v>
      </c>
      <c r="CFZ2" t="str">
        <f t="shared" si="48"/>
        <v>I</v>
      </c>
      <c r="CGA2" t="str">
        <f t="shared" si="48"/>
        <v>_x0001_</v>
      </c>
      <c r="CGB2" t="str">
        <f t="shared" si="48"/>
        <v>†</v>
      </c>
      <c r="CGC2" t="str">
        <f t="shared" si="48"/>
        <v>(</v>
      </c>
      <c r="CGD2" t="e">
        <f t="shared" si="48"/>
        <v>#VALUE!</v>
      </c>
      <c r="CGE2" t="e">
        <f t="shared" si="48"/>
        <v>#VALUE!</v>
      </c>
      <c r="CGF2" t="e">
        <f t="shared" si="48"/>
        <v>#VALUE!</v>
      </c>
      <c r="CGG2" t="e">
        <f t="shared" si="48"/>
        <v>#VALUE!</v>
      </c>
      <c r="CGH2" t="str">
        <f t="shared" si="48"/>
        <v>B</v>
      </c>
      <c r="CGI2" t="e">
        <f t="shared" si="48"/>
        <v>#VALUE!</v>
      </c>
      <c r="CGJ2" t="str">
        <f t="shared" si="48"/>
        <v>_x0001_</v>
      </c>
      <c r="CGK2" t="str">
        <f t="shared" si="48"/>
        <v>_x0006_</v>
      </c>
      <c r="CGL2" t="str">
        <f t="shared" si="48"/>
        <v>C</v>
      </c>
      <c r="CGM2" t="e">
        <f t="shared" si="48"/>
        <v>#VALUE!</v>
      </c>
      <c r="CGN2" t="e">
        <f t="shared" si="48"/>
        <v>#VALUE!</v>
      </c>
      <c r="CGO2" t="e">
        <f t="shared" si="48"/>
        <v>#VALUE!</v>
      </c>
      <c r="CGP2" t="str">
        <f t="shared" si="48"/>
        <v>D</v>
      </c>
      <c r="CGQ2" t="e">
        <f t="shared" si="48"/>
        <v>#VALUE!</v>
      </c>
      <c r="CGR2" t="str">
        <f t="shared" si="48"/>
        <v>_x0001_</v>
      </c>
      <c r="CGS2" t="e">
        <f t="shared" si="48"/>
        <v>#VALUE!</v>
      </c>
      <c r="CGT2" t="str">
        <f t="shared" si="48"/>
        <v>E</v>
      </c>
      <c r="CGU2" t="e">
        <f t="shared" si="48"/>
        <v>#VALUE!</v>
      </c>
      <c r="CGV2" t="str">
        <f t="shared" si="48"/>
        <v>_x0001_</v>
      </c>
      <c r="CGW2" t="e">
        <f t="shared" si="48"/>
        <v>#VALUE!</v>
      </c>
      <c r="CGX2" t="str">
        <f t="shared" si="48"/>
        <v>G</v>
      </c>
      <c r="CGY2" t="e">
        <f t="shared" si="48"/>
        <v>#VALUE!</v>
      </c>
      <c r="CGZ2" t="e">
        <f t="shared" si="48"/>
        <v>#VALUE!</v>
      </c>
      <c r="CHA2" t="str">
        <f t="shared" si="48"/>
        <v>_x0001_</v>
      </c>
      <c r="CHB2" t="str">
        <f t="shared" si="48"/>
        <v>H</v>
      </c>
      <c r="CHC2" t="e">
        <f t="shared" si="48"/>
        <v>#VALUE!</v>
      </c>
      <c r="CHD2" t="str">
        <f t="shared" si="48"/>
        <v>_x0001_</v>
      </c>
      <c r="CHE2" t="str">
        <f t="shared" si="48"/>
        <v>I</v>
      </c>
      <c r="CHF2" t="e">
        <f t="shared" si="48"/>
        <v>#VALUE!</v>
      </c>
      <c r="CHG2" t="e">
        <f t="shared" si="48"/>
        <v>#VALUE!</v>
      </c>
      <c r="CHH2" t="e">
        <f t="shared" si="48"/>
        <v>#VALUE!</v>
      </c>
      <c r="CHI2" t="e">
        <f t="shared" si="48"/>
        <v>#VALUE!</v>
      </c>
      <c r="CHJ2" t="e">
        <f t="shared" si="48"/>
        <v>#VALUE!</v>
      </c>
      <c r="CHK2" t="e">
        <f t="shared" si="48"/>
        <v>#VALUE!</v>
      </c>
      <c r="CHL2" t="e">
        <f t="shared" ref="CHL2:CHS2" si="49">CHAR(CHL1)</f>
        <v>#VALUE!</v>
      </c>
      <c r="CHM2" t="e">
        <f t="shared" si="49"/>
        <v>#VALUE!</v>
      </c>
      <c r="CHN2" t="e">
        <f t="shared" si="49"/>
        <v>#VALUE!</v>
      </c>
      <c r="CHO2" t="e">
        <f t="shared" si="49"/>
        <v>#VALUE!</v>
      </c>
      <c r="CHP2" t="e">
        <f t="shared" si="49"/>
        <v>#VALUE!</v>
      </c>
      <c r="CHQ2" t="e">
        <f t="shared" si="49"/>
        <v>#VALUE!</v>
      </c>
      <c r="CHR2" t="str">
        <f t="shared" si="49"/>
        <v>1</v>
      </c>
      <c r="CHS2" t="e">
        <f t="shared" si="49"/>
        <v>#VALUE!</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AF2138"/>
  <sheetViews>
    <sheetView workbookViewId="0"/>
  </sheetViews>
  <sheetFormatPr baseColWidth="10" defaultColWidth="10.6640625" defaultRowHeight="15" x14ac:dyDescent="0.2"/>
  <cols>
    <col min="1" max="1" width="6.83203125" style="1" customWidth="1"/>
    <col min="2" max="2" width="16.1640625" style="2" customWidth="1"/>
    <col min="3" max="3" width="17" style="3" customWidth="1"/>
    <col min="4" max="4" width="54.83203125" style="4" customWidth="1"/>
    <col min="5" max="5" width="9.33203125" style="19" hidden="1" customWidth="1"/>
    <col min="6" max="6" width="14.1640625" style="5" hidden="1" customWidth="1"/>
    <col min="7" max="8" width="6" style="5" hidden="1" customWidth="1"/>
    <col min="9" max="9" width="14" style="5" hidden="1" customWidth="1"/>
    <col min="10" max="10" width="7.1640625" style="2" hidden="1" customWidth="1"/>
    <col min="11" max="11" width="5.5" style="10" hidden="1" customWidth="1"/>
    <col min="12" max="13" width="7.5" style="10" hidden="1" customWidth="1"/>
    <col min="14" max="14" width="6.5" style="10" hidden="1" customWidth="1"/>
    <col min="15" max="17" width="3.5" style="3" hidden="1" customWidth="1"/>
    <col min="18" max="20" width="7.5" style="3" hidden="1" customWidth="1"/>
    <col min="21" max="22" width="9.1640625" style="7" hidden="1" customWidth="1"/>
    <col min="23" max="23" width="10.6640625" style="7" hidden="1" customWidth="1"/>
    <col min="24" max="26" width="17.33203125" style="3" hidden="1" customWidth="1"/>
    <col min="27" max="27" width="16.83203125" style="3" hidden="1" customWidth="1"/>
    <col min="28" max="28" width="13.1640625" customWidth="1"/>
    <col min="29" max="29" width="36" customWidth="1"/>
    <col min="30" max="30" width="13.6640625" style="9" customWidth="1"/>
    <col min="31" max="31" width="10.6640625" style="9"/>
    <col min="32" max="32" width="60.1640625" style="9" customWidth="1"/>
    <col min="33" max="16384" width="10.6640625" style="9"/>
  </cols>
  <sheetData>
    <row r="1" spans="1:31" x14ac:dyDescent="0.2">
      <c r="A1" s="1" t="s">
        <v>0</v>
      </c>
      <c r="B1" s="2" t="s">
        <v>1</v>
      </c>
      <c r="E1" s="19" t="b">
        <v>0</v>
      </c>
      <c r="F1" s="13" t="s">
        <v>17</v>
      </c>
      <c r="G1" s="5">
        <v>0</v>
      </c>
      <c r="H1" s="13" t="s">
        <v>27</v>
      </c>
      <c r="I1" s="5" t="b">
        <v>0</v>
      </c>
      <c r="J1" s="6" t="s">
        <v>2</v>
      </c>
      <c r="K1" s="7" t="s">
        <v>3</v>
      </c>
      <c r="L1" s="7" t="s">
        <v>4</v>
      </c>
      <c r="M1" s="18" t="s">
        <v>25</v>
      </c>
      <c r="N1" s="7" t="s">
        <v>5</v>
      </c>
      <c r="O1" s="8" t="s">
        <v>6</v>
      </c>
      <c r="P1" s="8" t="s">
        <v>7</v>
      </c>
      <c r="Q1" s="8" t="s">
        <v>8</v>
      </c>
      <c r="R1" s="14">
        <v>1</v>
      </c>
      <c r="S1" s="14">
        <v>2</v>
      </c>
      <c r="T1" s="14">
        <v>3</v>
      </c>
      <c r="U1" s="7" t="s">
        <v>9</v>
      </c>
      <c r="V1" s="7" t="s">
        <v>10</v>
      </c>
      <c r="W1" s="7" t="s">
        <v>11</v>
      </c>
      <c r="X1" s="3" t="s">
        <v>12</v>
      </c>
      <c r="Y1" s="3" t="s">
        <v>13</v>
      </c>
      <c r="Z1" s="3" t="s">
        <v>14</v>
      </c>
      <c r="AA1" s="16" t="s">
        <v>21</v>
      </c>
      <c r="AB1" t="s">
        <v>26</v>
      </c>
      <c r="AC1" t="s">
        <v>15</v>
      </c>
      <c r="AD1" s="9" t="s">
        <v>16</v>
      </c>
      <c r="AE1" s="12" t="s">
        <v>18</v>
      </c>
    </row>
    <row r="2" spans="1:31" x14ac:dyDescent="0.2">
      <c r="A2" s="1">
        <v>0</v>
      </c>
      <c r="B2" s="2" t="str">
        <f ca="1">$F2
&amp;IF(ISBLANK(AB2),
    IF($A2=$G2,
        "",
        "+"&amp;$A2-$G2
    ),
    "."&amp;AB2
)</f>
        <v>start</v>
      </c>
      <c r="C2" s="3" t="str">
        <f ca="1">_xlfn.TEXTJOIN(" ",FALSE,OFFSET(program!$A$1,0,A2,1,M2))</f>
        <v>3 62</v>
      </c>
      <c r="D2" s="4" t="str">
        <f ca="1">IF($H2="data",".dat "&amp;X2,
IF($H2="str",".str " &amp; _xlfn.TEXTJOIN("",FALSE,OFFSET(program!$A$2,0,A2+1,1,M2-1)),
$L2&amp;" "&amp;_xlfn.TEXTJOIN(", ",TRUE,$X2:$Z2)
))</f>
        <v>IN   [vars.tmp]</v>
      </c>
      <c r="E2" s="19" t="b">
        <f ca="1">IF(G2&lt;&gt;G1,NOT(E1),E1)</f>
        <v>0</v>
      </c>
      <c r="F2" s="5" t="str">
        <f ca="1">IF(ISBLANK($AD2),
    IF(ISNUMBER(FIND(" AUTOLABEL ",AA2)),IF(I2,"data","fun")&amp;A2,F1),
    $AD2
)</f>
        <v>start</v>
      </c>
      <c r="G2" s="5">
        <f ca="1">IF(AND(ISBLANK($AD2),NOT(ISNUMBER(FIND(" AUTOLABEL ",AA2)))),G1,$A2)</f>
        <v>0</v>
      </c>
      <c r="H2" s="5" t="str">
        <f>IF(ISNUMBER(FIND(" STR "," "&amp;AE2&amp;" ")),"str",
IF(ISNUMBER(FIND(" CODE "," "&amp;AE2&amp;" ")),"code",
IF(ISNUMBER(FIND(" DATA "," "&amp;AE2&amp;" ")),"data",
$H1
)))</f>
        <v>code</v>
      </c>
      <c r="I2" s="13" t="b">
        <f>H2&lt;&gt;"code"</f>
        <v>0</v>
      </c>
      <c r="J2" s="6">
        <f ca="1">OFFSET(program!$A$1,0,disasm!A2)</f>
        <v>3</v>
      </c>
      <c r="K2" s="7">
        <f ca="1">MOD($J2,100)</f>
        <v>3</v>
      </c>
      <c r="L2" s="7" t="str">
        <f ca="1">IF(K2=99,"END",CHOOSE(K2,"ADD ","MUL ","IN  ","OUT ","J!=0","J=0 ","CMP&lt;","CMP=","SP+ "))</f>
        <v xml:space="preserve">IN  </v>
      </c>
      <c r="M2" s="7">
        <f ca="1">IF($H2="data",1,IF($H2="str",$J2+1,N2+1))</f>
        <v>2</v>
      </c>
      <c r="N2" s="7">
        <f ca="1">IF($I2,1,IFERROR(CHOOSE($K2,3,3,1,1,2,2,3,3,1),0))</f>
        <v>1</v>
      </c>
      <c r="O2" s="8">
        <f ca="1">IF(I2,1,IF($N2&gt;=1,MOD(INT($J2/100),10),""))</f>
        <v>0</v>
      </c>
      <c r="P2" s="8" t="str">
        <f ca="1">IF($N2&gt;=2,MOD(INT($J2/1000),10),"")</f>
        <v/>
      </c>
      <c r="Q2" s="8" t="str">
        <f ca="1">IF($N2&gt;=3,MOD(INT($J2/10000),10),"")</f>
        <v/>
      </c>
      <c r="R2" s="8" t="str">
        <f ca="1">IF(O2="","",
    IF(ISNUMBER(FIND(" A"&amp;R$1&amp;" ",$AA2)),"addr",
        IF(ISNUMBER(FIND(" C"&amp;R$1&amp;" ",$AA2)),"char",
            CHOOSE(O2+1,"addr","num","num")
        )
    )
)</f>
        <v>addr</v>
      </c>
      <c r="S2" s="8" t="str">
        <f t="shared" ref="S2:T2" ca="1" si="0">IF(P2="","",
    IF(ISNUMBER(FIND(" A"&amp;S$1&amp;" ",$AA2)),"addr",
        IF(ISNUMBER(FIND(" C"&amp;S$1&amp;" ",$AA2)),"char",
            CHOOSE(P2+1,"addr","num","num")
        )
    )
)</f>
        <v/>
      </c>
      <c r="T2" s="8" t="str">
        <f t="shared" ca="1" si="0"/>
        <v/>
      </c>
      <c r="U2" s="7">
        <f ca="1">IF(O2="","",OFFSET(program!$A$1,0,disasm!$A2+COLUMN()-COLUMN($U2)+IF($I2,0,1)))</f>
        <v>62</v>
      </c>
      <c r="V2" s="7" t="str">
        <f ca="1">IF(P2="","",OFFSET(program!$A$1,0,disasm!$A2+COLUMN()-COLUMN($U2)+IF($I2,0,1)))</f>
        <v/>
      </c>
      <c r="W2" s="7" t="str">
        <f ca="1">IF(Q2="","",OFFSET(program!$A$1,0,disasm!$A2+COLUMN()-COLUMN($U2)+IF($I2,0,1)))</f>
        <v/>
      </c>
      <c r="X2" s="3" t="str">
        <f ca="1">IF(O2="","",
  SUBSTITUTE(SUBSTITUTE(
    CHOOSE(1+O2,"[val]","val","[SP+val]"),
    "val",
    IF(R2="char","'"&amp;CHAR(U2)&amp;"'",
      IF(R2="addr",
        INDEX($B:$B,MATCH(U2,$A:$A,1))
          &amp; IF(INDEX($A:$A,MATCH(U2,$A:$A,1)) &lt; U2, ".a"&amp;(U2 - INDEX($A:$A,MATCH(U2,$A:$A,1))),""),
        U2
       )
    )
  ),"+-","-")
)</f>
        <v>[vars.tmp]</v>
      </c>
      <c r="Y2" s="3" t="str">
        <f t="shared" ref="Y2:Z2" ca="1" si="1">IF(P2="","",
  SUBSTITUTE(SUBSTITUTE(
    CHOOSE(1+P2,"[val]","val","[SP+val]"),
    "val",
    IF(S2="char","'"&amp;CHAR(V2)&amp;"'",
      IF(S2="addr",
        INDEX($B:$B,MATCH(V2,$A:$A,1))
          &amp; IF(INDEX($A:$A,MATCH(V2,$A:$A,1)) &lt; V2, ".a"&amp;(V2 - INDEX($A:$A,MATCH(V2,$A:$A,1))),""),
        V2
       )
    )
  ),"+-","-")
)</f>
        <v/>
      </c>
      <c r="Z2" s="3" t="str">
        <f t="shared" ca="1" si="1"/>
        <v/>
      </c>
      <c r="AA2" s="3" t="str">
        <f ca="1">" "
&amp;AE2
&amp;IF(AND(OR(K2=5,K2=6),MOD(INT(J2/1000),10)=1)," A2","")
&amp;IF(AND(NOT(I2),J2=109,OFFSET(program!$A$1,0,disasm!$A2+1)&gt;0,NOT(ISNUMBER(FIND(" A1 "," "&amp;AE2&amp;" "))))," AUTOLABEL","")
&amp;" "</f>
        <v xml:space="preserve">  </v>
      </c>
      <c r="AE2" s="12"/>
    </row>
    <row r="3" spans="1:31" x14ac:dyDescent="0.2">
      <c r="A3" s="1">
        <f t="shared" ref="A3" ca="1" si="2">A2+M2</f>
        <v>2</v>
      </c>
      <c r="B3" s="2" t="str">
        <f t="shared" ref="B3" ca="1" si="3">$F3
&amp;IF(ISBLANK(AB3),
    IF($A3=$G3,
        "",
        "+"&amp;$A3-$G3
    ),
    "."&amp;AB3
)</f>
        <v>start+2</v>
      </c>
      <c r="C3" s="3" t="str">
        <f ca="1">_xlfn.TEXTJOIN(" ",FALSE,OFFSET(program!$A$1,0,A3,1,M3))</f>
        <v>1001 62 11 10</v>
      </c>
      <c r="D3" s="4" t="str">
        <f ca="1">IF($H3="data",".dat "&amp;X3,
IF($H3="str",".str " &amp; _xlfn.TEXTJOIN("",FALSE,OFFSET(program!$A$2,0,A3+1,1,M3-1)),
$L3&amp;" "&amp;_xlfn.TEXTJOIN(", ",TRUE,$X3:$Z3)
))</f>
        <v>ADD  [vars.tmp], nodes_main.node00, [start+8.a2]</v>
      </c>
      <c r="E3" s="19" t="b">
        <f t="shared" ref="E3" ca="1" si="4">IF(G3&lt;&gt;G2,NOT(E2),E2)</f>
        <v>0</v>
      </c>
      <c r="F3" s="5" t="str">
        <f t="shared" ref="F3" ca="1" si="5">IF(ISBLANK($AD3),
    IF(ISNUMBER(FIND(" AUTOLABEL ",AA3)),IF(I3,"data","fun")&amp;A3,F2),
    $AD3
)</f>
        <v>start</v>
      </c>
      <c r="G3" s="5">
        <f t="shared" ref="G3" ca="1" si="6">IF(AND(ISBLANK($AD3),NOT(ISNUMBER(FIND(" AUTOLABEL ",AA3)))),G2,$A3)</f>
        <v>0</v>
      </c>
      <c r="H3" s="5" t="str">
        <f t="shared" ref="H3" si="7">IF(ISNUMBER(FIND(" STR "," "&amp;AE3&amp;" ")),"str",
IF(ISNUMBER(FIND(" CODE "," "&amp;AE3&amp;" ")),"code",
IF(ISNUMBER(FIND(" DATA "," "&amp;AE3&amp;" ")),"data",
$H2
)))</f>
        <v>code</v>
      </c>
      <c r="I3" s="13" t="b">
        <f t="shared" ref="I3" si="8">H3&lt;&gt;"code"</f>
        <v>0</v>
      </c>
      <c r="J3" s="6">
        <f ca="1">OFFSET(program!$A$1,0,disasm!A3)</f>
        <v>1001</v>
      </c>
      <c r="K3" s="7">
        <f t="shared" ref="K3:K66" ca="1" si="9">MOD($J3,100)</f>
        <v>1</v>
      </c>
      <c r="L3" s="7" t="str">
        <f t="shared" ref="L3" ca="1" si="10">IF(K3=99,"END",CHOOSE(K3,"ADD ","MUL ","IN  ","OUT ","J!=0","J=0 ","CMP&lt;","CMP=","SP+ "))</f>
        <v xml:space="preserve">ADD </v>
      </c>
      <c r="M3" s="7">
        <f t="shared" ref="M3" ca="1" si="11">IF($H3="data",1,IF($H3="str",$J3+1,N3+1))</f>
        <v>4</v>
      </c>
      <c r="N3" s="7">
        <f t="shared" ref="N3:N66" ca="1" si="12">IF($I3,1,IFERROR(CHOOSE($K3,3,3,1,1,2,2,3,3,1),0))</f>
        <v>3</v>
      </c>
      <c r="O3" s="8">
        <f t="shared" ref="O3" ca="1" si="13">IF(I3,1,IF($N3&gt;=1,MOD(INT($J3/100),10),""))</f>
        <v>0</v>
      </c>
      <c r="P3" s="8">
        <f t="shared" ref="P3:P66" ca="1" si="14">IF($N3&gt;=2,MOD(INT($J3/1000),10),"")</f>
        <v>1</v>
      </c>
      <c r="Q3" s="8">
        <f t="shared" ref="Q3:Q66" ca="1" si="15">IF($N3&gt;=3,MOD(INT($J3/10000),10),"")</f>
        <v>0</v>
      </c>
      <c r="R3" s="8" t="str">
        <f t="shared" ref="R3" ca="1" si="16">IF(O3="","",
    IF(ISNUMBER(FIND(" A"&amp;R$1&amp;" ",$AA3)),"addr",
        IF(ISNUMBER(FIND(" C"&amp;R$1&amp;" ",$AA3)),"char",
            CHOOSE(O3+1,"addr","num","num")
        )
    )
)</f>
        <v>addr</v>
      </c>
      <c r="S3" s="8" t="str">
        <f t="shared" ref="S3" ca="1" si="17">IF(P3="","",
    IF(ISNUMBER(FIND(" A"&amp;S$1&amp;" ",$AA3)),"addr",
        IF(ISNUMBER(FIND(" C"&amp;S$1&amp;" ",$AA3)),"char",
            CHOOSE(P3+1,"addr","num","num")
        )
    )
)</f>
        <v>addr</v>
      </c>
      <c r="T3" s="8" t="str">
        <f t="shared" ref="T3" ca="1" si="18">IF(Q3="","",
    IF(ISNUMBER(FIND(" A"&amp;T$1&amp;" ",$AA3)),"addr",
        IF(ISNUMBER(FIND(" C"&amp;T$1&amp;" ",$AA3)),"char",
            CHOOSE(Q3+1,"addr","num","num")
        )
    )
)</f>
        <v>addr</v>
      </c>
      <c r="U3" s="7">
        <f ca="1">IF(O3="","",OFFSET(program!$A$1,0,disasm!$A3+COLUMN()-COLUMN($U3)+IF($I3,0,1)))</f>
        <v>62</v>
      </c>
      <c r="V3" s="7">
        <f ca="1">IF(P3="","",OFFSET(program!$A$1,0,disasm!$A3+COLUMN()-COLUMN($U3)+IF($I3,0,1)))</f>
        <v>11</v>
      </c>
      <c r="W3" s="7">
        <f ca="1">IF(Q3="","",OFFSET(program!$A$1,0,disasm!$A3+COLUMN()-COLUMN($U3)+IF($I3,0,1)))</f>
        <v>10</v>
      </c>
      <c r="X3" s="3" t="str">
        <f t="shared" ref="X3" ca="1" si="19">IF(O3="","",
  SUBSTITUTE(SUBSTITUTE(
    CHOOSE(1+O3,"[val]","val","[SP+val]"),
    "val",
    IF(R3="char","'"&amp;CHAR(U3)&amp;"'",
      IF(R3="addr",
        INDEX($B:$B,MATCH(U3,$A:$A,1))
          &amp; IF(INDEX($A:$A,MATCH(U3,$A:$A,1)) &lt; U3, ".a"&amp;(U3 - INDEX($A:$A,MATCH(U3,$A:$A,1))),""),
        U3
       )
    )
  ),"+-","-")
)</f>
        <v>[vars.tmp]</v>
      </c>
      <c r="Y3" s="3" t="str">
        <f t="shared" ref="Y3" ca="1" si="20">IF(P3="","",
  SUBSTITUTE(SUBSTITUTE(
    CHOOSE(1+P3,"[val]","val","[SP+val]"),
    "val",
    IF(S3="char","'"&amp;CHAR(V3)&amp;"'",
      IF(S3="addr",
        INDEX($B:$B,MATCH(V3,$A:$A,1))
          &amp; IF(INDEX($A:$A,MATCH(V3,$A:$A,1)) &lt; V3, ".a"&amp;(V3 - INDEX($A:$A,MATCH(V3,$A:$A,1))),""),
        V3
       )
    )
  ),"+-","-")
)</f>
        <v>nodes_main.node00</v>
      </c>
      <c r="Z3" s="3" t="str">
        <f t="shared" ref="Z3" ca="1" si="21">IF(Q3="","",
  SUBSTITUTE(SUBSTITUTE(
    CHOOSE(1+Q3,"[val]","val","[SP+val]"),
    "val",
    IF(T3="char","'"&amp;CHAR(W3)&amp;"'",
      IF(T3="addr",
        INDEX($B:$B,MATCH(W3,$A:$A,1))
          &amp; IF(INDEX($A:$A,MATCH(W3,$A:$A,1)) &lt; W3, ".a"&amp;(W3 - INDEX($A:$A,MATCH(W3,$A:$A,1))),""),
        W3
       )
    )
  ),"+-","-")
)</f>
        <v>[start+8.a2]</v>
      </c>
      <c r="AA3" s="3" t="str">
        <f ca="1">" "
&amp;AE3
&amp;IF(AND(OR(K3=5,K3=6),MOD(INT(J3/1000),10)=1)," A2","")
&amp;IF(AND(NOT(I3),J3=109,OFFSET(program!$A$1,0,disasm!$A3+1)&gt;0,NOT(ISNUMBER(FIND(" A1 "," "&amp;AE3&amp;" "))))," AUTOLABEL","")
&amp;" "</f>
        <v xml:space="preserve"> A2 </v>
      </c>
      <c r="AE3" s="12" t="s">
        <v>19</v>
      </c>
    </row>
    <row r="4" spans="1:31" x14ac:dyDescent="0.2">
      <c r="A4" s="1">
        <f t="shared" ref="A4:A67" ca="1" si="22">A3+M3</f>
        <v>6</v>
      </c>
      <c r="B4" s="2" t="str">
        <f t="shared" ref="B4:B67" ca="1" si="23">$F4
&amp;IF(ISBLANK(AB4),
    IF($A4=$G4,
        "",
        "+"&amp;$A4-$G4
    ),
    "."&amp;AB4
)</f>
        <v>start+6</v>
      </c>
      <c r="C4" s="3" t="str">
        <f ca="1">_xlfn.TEXTJOIN(" ",FALSE,OFFSET(program!$A$1,0,A4,1,M4))</f>
        <v>109 2255</v>
      </c>
      <c r="D4" s="4" t="str">
        <f ca="1">IF($H4="data",".dat "&amp;X4,
IF($H4="str",".str " &amp; _xlfn.TEXTJOIN("",FALSE,OFFSET(program!$A$2,0,A4+1,1,M4-1)),
$L4&amp;" "&amp;_xlfn.TEXTJOIN(", ",TRUE,$X4:$Z4)
))</f>
        <v>SP+  stack</v>
      </c>
      <c r="E4" s="19" t="b">
        <f t="shared" ref="E4:E67" ca="1" si="24">IF(G4&lt;&gt;G3,NOT(E3),E3)</f>
        <v>0</v>
      </c>
      <c r="F4" s="5" t="str">
        <f t="shared" ref="F4:F67" ca="1" si="25">IF(ISBLANK($AD4),
    IF(ISNUMBER(FIND(" AUTOLABEL ",AA4)),IF(I4,"data","fun")&amp;A4,F3),
    $AD4
)</f>
        <v>start</v>
      </c>
      <c r="G4" s="5">
        <f t="shared" ref="G4:G67" ca="1" si="26">IF(AND(ISBLANK($AD4),NOT(ISNUMBER(FIND(" AUTOLABEL ",AA4)))),G3,$A4)</f>
        <v>0</v>
      </c>
      <c r="H4" s="5" t="str">
        <f t="shared" ref="H4:H67" si="27">IF(ISNUMBER(FIND(" STR "," "&amp;AE4&amp;" ")),"str",
IF(ISNUMBER(FIND(" CODE "," "&amp;AE4&amp;" ")),"code",
IF(ISNUMBER(FIND(" DATA "," "&amp;AE4&amp;" ")),"data",
$H3
)))</f>
        <v>code</v>
      </c>
      <c r="I4" s="13" t="b">
        <f t="shared" ref="I4:I67" si="28">H4&lt;&gt;"code"</f>
        <v>0</v>
      </c>
      <c r="J4" s="6">
        <f ca="1">OFFSET(program!$A$1,0,disasm!A4)</f>
        <v>109</v>
      </c>
      <c r="K4" s="7">
        <f t="shared" ca="1" si="9"/>
        <v>9</v>
      </c>
      <c r="L4" s="7" t="str">
        <f t="shared" ref="L4:L67" ca="1" si="29">IF(K4=99,"END",CHOOSE(K4,"ADD ","MUL ","IN  ","OUT ","J!=0","J=0 ","CMP&lt;","CMP=","SP+ "))</f>
        <v xml:space="preserve">SP+ </v>
      </c>
      <c r="M4" s="7">
        <f t="shared" ref="M4:M67" ca="1" si="30">IF($H4="data",1,IF($H4="str",$J4+1,N4+1))</f>
        <v>2</v>
      </c>
      <c r="N4" s="7">
        <f t="shared" ca="1" si="12"/>
        <v>1</v>
      </c>
      <c r="O4" s="8">
        <f t="shared" ref="O4:O67" ca="1" si="31">IF(I4,1,IF($N4&gt;=1,MOD(INT($J4/100),10),""))</f>
        <v>1</v>
      </c>
      <c r="P4" s="8" t="str">
        <f t="shared" ca="1" si="14"/>
        <v/>
      </c>
      <c r="Q4" s="8" t="str">
        <f t="shared" ca="1" si="15"/>
        <v/>
      </c>
      <c r="R4" s="8" t="str">
        <f t="shared" ref="R4:R67" ca="1" si="32">IF(O4="","",
    IF(ISNUMBER(FIND(" A"&amp;R$1&amp;" ",$AA4)),"addr",
        IF(ISNUMBER(FIND(" C"&amp;R$1&amp;" ",$AA4)),"char",
            CHOOSE(O4+1,"addr","num","num")
        )
    )
)</f>
        <v>addr</v>
      </c>
      <c r="S4" s="8" t="str">
        <f t="shared" ref="S4:S67" ca="1" si="33">IF(P4="","",
    IF(ISNUMBER(FIND(" A"&amp;S$1&amp;" ",$AA4)),"addr",
        IF(ISNUMBER(FIND(" C"&amp;S$1&amp;" ",$AA4)),"char",
            CHOOSE(P4+1,"addr","num","num")
        )
    )
)</f>
        <v/>
      </c>
      <c r="T4" s="8" t="str">
        <f t="shared" ref="T4:T67" ca="1" si="34">IF(Q4="","",
    IF(ISNUMBER(FIND(" A"&amp;T$1&amp;" ",$AA4)),"addr",
        IF(ISNUMBER(FIND(" C"&amp;T$1&amp;" ",$AA4)),"char",
            CHOOSE(Q4+1,"addr","num","num")
        )
    )
)</f>
        <v/>
      </c>
      <c r="U4" s="7">
        <f ca="1">IF(O4="","",OFFSET(program!$A$1,0,disasm!$A4+COLUMN()-COLUMN($U4)+IF($I4,0,1)))</f>
        <v>2255</v>
      </c>
      <c r="V4" s="7" t="str">
        <f ca="1">IF(P4="","",OFFSET(program!$A$1,0,disasm!$A4+COLUMN()-COLUMN($U4)+IF($I4,0,1)))</f>
        <v/>
      </c>
      <c r="W4" s="7" t="str">
        <f ca="1">IF(Q4="","",OFFSET(program!$A$1,0,disasm!$A4+COLUMN()-COLUMN($U4)+IF($I4,0,1)))</f>
        <v/>
      </c>
      <c r="X4" s="3" t="str">
        <f t="shared" ref="X4:X67" ca="1" si="35">IF(O4="","",
  SUBSTITUTE(SUBSTITUTE(
    CHOOSE(1+O4,"[val]","val","[SP+val]"),
    "val",
    IF(R4="char","'"&amp;CHAR(U4)&amp;"'",
      IF(R4="addr",
        INDEX($B:$B,MATCH(U4,$A:$A,1))
          &amp; IF(INDEX($A:$A,MATCH(U4,$A:$A,1)) &lt; U4, ".a"&amp;(U4 - INDEX($A:$A,MATCH(U4,$A:$A,1))),""),
        U4
       )
    )
  ),"+-","-")
)</f>
        <v>stack</v>
      </c>
      <c r="Y4" s="3" t="str">
        <f t="shared" ref="Y4:Y67" ca="1" si="36">IF(P4="","",
  SUBSTITUTE(SUBSTITUTE(
    CHOOSE(1+P4,"[val]","val","[SP+val]"),
    "val",
    IF(S4="char","'"&amp;CHAR(V4)&amp;"'",
      IF(S4="addr",
        INDEX($B:$B,MATCH(V4,$A:$A,1))
          &amp; IF(INDEX($A:$A,MATCH(V4,$A:$A,1)) &lt; V4, ".a"&amp;(V4 - INDEX($A:$A,MATCH(V4,$A:$A,1))),""),
        V4
       )
    )
  ),"+-","-")
)</f>
        <v/>
      </c>
      <c r="Z4" s="3" t="str">
        <f t="shared" ref="Z4:Z67" ca="1" si="37">IF(Q4="","",
  SUBSTITUTE(SUBSTITUTE(
    CHOOSE(1+Q4,"[val]","val","[SP+val]"),
    "val",
    IF(T4="char","'"&amp;CHAR(W4)&amp;"'",
      IF(T4="addr",
        INDEX($B:$B,MATCH(W4,$A:$A,1))
          &amp; IF(INDEX($A:$A,MATCH(W4,$A:$A,1)) &lt; W4, ".a"&amp;(W4 - INDEX($A:$A,MATCH(W4,$A:$A,1))),""),
        W4
       )
    )
  ),"+-","-")
)</f>
        <v/>
      </c>
      <c r="AA4" s="3" t="str">
        <f ca="1">" "
&amp;AE4
&amp;IF(AND(OR(K4=5,K4=6),MOD(INT(J4/1000),10)=1)," A2","")
&amp;IF(AND(NOT(I4),J4=109,OFFSET(program!$A$1,0,disasm!$A4+1)&gt;0,NOT(ISNUMBER(FIND(" A1 "," "&amp;AE4&amp;" "))))," AUTOLABEL","")
&amp;" "</f>
        <v xml:space="preserve"> A1 </v>
      </c>
      <c r="AE4" s="12" t="s">
        <v>28</v>
      </c>
    </row>
    <row r="5" spans="1:31" x14ac:dyDescent="0.2">
      <c r="A5" s="1">
        <f t="shared" ca="1" si="22"/>
        <v>8</v>
      </c>
      <c r="B5" s="2" t="str">
        <f t="shared" ca="1" si="23"/>
        <v>start+8</v>
      </c>
      <c r="C5" s="3" t="str">
        <f ca="1">_xlfn.TEXTJOIN(" ",FALSE,OFFSET(program!$A$1,0,A5,1,M5))</f>
        <v>105 1 0</v>
      </c>
      <c r="D5" s="4" t="str">
        <f ca="1">IF($H5="data",".dat "&amp;X5,
IF($H5="str",".str " &amp; _xlfn.TEXTJOIN("",FALSE,OFFSET(program!$A$2,0,A5+1,1,M5-1)),
$L5&amp;" "&amp;_xlfn.TEXTJOIN(", ",TRUE,$X5:$Z5)
))</f>
        <v>J!=0 1, [start]</v>
      </c>
      <c r="E5" s="19" t="b">
        <f t="shared" ca="1" si="24"/>
        <v>0</v>
      </c>
      <c r="F5" s="5" t="str">
        <f t="shared" ca="1" si="25"/>
        <v>start</v>
      </c>
      <c r="G5" s="5">
        <f t="shared" ca="1" si="26"/>
        <v>0</v>
      </c>
      <c r="H5" s="5" t="str">
        <f t="shared" si="27"/>
        <v>code</v>
      </c>
      <c r="I5" s="13" t="b">
        <f t="shared" si="28"/>
        <v>0</v>
      </c>
      <c r="J5" s="6">
        <f ca="1">OFFSET(program!$A$1,0,disasm!A5)</f>
        <v>105</v>
      </c>
      <c r="K5" s="7">
        <f t="shared" ca="1" si="9"/>
        <v>5</v>
      </c>
      <c r="L5" s="7" t="str">
        <f t="shared" ca="1" si="29"/>
        <v>J!=0</v>
      </c>
      <c r="M5" s="7">
        <f t="shared" ca="1" si="30"/>
        <v>3</v>
      </c>
      <c r="N5" s="7">
        <f t="shared" ca="1" si="12"/>
        <v>2</v>
      </c>
      <c r="O5" s="8">
        <f t="shared" ca="1" si="31"/>
        <v>1</v>
      </c>
      <c r="P5" s="8">
        <f t="shared" ca="1" si="14"/>
        <v>0</v>
      </c>
      <c r="Q5" s="8" t="str">
        <f t="shared" ca="1" si="15"/>
        <v/>
      </c>
      <c r="R5" s="8" t="str">
        <f t="shared" ca="1" si="32"/>
        <v>num</v>
      </c>
      <c r="S5" s="8" t="str">
        <f t="shared" ca="1" si="33"/>
        <v>addr</v>
      </c>
      <c r="T5" s="8" t="str">
        <f t="shared" ca="1" si="34"/>
        <v/>
      </c>
      <c r="U5" s="7">
        <f ca="1">IF(O5="","",OFFSET(program!$A$1,0,disasm!$A5+COLUMN()-COLUMN($U5)+IF($I5,0,1)))</f>
        <v>1</v>
      </c>
      <c r="V5" s="7">
        <f ca="1">IF(P5="","",OFFSET(program!$A$1,0,disasm!$A5+COLUMN()-COLUMN($U5)+IF($I5,0,1)))</f>
        <v>0</v>
      </c>
      <c r="W5" s="7" t="str">
        <f ca="1">IF(Q5="","",OFFSET(program!$A$1,0,disasm!$A5+COLUMN()-COLUMN($U5)+IF($I5,0,1)))</f>
        <v/>
      </c>
      <c r="X5" s="3" t="str">
        <f t="shared" ca="1" si="35"/>
        <v>1</v>
      </c>
      <c r="Y5" s="3" t="str">
        <f t="shared" ca="1" si="36"/>
        <v>[start]</v>
      </c>
      <c r="Z5" s="3" t="str">
        <f t="shared" ca="1" si="37"/>
        <v/>
      </c>
      <c r="AA5" s="3" t="str">
        <f ca="1">" "
&amp;AE5
&amp;IF(AND(OR(K5=5,K5=6),MOD(INT(J5/1000),10)=1)," A2","")
&amp;IF(AND(NOT(I5),J5=109,OFFSET(program!$A$1,0,disasm!$A5+1)&gt;0,NOT(ISNUMBER(FIND(" A1 "," "&amp;AE5&amp;" "))))," AUTOLABEL","")
&amp;" "</f>
        <v xml:space="preserve">  </v>
      </c>
      <c r="AB5" s="17"/>
      <c r="AE5" s="12"/>
    </row>
    <row r="6" spans="1:31" x14ac:dyDescent="0.2">
      <c r="A6" s="1">
        <f t="shared" ca="1" si="22"/>
        <v>11</v>
      </c>
      <c r="B6" s="2" t="str">
        <f t="shared" si="23"/>
        <v>nodes_main.node00</v>
      </c>
      <c r="C6" s="3" t="str">
        <f ca="1">_xlfn.TEXTJOIN(" ",FALSE,OFFSET(program!$A$1,0,A6,1,M6))</f>
        <v>1396</v>
      </c>
      <c r="D6" s="4" t="str">
        <f ca="1">IF($H6="data",".dat "&amp;X6,
IF($H6="str",".str " &amp; _xlfn.TEXTJOIN("",FALSE,OFFSET(program!$A$2,0,A6+1,1,M6-1)),
$L6&amp;" "&amp;_xlfn.TEXTJOIN(", ",TRUE,$X6:$Z6)
))</f>
        <v>.dat node00_main</v>
      </c>
      <c r="E6" s="19" t="b">
        <f t="shared" ca="1" si="24"/>
        <v>1</v>
      </c>
      <c r="F6" s="5" t="str">
        <f t="shared" si="25"/>
        <v>nodes_main</v>
      </c>
      <c r="G6" s="5">
        <f t="shared" ca="1" si="26"/>
        <v>11</v>
      </c>
      <c r="H6" s="5" t="str">
        <f t="shared" si="27"/>
        <v>data</v>
      </c>
      <c r="I6" s="13" t="b">
        <f t="shared" si="28"/>
        <v>1</v>
      </c>
      <c r="J6" s="6">
        <f ca="1">OFFSET(program!$A$1,0,disasm!A6)</f>
        <v>1396</v>
      </c>
      <c r="K6" s="7">
        <f t="shared" ca="1" si="9"/>
        <v>96</v>
      </c>
      <c r="L6" s="7" t="e">
        <f t="shared" ca="1" si="29"/>
        <v>#VALUE!</v>
      </c>
      <c r="M6" s="7">
        <f t="shared" si="30"/>
        <v>1</v>
      </c>
      <c r="N6" s="7">
        <f t="shared" si="12"/>
        <v>1</v>
      </c>
      <c r="O6" s="8">
        <f t="shared" si="31"/>
        <v>1</v>
      </c>
      <c r="P6" s="8" t="str">
        <f t="shared" si="14"/>
        <v/>
      </c>
      <c r="Q6" s="8" t="str">
        <f t="shared" si="15"/>
        <v/>
      </c>
      <c r="R6" s="8" t="str">
        <f t="shared" ca="1" si="32"/>
        <v>addr</v>
      </c>
      <c r="S6" s="8" t="str">
        <f t="shared" si="33"/>
        <v/>
      </c>
      <c r="T6" s="8" t="str">
        <f t="shared" si="34"/>
        <v/>
      </c>
      <c r="U6" s="7">
        <f ca="1">IF(O6="","",OFFSET(program!$A$1,0,disasm!$A6+COLUMN()-COLUMN($U6)+IF($I6,0,1)))</f>
        <v>1396</v>
      </c>
      <c r="V6" s="7" t="str">
        <f ca="1">IF(P6="","",OFFSET(program!$A$1,0,disasm!$A6+COLUMN()-COLUMN($U6)+IF($I6,0,1)))</f>
        <v/>
      </c>
      <c r="W6" s="7" t="str">
        <f ca="1">IF(Q6="","",OFFSET(program!$A$1,0,disasm!$A6+COLUMN()-COLUMN($U6)+IF($I6,0,1)))</f>
        <v/>
      </c>
      <c r="X6" s="3" t="str">
        <f t="shared" ca="1" si="35"/>
        <v>node00_main</v>
      </c>
      <c r="Y6" s="3" t="str">
        <f t="shared" si="36"/>
        <v/>
      </c>
      <c r="Z6" s="3" t="str">
        <f t="shared" si="37"/>
        <v/>
      </c>
      <c r="AA6" s="3" t="str">
        <f ca="1">" "
&amp;AE6
&amp;IF(AND(OR(K6=5,K6=6),MOD(INT(J6/1000),10)=1)," A2","")
&amp;IF(AND(NOT(I6),J6=109,OFFSET(program!$A$1,0,disasm!$A6+1)&gt;0,NOT(ISNUMBER(FIND(" A1 "," "&amp;AE6&amp;" "))))," AUTOLABEL","")
&amp;" "</f>
        <v xml:space="preserve"> DATA A1 </v>
      </c>
      <c r="AB6" s="17" t="s">
        <v>36</v>
      </c>
      <c r="AD6" s="15" t="s">
        <v>30</v>
      </c>
      <c r="AE6" s="15" t="s">
        <v>31</v>
      </c>
    </row>
    <row r="7" spans="1:31" x14ac:dyDescent="0.2">
      <c r="A7" s="1">
        <f t="shared" ca="1" si="22"/>
        <v>12</v>
      </c>
      <c r="B7" s="2" t="str">
        <f t="shared" ca="1" si="23"/>
        <v>nodes_main.node01</v>
      </c>
      <c r="C7" s="3" t="str">
        <f ca="1">_xlfn.TEXTJOIN(" ",FALSE,OFFSET(program!$A$1,0,A7,1,M7))</f>
        <v>1583</v>
      </c>
      <c r="D7" s="4" t="str">
        <f ca="1">IF($H7="data",".dat "&amp;X7,
IF($H7="str",".str " &amp; _xlfn.TEXTJOIN("",FALSE,OFFSET(program!$A$2,0,A7+1,1,M7-1)),
$L7&amp;" "&amp;_xlfn.TEXTJOIN(", ",TRUE,$X7:$Z7)
))</f>
        <v>.dat node01_main</v>
      </c>
      <c r="E7" s="19" t="b">
        <f t="shared" ca="1" si="24"/>
        <v>1</v>
      </c>
      <c r="F7" s="5" t="str">
        <f t="shared" ca="1" si="25"/>
        <v>nodes_main</v>
      </c>
      <c r="G7" s="5">
        <f t="shared" ca="1" si="26"/>
        <v>11</v>
      </c>
      <c r="H7" s="5" t="str">
        <f t="shared" si="27"/>
        <v>data</v>
      </c>
      <c r="I7" s="13" t="b">
        <f t="shared" si="28"/>
        <v>1</v>
      </c>
      <c r="J7" s="6">
        <f ca="1">OFFSET(program!$A$1,0,disasm!A7)</f>
        <v>1583</v>
      </c>
      <c r="K7" s="7">
        <f t="shared" ca="1" si="9"/>
        <v>83</v>
      </c>
      <c r="L7" s="7" t="e">
        <f t="shared" ca="1" si="29"/>
        <v>#VALUE!</v>
      </c>
      <c r="M7" s="7">
        <f t="shared" si="30"/>
        <v>1</v>
      </c>
      <c r="N7" s="7">
        <f t="shared" si="12"/>
        <v>1</v>
      </c>
      <c r="O7" s="8">
        <f t="shared" si="31"/>
        <v>1</v>
      </c>
      <c r="P7" s="8" t="str">
        <f t="shared" si="14"/>
        <v/>
      </c>
      <c r="Q7" s="8" t="str">
        <f t="shared" si="15"/>
        <v/>
      </c>
      <c r="R7" s="8" t="str">
        <f t="shared" ca="1" si="32"/>
        <v>addr</v>
      </c>
      <c r="S7" s="8" t="str">
        <f t="shared" si="33"/>
        <v/>
      </c>
      <c r="T7" s="8" t="str">
        <f t="shared" si="34"/>
        <v/>
      </c>
      <c r="U7" s="7">
        <f ca="1">IF(O7="","",OFFSET(program!$A$1,0,disasm!$A7+COLUMN()-COLUMN($U7)+IF($I7,0,1)))</f>
        <v>1583</v>
      </c>
      <c r="V7" s="7" t="str">
        <f ca="1">IF(P7="","",OFFSET(program!$A$1,0,disasm!$A7+COLUMN()-COLUMN($U7)+IF($I7,0,1)))</f>
        <v/>
      </c>
      <c r="W7" s="7" t="str">
        <f ca="1">IF(Q7="","",OFFSET(program!$A$1,0,disasm!$A7+COLUMN()-COLUMN($U7)+IF($I7,0,1)))</f>
        <v/>
      </c>
      <c r="X7" s="3" t="str">
        <f t="shared" ca="1" si="35"/>
        <v>node01_main</v>
      </c>
      <c r="Y7" s="3" t="str">
        <f t="shared" si="36"/>
        <v/>
      </c>
      <c r="Z7" s="3" t="str">
        <f t="shared" si="37"/>
        <v/>
      </c>
      <c r="AA7" s="3" t="str">
        <f ca="1">" "
&amp;AE7
&amp;IF(AND(OR(K7=5,K7=6),MOD(INT(J7/1000),10)=1)," A2","")
&amp;IF(AND(NOT(I7),J7=109,OFFSET(program!$A$1,0,disasm!$A7+1)&gt;0,NOT(ISNUMBER(FIND(" A1 "," "&amp;AE7&amp;" "))))," AUTOLABEL","")
&amp;" "</f>
        <v xml:space="preserve"> A1 </v>
      </c>
      <c r="AB7" s="17" t="s">
        <v>37</v>
      </c>
      <c r="AD7" s="11"/>
      <c r="AE7" s="15" t="s">
        <v>28</v>
      </c>
    </row>
    <row r="8" spans="1:31" x14ac:dyDescent="0.2">
      <c r="A8" s="1">
        <f t="shared" ca="1" si="22"/>
        <v>13</v>
      </c>
      <c r="B8" s="2" t="str">
        <f t="shared" ca="1" si="23"/>
        <v>nodes_main.node02</v>
      </c>
      <c r="C8" s="3" t="str">
        <f ca="1">_xlfn.TEXTJOIN(" ",FALSE,OFFSET(program!$A$1,0,A8,1,M8))</f>
        <v>643</v>
      </c>
      <c r="D8" s="4" t="str">
        <f ca="1">IF($H8="data",".dat "&amp;X8,
IF($H8="str",".str " &amp; _xlfn.TEXTJOIN("",FALSE,OFFSET(program!$A$2,0,A8+1,1,M8-1)),
$L8&amp;" "&amp;_xlfn.TEXTJOIN(", ",TRUE,$X8:$Z8)
))</f>
        <v>.dat node02_main</v>
      </c>
      <c r="E8" s="19" t="b">
        <f t="shared" ca="1" si="24"/>
        <v>1</v>
      </c>
      <c r="F8" s="5" t="str">
        <f t="shared" ca="1" si="25"/>
        <v>nodes_main</v>
      </c>
      <c r="G8" s="5">
        <f t="shared" ca="1" si="26"/>
        <v>11</v>
      </c>
      <c r="H8" s="5" t="str">
        <f t="shared" si="27"/>
        <v>data</v>
      </c>
      <c r="I8" s="13" t="b">
        <f t="shared" si="28"/>
        <v>1</v>
      </c>
      <c r="J8" s="6">
        <f ca="1">OFFSET(program!$A$1,0,disasm!A8)</f>
        <v>643</v>
      </c>
      <c r="K8" s="7">
        <f t="shared" ca="1" si="9"/>
        <v>43</v>
      </c>
      <c r="L8" s="7" t="e">
        <f t="shared" ca="1" si="29"/>
        <v>#VALUE!</v>
      </c>
      <c r="M8" s="7">
        <f t="shared" si="30"/>
        <v>1</v>
      </c>
      <c r="N8" s="7">
        <f t="shared" si="12"/>
        <v>1</v>
      </c>
      <c r="O8" s="8">
        <f t="shared" si="31"/>
        <v>1</v>
      </c>
      <c r="P8" s="8" t="str">
        <f t="shared" si="14"/>
        <v/>
      </c>
      <c r="Q8" s="8" t="str">
        <f t="shared" si="15"/>
        <v/>
      </c>
      <c r="R8" s="8" t="str">
        <f t="shared" ca="1" si="32"/>
        <v>addr</v>
      </c>
      <c r="S8" s="8" t="str">
        <f t="shared" si="33"/>
        <v/>
      </c>
      <c r="T8" s="8" t="str">
        <f t="shared" si="34"/>
        <v/>
      </c>
      <c r="U8" s="7">
        <f ca="1">IF(O8="","",OFFSET(program!$A$1,0,disasm!$A8+COLUMN()-COLUMN($U8)+IF($I8,0,1)))</f>
        <v>643</v>
      </c>
      <c r="V8" s="7" t="str">
        <f ca="1">IF(P8="","",OFFSET(program!$A$1,0,disasm!$A8+COLUMN()-COLUMN($U8)+IF($I8,0,1)))</f>
        <v/>
      </c>
      <c r="W8" s="7" t="str">
        <f ca="1">IF(Q8="","",OFFSET(program!$A$1,0,disasm!$A8+COLUMN()-COLUMN($U8)+IF($I8,0,1)))</f>
        <v/>
      </c>
      <c r="X8" s="3" t="str">
        <f t="shared" ca="1" si="35"/>
        <v>node02_main</v>
      </c>
      <c r="Y8" s="3" t="str">
        <f t="shared" si="36"/>
        <v/>
      </c>
      <c r="Z8" s="3" t="str">
        <f t="shared" si="37"/>
        <v/>
      </c>
      <c r="AA8" s="3" t="str">
        <f ca="1">" "
&amp;AE8
&amp;IF(AND(OR(K8=5,K8=6),MOD(INT(J8/1000),10)=1)," A2","")
&amp;IF(AND(NOT(I8),J8=109,OFFSET(program!$A$1,0,disasm!$A8+1)&gt;0,NOT(ISNUMBER(FIND(" A1 "," "&amp;AE8&amp;" "))))," AUTOLABEL","")
&amp;" "</f>
        <v xml:space="preserve"> A1 </v>
      </c>
      <c r="AB8" s="17" t="s">
        <v>38</v>
      </c>
      <c r="AD8" s="15"/>
      <c r="AE8" s="15" t="s">
        <v>28</v>
      </c>
    </row>
    <row r="9" spans="1:31" x14ac:dyDescent="0.2">
      <c r="A9" s="1">
        <f t="shared" ca="1" si="22"/>
        <v>14</v>
      </c>
      <c r="B9" s="2" t="str">
        <f t="shared" ca="1" si="23"/>
        <v>nodes_main.node03</v>
      </c>
      <c r="C9" s="3" t="str">
        <f ca="1">_xlfn.TEXTJOIN(" ",FALSE,OFFSET(program!$A$1,0,A9,1,M9))</f>
        <v>2183</v>
      </c>
      <c r="D9" s="4" t="str">
        <f ca="1">IF($H9="data",".dat "&amp;X9,
IF($H9="str",".str " &amp; _xlfn.TEXTJOIN("",FALSE,OFFSET(program!$A$2,0,A9+1,1,M9-1)),
$L9&amp;" "&amp;_xlfn.TEXTJOIN(", ",TRUE,$X9:$Z9)
))</f>
        <v>.dat node03_main</v>
      </c>
      <c r="E9" s="19" t="b">
        <f t="shared" ca="1" si="24"/>
        <v>1</v>
      </c>
      <c r="F9" s="5" t="str">
        <f t="shared" ca="1" si="25"/>
        <v>nodes_main</v>
      </c>
      <c r="G9" s="5">
        <f t="shared" ca="1" si="26"/>
        <v>11</v>
      </c>
      <c r="H9" s="5" t="str">
        <f t="shared" si="27"/>
        <v>data</v>
      </c>
      <c r="I9" s="13" t="b">
        <f t="shared" si="28"/>
        <v>1</v>
      </c>
      <c r="J9" s="6">
        <f ca="1">OFFSET(program!$A$1,0,disasm!A9)</f>
        <v>2183</v>
      </c>
      <c r="K9" s="7">
        <f t="shared" ca="1" si="9"/>
        <v>83</v>
      </c>
      <c r="L9" s="7" t="e">
        <f t="shared" ca="1" si="29"/>
        <v>#VALUE!</v>
      </c>
      <c r="M9" s="7">
        <f t="shared" si="30"/>
        <v>1</v>
      </c>
      <c r="N9" s="7">
        <f t="shared" si="12"/>
        <v>1</v>
      </c>
      <c r="O9" s="8">
        <f t="shared" si="31"/>
        <v>1</v>
      </c>
      <c r="P9" s="8" t="str">
        <f t="shared" si="14"/>
        <v/>
      </c>
      <c r="Q9" s="8" t="str">
        <f t="shared" si="15"/>
        <v/>
      </c>
      <c r="R9" s="8" t="str">
        <f t="shared" ca="1" si="32"/>
        <v>addr</v>
      </c>
      <c r="S9" s="8" t="str">
        <f t="shared" si="33"/>
        <v/>
      </c>
      <c r="T9" s="8" t="str">
        <f t="shared" si="34"/>
        <v/>
      </c>
      <c r="U9" s="7">
        <f ca="1">IF(O9="","",OFFSET(program!$A$1,0,disasm!$A9+COLUMN()-COLUMN($U9)+IF($I9,0,1)))</f>
        <v>2183</v>
      </c>
      <c r="V9" s="7" t="str">
        <f ca="1">IF(P9="","",OFFSET(program!$A$1,0,disasm!$A9+COLUMN()-COLUMN($U9)+IF($I9,0,1)))</f>
        <v/>
      </c>
      <c r="W9" s="7" t="str">
        <f ca="1">IF(Q9="","",OFFSET(program!$A$1,0,disasm!$A9+COLUMN()-COLUMN($U9)+IF($I9,0,1)))</f>
        <v/>
      </c>
      <c r="X9" s="3" t="str">
        <f t="shared" ca="1" si="35"/>
        <v>node03_main</v>
      </c>
      <c r="Y9" s="3" t="str">
        <f t="shared" si="36"/>
        <v/>
      </c>
      <c r="Z9" s="3" t="str">
        <f t="shared" si="37"/>
        <v/>
      </c>
      <c r="AA9" s="3" t="str">
        <f ca="1">" "
&amp;AE9
&amp;IF(AND(OR(K9=5,K9=6),MOD(INT(J9/1000),10)=1)," A2","")
&amp;IF(AND(NOT(I9),J9=109,OFFSET(program!$A$1,0,disasm!$A9+1)&gt;0,NOT(ISNUMBER(FIND(" A1 "," "&amp;AE9&amp;" "))))," AUTOLABEL","")
&amp;" "</f>
        <v xml:space="preserve"> A1 </v>
      </c>
      <c r="AB9" s="17" t="s">
        <v>39</v>
      </c>
      <c r="AE9" s="15" t="s">
        <v>28</v>
      </c>
    </row>
    <row r="10" spans="1:31" x14ac:dyDescent="0.2">
      <c r="A10" s="1">
        <f t="shared" ca="1" si="22"/>
        <v>15</v>
      </c>
      <c r="B10" s="2" t="str">
        <f t="shared" ca="1" si="23"/>
        <v>nodes_main.node04</v>
      </c>
      <c r="C10" s="3" t="str">
        <f ca="1">_xlfn.TEXTJOIN(" ",FALSE,OFFSET(program!$A$1,0,A10,1,M10))</f>
        <v>1995</v>
      </c>
      <c r="D10" s="4" t="str">
        <f ca="1">IF($H10="data",".dat "&amp;X10,
IF($H10="str",".str " &amp; _xlfn.TEXTJOIN("",FALSE,OFFSET(program!$A$2,0,A10+1,1,M10-1)),
$L10&amp;" "&amp;_xlfn.TEXTJOIN(", ",TRUE,$X10:$Z10)
))</f>
        <v>.dat node04_main</v>
      </c>
      <c r="E10" s="19" t="b">
        <f t="shared" ca="1" si="24"/>
        <v>1</v>
      </c>
      <c r="F10" s="5" t="str">
        <f t="shared" ca="1" si="25"/>
        <v>nodes_main</v>
      </c>
      <c r="G10" s="5">
        <f t="shared" ca="1" si="26"/>
        <v>11</v>
      </c>
      <c r="H10" s="5" t="str">
        <f t="shared" si="27"/>
        <v>data</v>
      </c>
      <c r="I10" s="13" t="b">
        <f t="shared" si="28"/>
        <v>1</v>
      </c>
      <c r="J10" s="6">
        <f ca="1">OFFSET(program!$A$1,0,disasm!A10)</f>
        <v>1995</v>
      </c>
      <c r="K10" s="7">
        <f t="shared" ca="1" si="9"/>
        <v>95</v>
      </c>
      <c r="L10" s="7" t="e">
        <f t="shared" ca="1" si="29"/>
        <v>#VALUE!</v>
      </c>
      <c r="M10" s="7">
        <f t="shared" si="30"/>
        <v>1</v>
      </c>
      <c r="N10" s="7">
        <f t="shared" si="12"/>
        <v>1</v>
      </c>
      <c r="O10" s="8">
        <f t="shared" si="31"/>
        <v>1</v>
      </c>
      <c r="P10" s="8" t="str">
        <f t="shared" si="14"/>
        <v/>
      </c>
      <c r="Q10" s="8" t="str">
        <f t="shared" si="15"/>
        <v/>
      </c>
      <c r="R10" s="8" t="str">
        <f t="shared" ca="1" si="32"/>
        <v>addr</v>
      </c>
      <c r="S10" s="8" t="str">
        <f t="shared" si="33"/>
        <v/>
      </c>
      <c r="T10" s="8" t="str">
        <f t="shared" si="34"/>
        <v/>
      </c>
      <c r="U10" s="7">
        <f ca="1">IF(O10="","",OFFSET(program!$A$1,0,disasm!$A10+COLUMN()-COLUMN($U10)+IF($I10,0,1)))</f>
        <v>1995</v>
      </c>
      <c r="V10" s="7" t="str">
        <f ca="1">IF(P10="","",OFFSET(program!$A$1,0,disasm!$A10+COLUMN()-COLUMN($U10)+IF($I10,0,1)))</f>
        <v/>
      </c>
      <c r="W10" s="7" t="str">
        <f ca="1">IF(Q10="","",OFFSET(program!$A$1,0,disasm!$A10+COLUMN()-COLUMN($U10)+IF($I10,0,1)))</f>
        <v/>
      </c>
      <c r="X10" s="3" t="str">
        <f t="shared" ca="1" si="35"/>
        <v>node04_main</v>
      </c>
      <c r="Y10" s="3" t="str">
        <f t="shared" si="36"/>
        <v/>
      </c>
      <c r="Z10" s="3" t="str">
        <f t="shared" si="37"/>
        <v/>
      </c>
      <c r="AA10" s="3" t="str">
        <f ca="1">" "
&amp;AE10
&amp;IF(AND(OR(K10=5,K10=6),MOD(INT(J10/1000),10)=1)," A2","")
&amp;IF(AND(NOT(I10),J10=109,OFFSET(program!$A$1,0,disasm!$A10+1)&gt;0,NOT(ISNUMBER(FIND(" A1 "," "&amp;AE10&amp;" "))))," AUTOLABEL","")
&amp;" "</f>
        <v xml:space="preserve"> A1 </v>
      </c>
      <c r="AB10" s="17" t="s">
        <v>40</v>
      </c>
      <c r="AD10" s="12"/>
      <c r="AE10" s="15" t="s">
        <v>28</v>
      </c>
    </row>
    <row r="11" spans="1:31" x14ac:dyDescent="0.2">
      <c r="A11" s="1">
        <f t="shared" ca="1" si="22"/>
        <v>16</v>
      </c>
      <c r="B11" s="2" t="str">
        <f t="shared" ca="1" si="23"/>
        <v>nodes_main.node05</v>
      </c>
      <c r="C11" s="3" t="str">
        <f ca="1">_xlfn.TEXTJOIN(" ",FALSE,OFFSET(program!$A$1,0,A11,1,M11))</f>
        <v>1235</v>
      </c>
      <c r="D11" s="4" t="str">
        <f ca="1">IF($H11="data",".dat "&amp;X11,
IF($H11="str",".str " &amp; _xlfn.TEXTJOIN("",FALSE,OFFSET(program!$A$2,0,A11+1,1,M11-1)),
$L11&amp;" "&amp;_xlfn.TEXTJOIN(", ",TRUE,$X11:$Z11)
))</f>
        <v>.dat node05_main</v>
      </c>
      <c r="E11" s="19" t="b">
        <f t="shared" ca="1" si="24"/>
        <v>1</v>
      </c>
      <c r="F11" s="5" t="str">
        <f t="shared" ca="1" si="25"/>
        <v>nodes_main</v>
      </c>
      <c r="G11" s="5">
        <f t="shared" ca="1" si="26"/>
        <v>11</v>
      </c>
      <c r="H11" s="5" t="str">
        <f t="shared" si="27"/>
        <v>data</v>
      </c>
      <c r="I11" s="13" t="b">
        <f t="shared" si="28"/>
        <v>1</v>
      </c>
      <c r="J11" s="6">
        <f ca="1">OFFSET(program!$A$1,0,disasm!A11)</f>
        <v>1235</v>
      </c>
      <c r="K11" s="7">
        <f t="shared" ca="1" si="9"/>
        <v>35</v>
      </c>
      <c r="L11" s="7" t="e">
        <f t="shared" ca="1" si="29"/>
        <v>#VALUE!</v>
      </c>
      <c r="M11" s="7">
        <f t="shared" si="30"/>
        <v>1</v>
      </c>
      <c r="N11" s="7">
        <f t="shared" si="12"/>
        <v>1</v>
      </c>
      <c r="O11" s="8">
        <f t="shared" si="31"/>
        <v>1</v>
      </c>
      <c r="P11" s="8" t="str">
        <f t="shared" si="14"/>
        <v/>
      </c>
      <c r="Q11" s="8" t="str">
        <f t="shared" si="15"/>
        <v/>
      </c>
      <c r="R11" s="8" t="str">
        <f t="shared" ca="1" si="32"/>
        <v>addr</v>
      </c>
      <c r="S11" s="8" t="str">
        <f t="shared" si="33"/>
        <v/>
      </c>
      <c r="T11" s="8" t="str">
        <f t="shared" si="34"/>
        <v/>
      </c>
      <c r="U11" s="7">
        <f ca="1">IF(O11="","",OFFSET(program!$A$1,0,disasm!$A11+COLUMN()-COLUMN($U11)+IF($I11,0,1)))</f>
        <v>1235</v>
      </c>
      <c r="V11" s="7" t="str">
        <f ca="1">IF(P11="","",OFFSET(program!$A$1,0,disasm!$A11+COLUMN()-COLUMN($U11)+IF($I11,0,1)))</f>
        <v/>
      </c>
      <c r="W11" s="7" t="str">
        <f ca="1">IF(Q11="","",OFFSET(program!$A$1,0,disasm!$A11+COLUMN()-COLUMN($U11)+IF($I11,0,1)))</f>
        <v/>
      </c>
      <c r="X11" s="3" t="str">
        <f t="shared" ca="1" si="35"/>
        <v>node05_main</v>
      </c>
      <c r="Y11" s="3" t="str">
        <f t="shared" si="36"/>
        <v/>
      </c>
      <c r="Z11" s="3" t="str">
        <f t="shared" si="37"/>
        <v/>
      </c>
      <c r="AA11" s="3" t="str">
        <f ca="1">" "
&amp;AE11
&amp;IF(AND(OR(K11=5,K11=6),MOD(INT(J11/1000),10)=1)," A2","")
&amp;IF(AND(NOT(I11),J11=109,OFFSET(program!$A$1,0,disasm!$A11+1)&gt;0,NOT(ISNUMBER(FIND(" A1 "," "&amp;AE11&amp;" "))))," AUTOLABEL","")
&amp;" "</f>
        <v xml:space="preserve"> A1 </v>
      </c>
      <c r="AB11" s="17" t="s">
        <v>41</v>
      </c>
      <c r="AD11" s="12"/>
      <c r="AE11" s="15" t="s">
        <v>28</v>
      </c>
    </row>
    <row r="12" spans="1:31" x14ac:dyDescent="0.2">
      <c r="A12" s="1">
        <f t="shared" ca="1" si="22"/>
        <v>17</v>
      </c>
      <c r="B12" s="2" t="str">
        <f t="shared" ca="1" si="23"/>
        <v>nodes_main.node06</v>
      </c>
      <c r="C12" s="3" t="str">
        <f ca="1">_xlfn.TEXTJOIN(" ",FALSE,OFFSET(program!$A$1,0,A12,1,M12))</f>
        <v>781</v>
      </c>
      <c r="D12" s="4" t="str">
        <f ca="1">IF($H12="data",".dat "&amp;X12,
IF($H12="str",".str " &amp; _xlfn.TEXTJOIN("",FALSE,OFFSET(program!$A$2,0,A12+1,1,M12-1)),
$L12&amp;" "&amp;_xlfn.TEXTJOIN(", ",TRUE,$X12:$Z12)
))</f>
        <v>.dat node06_main</v>
      </c>
      <c r="E12" s="19" t="b">
        <f t="shared" ca="1" si="24"/>
        <v>1</v>
      </c>
      <c r="F12" s="5" t="str">
        <f t="shared" ca="1" si="25"/>
        <v>nodes_main</v>
      </c>
      <c r="G12" s="5">
        <f t="shared" ca="1" si="26"/>
        <v>11</v>
      </c>
      <c r="H12" s="5" t="str">
        <f t="shared" si="27"/>
        <v>data</v>
      </c>
      <c r="I12" s="13" t="b">
        <f t="shared" si="28"/>
        <v>1</v>
      </c>
      <c r="J12" s="6">
        <f ca="1">OFFSET(program!$A$1,0,disasm!A12)</f>
        <v>781</v>
      </c>
      <c r="K12" s="7">
        <f t="shared" ca="1" si="9"/>
        <v>81</v>
      </c>
      <c r="L12" s="7" t="e">
        <f t="shared" ca="1" si="29"/>
        <v>#VALUE!</v>
      </c>
      <c r="M12" s="7">
        <f t="shared" si="30"/>
        <v>1</v>
      </c>
      <c r="N12" s="7">
        <f t="shared" si="12"/>
        <v>1</v>
      </c>
      <c r="O12" s="8">
        <f t="shared" si="31"/>
        <v>1</v>
      </c>
      <c r="P12" s="8" t="str">
        <f t="shared" si="14"/>
        <v/>
      </c>
      <c r="Q12" s="8" t="str">
        <f t="shared" si="15"/>
        <v/>
      </c>
      <c r="R12" s="8" t="str">
        <f t="shared" ca="1" si="32"/>
        <v>addr</v>
      </c>
      <c r="S12" s="8" t="str">
        <f t="shared" si="33"/>
        <v/>
      </c>
      <c r="T12" s="8" t="str">
        <f t="shared" si="34"/>
        <v/>
      </c>
      <c r="U12" s="7">
        <f ca="1">IF(O12="","",OFFSET(program!$A$1,0,disasm!$A12+COLUMN()-COLUMN($U12)+IF($I12,0,1)))</f>
        <v>781</v>
      </c>
      <c r="V12" s="7" t="str">
        <f ca="1">IF(P12="","",OFFSET(program!$A$1,0,disasm!$A12+COLUMN()-COLUMN($U12)+IF($I12,0,1)))</f>
        <v/>
      </c>
      <c r="W12" s="7" t="str">
        <f ca="1">IF(Q12="","",OFFSET(program!$A$1,0,disasm!$A12+COLUMN()-COLUMN($U12)+IF($I12,0,1)))</f>
        <v/>
      </c>
      <c r="X12" s="3" t="str">
        <f t="shared" ca="1" si="35"/>
        <v>node06_main</v>
      </c>
      <c r="Y12" s="3" t="str">
        <f t="shared" si="36"/>
        <v/>
      </c>
      <c r="Z12" s="3" t="str">
        <f t="shared" si="37"/>
        <v/>
      </c>
      <c r="AA12" s="3" t="str">
        <f ca="1">" "
&amp;AE12
&amp;IF(AND(OR(K12=5,K12=6),MOD(INT(J12/1000),10)=1)," A2","")
&amp;IF(AND(NOT(I12),J12=109,OFFSET(program!$A$1,0,disasm!$A12+1)&gt;0,NOT(ISNUMBER(FIND(" A1 "," "&amp;AE12&amp;" "))))," AUTOLABEL","")
&amp;" "</f>
        <v xml:space="preserve"> A1 </v>
      </c>
      <c r="AB12" s="17" t="s">
        <v>42</v>
      </c>
      <c r="AD12" s="12"/>
      <c r="AE12" s="15" t="s">
        <v>28</v>
      </c>
    </row>
    <row r="13" spans="1:31" x14ac:dyDescent="0.2">
      <c r="A13" s="1">
        <f t="shared" ca="1" si="22"/>
        <v>18</v>
      </c>
      <c r="B13" s="2" t="str">
        <f t="shared" ca="1" si="23"/>
        <v>nodes_main.node07</v>
      </c>
      <c r="C13" s="3" t="str">
        <f ca="1">_xlfn.TEXTJOIN(" ",FALSE,OFFSET(program!$A$1,0,A13,1,M13))</f>
        <v>977</v>
      </c>
      <c r="D13" s="4" t="str">
        <f ca="1">IF($H13="data",".dat "&amp;X13,
IF($H13="str",".str " &amp; _xlfn.TEXTJOIN("",FALSE,OFFSET(program!$A$2,0,A13+1,1,M13-1)),
$L13&amp;" "&amp;_xlfn.TEXTJOIN(", ",TRUE,$X13:$Z13)
))</f>
        <v>.dat node07_main</v>
      </c>
      <c r="E13" s="19" t="b">
        <f t="shared" ca="1" si="24"/>
        <v>1</v>
      </c>
      <c r="F13" s="5" t="str">
        <f t="shared" ca="1" si="25"/>
        <v>nodes_main</v>
      </c>
      <c r="G13" s="5">
        <f t="shared" ca="1" si="26"/>
        <v>11</v>
      </c>
      <c r="H13" s="5" t="str">
        <f t="shared" si="27"/>
        <v>data</v>
      </c>
      <c r="I13" s="13" t="b">
        <f t="shared" si="28"/>
        <v>1</v>
      </c>
      <c r="J13" s="6">
        <f ca="1">OFFSET(program!$A$1,0,disasm!A13)</f>
        <v>977</v>
      </c>
      <c r="K13" s="7">
        <f t="shared" ca="1" si="9"/>
        <v>77</v>
      </c>
      <c r="L13" s="7" t="e">
        <f t="shared" ca="1" si="29"/>
        <v>#VALUE!</v>
      </c>
      <c r="M13" s="7">
        <f t="shared" si="30"/>
        <v>1</v>
      </c>
      <c r="N13" s="7">
        <f t="shared" si="12"/>
        <v>1</v>
      </c>
      <c r="O13" s="8">
        <f t="shared" si="31"/>
        <v>1</v>
      </c>
      <c r="P13" s="8" t="str">
        <f t="shared" si="14"/>
        <v/>
      </c>
      <c r="Q13" s="8" t="str">
        <f t="shared" si="15"/>
        <v/>
      </c>
      <c r="R13" s="8" t="str">
        <f t="shared" ca="1" si="32"/>
        <v>addr</v>
      </c>
      <c r="S13" s="8" t="str">
        <f t="shared" si="33"/>
        <v/>
      </c>
      <c r="T13" s="8" t="str">
        <f t="shared" si="34"/>
        <v/>
      </c>
      <c r="U13" s="7">
        <f ca="1">IF(O13="","",OFFSET(program!$A$1,0,disasm!$A13+COLUMN()-COLUMN($U13)+IF($I13,0,1)))</f>
        <v>977</v>
      </c>
      <c r="V13" s="7" t="str">
        <f ca="1">IF(P13="","",OFFSET(program!$A$1,0,disasm!$A13+COLUMN()-COLUMN($U13)+IF($I13,0,1)))</f>
        <v/>
      </c>
      <c r="W13" s="7" t="str">
        <f ca="1">IF(Q13="","",OFFSET(program!$A$1,0,disasm!$A13+COLUMN()-COLUMN($U13)+IF($I13,0,1)))</f>
        <v/>
      </c>
      <c r="X13" s="3" t="str">
        <f t="shared" ca="1" si="35"/>
        <v>node07_main</v>
      </c>
      <c r="Y13" s="3" t="str">
        <f t="shared" si="36"/>
        <v/>
      </c>
      <c r="Z13" s="3" t="str">
        <f t="shared" si="37"/>
        <v/>
      </c>
      <c r="AA13" s="3" t="str">
        <f ca="1">" "
&amp;AE13
&amp;IF(AND(OR(K13=5,K13=6),MOD(INT(J13/1000),10)=1)," A2","")
&amp;IF(AND(NOT(I13),J13=109,OFFSET(program!$A$1,0,disasm!$A13+1)&gt;0,NOT(ISNUMBER(FIND(" A1 "," "&amp;AE13&amp;" "))))," AUTOLABEL","")
&amp;" "</f>
        <v xml:space="preserve"> A1 </v>
      </c>
      <c r="AB13" s="17" t="s">
        <v>43</v>
      </c>
      <c r="AD13" s="12"/>
      <c r="AE13" s="15" t="s">
        <v>28</v>
      </c>
    </row>
    <row r="14" spans="1:31" x14ac:dyDescent="0.2">
      <c r="A14" s="1">
        <f t="shared" ca="1" si="22"/>
        <v>19</v>
      </c>
      <c r="B14" s="2" t="str">
        <f t="shared" ca="1" si="23"/>
        <v>nodes_main.node08</v>
      </c>
      <c r="C14" s="3" t="str">
        <f ca="1">_xlfn.TEXTJOIN(" ",FALSE,OFFSET(program!$A$1,0,A14,1,M14))</f>
        <v>2026</v>
      </c>
      <c r="D14" s="4" t="str">
        <f ca="1">IF($H14="data",".dat "&amp;X14,
IF($H14="str",".str " &amp; _xlfn.TEXTJOIN("",FALSE,OFFSET(program!$A$2,0,A14+1,1,M14-1)),
$L14&amp;" "&amp;_xlfn.TEXTJOIN(", ",TRUE,$X14:$Z14)
))</f>
        <v>.dat node08_main</v>
      </c>
      <c r="E14" s="19" t="b">
        <f t="shared" ca="1" si="24"/>
        <v>1</v>
      </c>
      <c r="F14" s="5" t="str">
        <f t="shared" ca="1" si="25"/>
        <v>nodes_main</v>
      </c>
      <c r="G14" s="5">
        <f t="shared" ca="1" si="26"/>
        <v>11</v>
      </c>
      <c r="H14" s="5" t="str">
        <f t="shared" si="27"/>
        <v>data</v>
      </c>
      <c r="I14" s="13" t="b">
        <f t="shared" si="28"/>
        <v>1</v>
      </c>
      <c r="J14" s="6">
        <f ca="1">OFFSET(program!$A$1,0,disasm!A14)</f>
        <v>2026</v>
      </c>
      <c r="K14" s="7">
        <f t="shared" ca="1" si="9"/>
        <v>26</v>
      </c>
      <c r="L14" s="7" t="e">
        <f t="shared" ca="1" si="29"/>
        <v>#VALUE!</v>
      </c>
      <c r="M14" s="7">
        <f t="shared" si="30"/>
        <v>1</v>
      </c>
      <c r="N14" s="7">
        <f t="shared" si="12"/>
        <v>1</v>
      </c>
      <c r="O14" s="8">
        <f t="shared" si="31"/>
        <v>1</v>
      </c>
      <c r="P14" s="8" t="str">
        <f t="shared" si="14"/>
        <v/>
      </c>
      <c r="Q14" s="8" t="str">
        <f t="shared" si="15"/>
        <v/>
      </c>
      <c r="R14" s="8" t="str">
        <f t="shared" ca="1" si="32"/>
        <v>addr</v>
      </c>
      <c r="S14" s="8" t="str">
        <f t="shared" si="33"/>
        <v/>
      </c>
      <c r="T14" s="8" t="str">
        <f t="shared" si="34"/>
        <v/>
      </c>
      <c r="U14" s="7">
        <f ca="1">IF(O14="","",OFFSET(program!$A$1,0,disasm!$A14+COLUMN()-COLUMN($U14)+IF($I14,0,1)))</f>
        <v>2026</v>
      </c>
      <c r="V14" s="7" t="str">
        <f ca="1">IF(P14="","",OFFSET(program!$A$1,0,disasm!$A14+COLUMN()-COLUMN($U14)+IF($I14,0,1)))</f>
        <v/>
      </c>
      <c r="W14" s="7" t="str">
        <f ca="1">IF(Q14="","",OFFSET(program!$A$1,0,disasm!$A14+COLUMN()-COLUMN($U14)+IF($I14,0,1)))</f>
        <v/>
      </c>
      <c r="X14" s="3" t="str">
        <f t="shared" ca="1" si="35"/>
        <v>node08_main</v>
      </c>
      <c r="Y14" s="3" t="str">
        <f t="shared" si="36"/>
        <v/>
      </c>
      <c r="Z14" s="3" t="str">
        <f t="shared" si="37"/>
        <v/>
      </c>
      <c r="AA14" s="3" t="str">
        <f ca="1">" "
&amp;AE14
&amp;IF(AND(OR(K14=5,K14=6),MOD(INT(J14/1000),10)=1)," A2","")
&amp;IF(AND(NOT(I14),J14=109,OFFSET(program!$A$1,0,disasm!$A14+1)&gt;0,NOT(ISNUMBER(FIND(" A1 "," "&amp;AE14&amp;" "))))," AUTOLABEL","")
&amp;" "</f>
        <v xml:space="preserve"> A1 </v>
      </c>
      <c r="AB14" s="17" t="s">
        <v>44</v>
      </c>
      <c r="AE14" s="15" t="s">
        <v>28</v>
      </c>
    </row>
    <row r="15" spans="1:31" x14ac:dyDescent="0.2">
      <c r="A15" s="1">
        <f t="shared" ca="1" si="22"/>
        <v>20</v>
      </c>
      <c r="B15" s="2" t="str">
        <f t="shared" ca="1" si="23"/>
        <v>nodes_main.node09</v>
      </c>
      <c r="C15" s="3" t="str">
        <f ca="1">_xlfn.TEXTJOIN(" ",FALSE,OFFSET(program!$A$1,0,A15,1,M15))</f>
        <v>1037</v>
      </c>
      <c r="D15" s="4" t="str">
        <f ca="1">IF($H15="data",".dat "&amp;X15,
IF($H15="str",".str " &amp; _xlfn.TEXTJOIN("",FALSE,OFFSET(program!$A$2,0,A15+1,1,M15-1)),
$L15&amp;" "&amp;_xlfn.TEXTJOIN(", ",TRUE,$X15:$Z15)
))</f>
        <v>.dat node09_main</v>
      </c>
      <c r="E15" s="19" t="b">
        <f t="shared" ca="1" si="24"/>
        <v>1</v>
      </c>
      <c r="F15" s="5" t="str">
        <f t="shared" ca="1" si="25"/>
        <v>nodes_main</v>
      </c>
      <c r="G15" s="5">
        <f t="shared" ca="1" si="26"/>
        <v>11</v>
      </c>
      <c r="H15" s="5" t="str">
        <f t="shared" si="27"/>
        <v>data</v>
      </c>
      <c r="I15" s="13" t="b">
        <f t="shared" si="28"/>
        <v>1</v>
      </c>
      <c r="J15" s="6">
        <f ca="1">OFFSET(program!$A$1,0,disasm!A15)</f>
        <v>1037</v>
      </c>
      <c r="K15" s="7">
        <f t="shared" ca="1" si="9"/>
        <v>37</v>
      </c>
      <c r="L15" s="7" t="e">
        <f t="shared" ca="1" si="29"/>
        <v>#VALUE!</v>
      </c>
      <c r="M15" s="7">
        <f t="shared" si="30"/>
        <v>1</v>
      </c>
      <c r="N15" s="7">
        <f t="shared" si="12"/>
        <v>1</v>
      </c>
      <c r="O15" s="8">
        <f t="shared" si="31"/>
        <v>1</v>
      </c>
      <c r="P15" s="8" t="str">
        <f t="shared" si="14"/>
        <v/>
      </c>
      <c r="Q15" s="8" t="str">
        <f t="shared" si="15"/>
        <v/>
      </c>
      <c r="R15" s="8" t="str">
        <f t="shared" ca="1" si="32"/>
        <v>addr</v>
      </c>
      <c r="S15" s="8" t="str">
        <f t="shared" si="33"/>
        <v/>
      </c>
      <c r="T15" s="8" t="str">
        <f t="shared" si="34"/>
        <v/>
      </c>
      <c r="U15" s="7">
        <f ca="1">IF(O15="","",OFFSET(program!$A$1,0,disasm!$A15+COLUMN()-COLUMN($U15)+IF($I15,0,1)))</f>
        <v>1037</v>
      </c>
      <c r="V15" s="7" t="str">
        <f ca="1">IF(P15="","",OFFSET(program!$A$1,0,disasm!$A15+COLUMN()-COLUMN($U15)+IF($I15,0,1)))</f>
        <v/>
      </c>
      <c r="W15" s="7" t="str">
        <f ca="1">IF(Q15="","",OFFSET(program!$A$1,0,disasm!$A15+COLUMN()-COLUMN($U15)+IF($I15,0,1)))</f>
        <v/>
      </c>
      <c r="X15" s="3" t="str">
        <f t="shared" ca="1" si="35"/>
        <v>node09_main</v>
      </c>
      <c r="Y15" s="3" t="str">
        <f t="shared" si="36"/>
        <v/>
      </c>
      <c r="Z15" s="3" t="str">
        <f t="shared" si="37"/>
        <v/>
      </c>
      <c r="AA15" s="3" t="str">
        <f ca="1">" "
&amp;AE15
&amp;IF(AND(OR(K15=5,K15=6),MOD(INT(J15/1000),10)=1)," A2","")
&amp;IF(AND(NOT(I15),J15=109,OFFSET(program!$A$1,0,disasm!$A15+1)&gt;0,NOT(ISNUMBER(FIND(" A1 "," "&amp;AE15&amp;" "))))," AUTOLABEL","")
&amp;" "</f>
        <v xml:space="preserve"> A1 </v>
      </c>
      <c r="AB15" s="17" t="s">
        <v>45</v>
      </c>
      <c r="AD15" s="12"/>
      <c r="AE15" s="15" t="s">
        <v>28</v>
      </c>
    </row>
    <row r="16" spans="1:31" x14ac:dyDescent="0.2">
      <c r="A16" s="1">
        <f t="shared" ca="1" si="22"/>
        <v>21</v>
      </c>
      <c r="B16" s="2" t="str">
        <f t="shared" ca="1" si="23"/>
        <v>nodes_main.node10</v>
      </c>
      <c r="C16" s="3" t="str">
        <f ca="1">_xlfn.TEXTJOIN(" ",FALSE,OFFSET(program!$A$1,0,A16,1,M16))</f>
        <v>1791</v>
      </c>
      <c r="D16" s="4" t="str">
        <f ca="1">IF($H16="data",".dat "&amp;X16,
IF($H16="str",".str " &amp; _xlfn.TEXTJOIN("",FALSE,OFFSET(program!$A$2,0,A16+1,1,M16-1)),
$L16&amp;" "&amp;_xlfn.TEXTJOIN(", ",TRUE,$X16:$Z16)
))</f>
        <v>.dat node10_main</v>
      </c>
      <c r="E16" s="19" t="b">
        <f t="shared" ca="1" si="24"/>
        <v>1</v>
      </c>
      <c r="F16" s="5" t="str">
        <f t="shared" ca="1" si="25"/>
        <v>nodes_main</v>
      </c>
      <c r="G16" s="5">
        <f t="shared" ca="1" si="26"/>
        <v>11</v>
      </c>
      <c r="H16" s="5" t="str">
        <f t="shared" si="27"/>
        <v>data</v>
      </c>
      <c r="I16" s="13" t="b">
        <f t="shared" si="28"/>
        <v>1</v>
      </c>
      <c r="J16" s="6">
        <f ca="1">OFFSET(program!$A$1,0,disasm!A16)</f>
        <v>1791</v>
      </c>
      <c r="K16" s="7">
        <f t="shared" ca="1" si="9"/>
        <v>91</v>
      </c>
      <c r="L16" s="7" t="e">
        <f t="shared" ca="1" si="29"/>
        <v>#VALUE!</v>
      </c>
      <c r="M16" s="7">
        <f t="shared" si="30"/>
        <v>1</v>
      </c>
      <c r="N16" s="7">
        <f t="shared" si="12"/>
        <v>1</v>
      </c>
      <c r="O16" s="8">
        <f t="shared" si="31"/>
        <v>1</v>
      </c>
      <c r="P16" s="8" t="str">
        <f t="shared" si="14"/>
        <v/>
      </c>
      <c r="Q16" s="8" t="str">
        <f t="shared" si="15"/>
        <v/>
      </c>
      <c r="R16" s="8" t="str">
        <f t="shared" ca="1" si="32"/>
        <v>addr</v>
      </c>
      <c r="S16" s="8" t="str">
        <f t="shared" si="33"/>
        <v/>
      </c>
      <c r="T16" s="8" t="str">
        <f t="shared" si="34"/>
        <v/>
      </c>
      <c r="U16" s="7">
        <f ca="1">IF(O16="","",OFFSET(program!$A$1,0,disasm!$A16+COLUMN()-COLUMN($U16)+IF($I16,0,1)))</f>
        <v>1791</v>
      </c>
      <c r="V16" s="7" t="str">
        <f ca="1">IF(P16="","",OFFSET(program!$A$1,0,disasm!$A16+COLUMN()-COLUMN($U16)+IF($I16,0,1)))</f>
        <v/>
      </c>
      <c r="W16" s="7" t="str">
        <f ca="1">IF(Q16="","",OFFSET(program!$A$1,0,disasm!$A16+COLUMN()-COLUMN($U16)+IF($I16,0,1)))</f>
        <v/>
      </c>
      <c r="X16" s="3" t="str">
        <f t="shared" ca="1" si="35"/>
        <v>node10_main</v>
      </c>
      <c r="Y16" s="3" t="str">
        <f t="shared" si="36"/>
        <v/>
      </c>
      <c r="Z16" s="3" t="str">
        <f t="shared" si="37"/>
        <v/>
      </c>
      <c r="AA16" s="3" t="str">
        <f ca="1">" "
&amp;AE16
&amp;IF(AND(OR(K16=5,K16=6),MOD(INT(J16/1000),10)=1)," A2","")
&amp;IF(AND(NOT(I16),J16=109,OFFSET(program!$A$1,0,disasm!$A16+1)&gt;0,NOT(ISNUMBER(FIND(" A1 "," "&amp;AE16&amp;" "))))," AUTOLABEL","")
&amp;" "</f>
        <v xml:space="preserve"> A1 </v>
      </c>
      <c r="AB16" s="17" t="s">
        <v>46</v>
      </c>
      <c r="AD16" s="12"/>
      <c r="AE16" s="15" t="s">
        <v>28</v>
      </c>
    </row>
    <row r="17" spans="1:31" x14ac:dyDescent="0.2">
      <c r="A17" s="1">
        <f t="shared" ca="1" si="22"/>
        <v>22</v>
      </c>
      <c r="B17" s="2" t="str">
        <f t="shared" ca="1" si="23"/>
        <v>nodes_main.node11</v>
      </c>
      <c r="C17" s="3" t="str">
        <f ca="1">_xlfn.TEXTJOIN(" ",FALSE,OFFSET(program!$A$1,0,A17,1,M17))</f>
        <v>748</v>
      </c>
      <c r="D17" s="4" t="str">
        <f ca="1">IF($H17="data",".dat "&amp;X17,
IF($H17="str",".str " &amp; _xlfn.TEXTJOIN("",FALSE,OFFSET(program!$A$2,0,A17+1,1,M17-1)),
$L17&amp;" "&amp;_xlfn.TEXTJOIN(", ",TRUE,$X17:$Z17)
))</f>
        <v>.dat node11_main</v>
      </c>
      <c r="E17" s="19" t="b">
        <f t="shared" ca="1" si="24"/>
        <v>1</v>
      </c>
      <c r="F17" s="5" t="str">
        <f t="shared" ca="1" si="25"/>
        <v>nodes_main</v>
      </c>
      <c r="G17" s="5">
        <f t="shared" ca="1" si="26"/>
        <v>11</v>
      </c>
      <c r="H17" s="5" t="str">
        <f t="shared" si="27"/>
        <v>data</v>
      </c>
      <c r="I17" s="13" t="b">
        <f t="shared" si="28"/>
        <v>1</v>
      </c>
      <c r="J17" s="6">
        <f ca="1">OFFSET(program!$A$1,0,disasm!A17)</f>
        <v>748</v>
      </c>
      <c r="K17" s="7">
        <f t="shared" ca="1" si="9"/>
        <v>48</v>
      </c>
      <c r="L17" s="7" t="e">
        <f t="shared" ca="1" si="29"/>
        <v>#VALUE!</v>
      </c>
      <c r="M17" s="7">
        <f t="shared" si="30"/>
        <v>1</v>
      </c>
      <c r="N17" s="7">
        <f t="shared" si="12"/>
        <v>1</v>
      </c>
      <c r="O17" s="8">
        <f t="shared" si="31"/>
        <v>1</v>
      </c>
      <c r="P17" s="8" t="str">
        <f t="shared" si="14"/>
        <v/>
      </c>
      <c r="Q17" s="8" t="str">
        <f t="shared" si="15"/>
        <v/>
      </c>
      <c r="R17" s="8" t="str">
        <f t="shared" ca="1" si="32"/>
        <v>addr</v>
      </c>
      <c r="S17" s="8" t="str">
        <f t="shared" si="33"/>
        <v/>
      </c>
      <c r="T17" s="8" t="str">
        <f t="shared" si="34"/>
        <v/>
      </c>
      <c r="U17" s="7">
        <f ca="1">IF(O17="","",OFFSET(program!$A$1,0,disasm!$A17+COLUMN()-COLUMN($U17)+IF($I17,0,1)))</f>
        <v>748</v>
      </c>
      <c r="V17" s="7" t="str">
        <f ca="1">IF(P17="","",OFFSET(program!$A$1,0,disasm!$A17+COLUMN()-COLUMN($U17)+IF($I17,0,1)))</f>
        <v/>
      </c>
      <c r="W17" s="7" t="str">
        <f ca="1">IF(Q17="","",OFFSET(program!$A$1,0,disasm!$A17+COLUMN()-COLUMN($U17)+IF($I17,0,1)))</f>
        <v/>
      </c>
      <c r="X17" s="3" t="str">
        <f t="shared" ca="1" si="35"/>
        <v>node11_main</v>
      </c>
      <c r="Y17" s="3" t="str">
        <f t="shared" si="36"/>
        <v/>
      </c>
      <c r="Z17" s="3" t="str">
        <f t="shared" si="37"/>
        <v/>
      </c>
      <c r="AA17" s="3" t="str">
        <f ca="1">" "
&amp;AE17
&amp;IF(AND(OR(K17=5,K17=6),MOD(INT(J17/1000),10)=1)," A2","")
&amp;IF(AND(NOT(I17),J17=109,OFFSET(program!$A$1,0,disasm!$A17+1)&gt;0,NOT(ISNUMBER(FIND(" A1 "," "&amp;AE17&amp;" "))))," AUTOLABEL","")
&amp;" "</f>
        <v xml:space="preserve"> A1 </v>
      </c>
      <c r="AB17" s="17" t="s">
        <v>47</v>
      </c>
      <c r="AD17" s="12"/>
      <c r="AE17" s="15" t="s">
        <v>28</v>
      </c>
    </row>
    <row r="18" spans="1:31" x14ac:dyDescent="0.2">
      <c r="A18" s="1">
        <f t="shared" ca="1" si="22"/>
        <v>23</v>
      </c>
      <c r="B18" s="2" t="str">
        <f t="shared" ca="1" si="23"/>
        <v>nodes_main.node12</v>
      </c>
      <c r="C18" s="3" t="str">
        <f ca="1">_xlfn.TEXTJOIN(" ",FALSE,OFFSET(program!$A$1,0,A18,1,M18))</f>
        <v>1301</v>
      </c>
      <c r="D18" s="4" t="str">
        <f ca="1">IF($H18="data",".dat "&amp;X18,
IF($H18="str",".str " &amp; _xlfn.TEXTJOIN("",FALSE,OFFSET(program!$A$2,0,A18+1,1,M18-1)),
$L18&amp;" "&amp;_xlfn.TEXTJOIN(", ",TRUE,$X18:$Z18)
))</f>
        <v>.dat node12_main</v>
      </c>
      <c r="E18" s="19" t="b">
        <f t="shared" ca="1" si="24"/>
        <v>1</v>
      </c>
      <c r="F18" s="5" t="str">
        <f t="shared" ca="1" si="25"/>
        <v>nodes_main</v>
      </c>
      <c r="G18" s="5">
        <f t="shared" ca="1" si="26"/>
        <v>11</v>
      </c>
      <c r="H18" s="5" t="str">
        <f t="shared" si="27"/>
        <v>data</v>
      </c>
      <c r="I18" s="13" t="b">
        <f t="shared" si="28"/>
        <v>1</v>
      </c>
      <c r="J18" s="6">
        <f ca="1">OFFSET(program!$A$1,0,disasm!A18)</f>
        <v>1301</v>
      </c>
      <c r="K18" s="7">
        <f t="shared" ca="1" si="9"/>
        <v>1</v>
      </c>
      <c r="L18" s="7" t="str">
        <f t="shared" ca="1" si="29"/>
        <v xml:space="preserve">ADD </v>
      </c>
      <c r="M18" s="7">
        <f t="shared" si="30"/>
        <v>1</v>
      </c>
      <c r="N18" s="7">
        <f t="shared" si="12"/>
        <v>1</v>
      </c>
      <c r="O18" s="8">
        <f t="shared" si="31"/>
        <v>1</v>
      </c>
      <c r="P18" s="8" t="str">
        <f t="shared" si="14"/>
        <v/>
      </c>
      <c r="Q18" s="8" t="str">
        <f t="shared" si="15"/>
        <v/>
      </c>
      <c r="R18" s="8" t="str">
        <f t="shared" ca="1" si="32"/>
        <v>addr</v>
      </c>
      <c r="S18" s="8" t="str">
        <f t="shared" si="33"/>
        <v/>
      </c>
      <c r="T18" s="8" t="str">
        <f t="shared" si="34"/>
        <v/>
      </c>
      <c r="U18" s="7">
        <f ca="1">IF(O18="","",OFFSET(program!$A$1,0,disasm!$A18+COLUMN()-COLUMN($U18)+IF($I18,0,1)))</f>
        <v>1301</v>
      </c>
      <c r="V18" s="7" t="str">
        <f ca="1">IF(P18="","",OFFSET(program!$A$1,0,disasm!$A18+COLUMN()-COLUMN($U18)+IF($I18,0,1)))</f>
        <v/>
      </c>
      <c r="W18" s="7" t="str">
        <f ca="1">IF(Q18="","",OFFSET(program!$A$1,0,disasm!$A18+COLUMN()-COLUMN($U18)+IF($I18,0,1)))</f>
        <v/>
      </c>
      <c r="X18" s="3" t="str">
        <f t="shared" ca="1" si="35"/>
        <v>node12_main</v>
      </c>
      <c r="Y18" s="3" t="str">
        <f t="shared" si="36"/>
        <v/>
      </c>
      <c r="Z18" s="3" t="str">
        <f t="shared" si="37"/>
        <v/>
      </c>
      <c r="AA18" s="3" t="str">
        <f ca="1">" "
&amp;AE18
&amp;IF(AND(OR(K18=5,K18=6),MOD(INT(J18/1000),10)=1)," A2","")
&amp;IF(AND(NOT(I18),J18=109,OFFSET(program!$A$1,0,disasm!$A18+1)&gt;0,NOT(ISNUMBER(FIND(" A1 "," "&amp;AE18&amp;" "))))," AUTOLABEL","")
&amp;" "</f>
        <v xml:space="preserve"> A1 </v>
      </c>
      <c r="AB18" s="17" t="s">
        <v>48</v>
      </c>
      <c r="AD18" s="12"/>
      <c r="AE18" s="15" t="s">
        <v>28</v>
      </c>
    </row>
    <row r="19" spans="1:31" x14ac:dyDescent="0.2">
      <c r="A19" s="1">
        <f t="shared" ca="1" si="22"/>
        <v>24</v>
      </c>
      <c r="B19" s="2" t="str">
        <f t="shared" ca="1" si="23"/>
        <v>nodes_main.node13</v>
      </c>
      <c r="C19" s="3" t="str">
        <f ca="1">_xlfn.TEXTJOIN(" ",FALSE,OFFSET(program!$A$1,0,A19,1,M19))</f>
        <v>2057</v>
      </c>
      <c r="D19" s="4" t="str">
        <f ca="1">IF($H19="data",".dat "&amp;X19,
IF($H19="str",".str " &amp; _xlfn.TEXTJOIN("",FALSE,OFFSET(program!$A$2,0,A19+1,1,M19-1)),
$L19&amp;" "&amp;_xlfn.TEXTJOIN(", ",TRUE,$X19:$Z19)
))</f>
        <v>.dat node13_main</v>
      </c>
      <c r="E19" s="19" t="b">
        <f t="shared" ca="1" si="24"/>
        <v>1</v>
      </c>
      <c r="F19" s="5" t="str">
        <f t="shared" ca="1" si="25"/>
        <v>nodes_main</v>
      </c>
      <c r="G19" s="5">
        <f t="shared" ca="1" si="26"/>
        <v>11</v>
      </c>
      <c r="H19" s="5" t="str">
        <f t="shared" si="27"/>
        <v>data</v>
      </c>
      <c r="I19" s="13" t="b">
        <f t="shared" si="28"/>
        <v>1</v>
      </c>
      <c r="J19" s="6">
        <f ca="1">OFFSET(program!$A$1,0,disasm!A19)</f>
        <v>2057</v>
      </c>
      <c r="K19" s="7">
        <f t="shared" ca="1" si="9"/>
        <v>57</v>
      </c>
      <c r="L19" s="7" t="e">
        <f t="shared" ca="1" si="29"/>
        <v>#VALUE!</v>
      </c>
      <c r="M19" s="7">
        <f t="shared" si="30"/>
        <v>1</v>
      </c>
      <c r="N19" s="7">
        <f t="shared" si="12"/>
        <v>1</v>
      </c>
      <c r="O19" s="8">
        <f t="shared" si="31"/>
        <v>1</v>
      </c>
      <c r="P19" s="8" t="str">
        <f t="shared" si="14"/>
        <v/>
      </c>
      <c r="Q19" s="8" t="str">
        <f t="shared" si="15"/>
        <v/>
      </c>
      <c r="R19" s="8" t="str">
        <f t="shared" ca="1" si="32"/>
        <v>addr</v>
      </c>
      <c r="S19" s="8" t="str">
        <f t="shared" si="33"/>
        <v/>
      </c>
      <c r="T19" s="8" t="str">
        <f t="shared" si="34"/>
        <v/>
      </c>
      <c r="U19" s="7">
        <f ca="1">IF(O19="","",OFFSET(program!$A$1,0,disasm!$A19+COLUMN()-COLUMN($U19)+IF($I19,0,1)))</f>
        <v>2057</v>
      </c>
      <c r="V19" s="7" t="str">
        <f ca="1">IF(P19="","",OFFSET(program!$A$1,0,disasm!$A19+COLUMN()-COLUMN($U19)+IF($I19,0,1)))</f>
        <v/>
      </c>
      <c r="W19" s="7" t="str">
        <f ca="1">IF(Q19="","",OFFSET(program!$A$1,0,disasm!$A19+COLUMN()-COLUMN($U19)+IF($I19,0,1)))</f>
        <v/>
      </c>
      <c r="X19" s="3" t="str">
        <f t="shared" ca="1" si="35"/>
        <v>node13_main</v>
      </c>
      <c r="Y19" s="3" t="str">
        <f t="shared" si="36"/>
        <v/>
      </c>
      <c r="Z19" s="3" t="str">
        <f t="shared" si="37"/>
        <v/>
      </c>
      <c r="AA19" s="3" t="str">
        <f ca="1">" "
&amp;AE19
&amp;IF(AND(OR(K19=5,K19=6),MOD(INT(J19/1000),10)=1)," A2","")
&amp;IF(AND(NOT(I19),J19=109,OFFSET(program!$A$1,0,disasm!$A19+1)&gt;0,NOT(ISNUMBER(FIND(" A1 "," "&amp;AE19&amp;" "))))," AUTOLABEL","")
&amp;" "</f>
        <v xml:space="preserve"> A1 </v>
      </c>
      <c r="AB19" s="17" t="s">
        <v>49</v>
      </c>
      <c r="AD19" s="12"/>
      <c r="AE19" s="15" t="s">
        <v>28</v>
      </c>
    </row>
    <row r="20" spans="1:31" x14ac:dyDescent="0.2">
      <c r="A20" s="1">
        <f t="shared" ca="1" si="22"/>
        <v>25</v>
      </c>
      <c r="B20" s="2" t="str">
        <f t="shared" ca="1" si="23"/>
        <v>nodes_main.node14</v>
      </c>
      <c r="C20" s="3" t="str">
        <f ca="1">_xlfn.TEXTJOIN(" ",FALSE,OFFSET(program!$A$1,0,A20,1,M20))</f>
        <v>1074</v>
      </c>
      <c r="D20" s="4" t="str">
        <f ca="1">IF($H20="data",".dat "&amp;X20,
IF($H20="str",".str " &amp; _xlfn.TEXTJOIN("",FALSE,OFFSET(program!$A$2,0,A20+1,1,M20-1)),
$L20&amp;" "&amp;_xlfn.TEXTJOIN(", ",TRUE,$X20:$Z20)
))</f>
        <v>.dat node14_main</v>
      </c>
      <c r="E20" s="19" t="b">
        <f t="shared" ca="1" si="24"/>
        <v>1</v>
      </c>
      <c r="F20" s="5" t="str">
        <f t="shared" ca="1" si="25"/>
        <v>nodes_main</v>
      </c>
      <c r="G20" s="5">
        <f t="shared" ca="1" si="26"/>
        <v>11</v>
      </c>
      <c r="H20" s="5" t="str">
        <f t="shared" si="27"/>
        <v>data</v>
      </c>
      <c r="I20" s="13" t="b">
        <f t="shared" si="28"/>
        <v>1</v>
      </c>
      <c r="J20" s="6">
        <f ca="1">OFFSET(program!$A$1,0,disasm!A20)</f>
        <v>1074</v>
      </c>
      <c r="K20" s="7">
        <f t="shared" ca="1" si="9"/>
        <v>74</v>
      </c>
      <c r="L20" s="7" t="e">
        <f t="shared" ca="1" si="29"/>
        <v>#VALUE!</v>
      </c>
      <c r="M20" s="7">
        <f t="shared" si="30"/>
        <v>1</v>
      </c>
      <c r="N20" s="7">
        <f t="shared" si="12"/>
        <v>1</v>
      </c>
      <c r="O20" s="8">
        <f t="shared" si="31"/>
        <v>1</v>
      </c>
      <c r="P20" s="8" t="str">
        <f t="shared" si="14"/>
        <v/>
      </c>
      <c r="Q20" s="8" t="str">
        <f t="shared" si="15"/>
        <v/>
      </c>
      <c r="R20" s="8" t="str">
        <f t="shared" ca="1" si="32"/>
        <v>addr</v>
      </c>
      <c r="S20" s="8" t="str">
        <f t="shared" si="33"/>
        <v/>
      </c>
      <c r="T20" s="8" t="str">
        <f t="shared" si="34"/>
        <v/>
      </c>
      <c r="U20" s="7">
        <f ca="1">IF(O20="","",OFFSET(program!$A$1,0,disasm!$A20+COLUMN()-COLUMN($U20)+IF($I20,0,1)))</f>
        <v>1074</v>
      </c>
      <c r="V20" s="7" t="str">
        <f ca="1">IF(P20="","",OFFSET(program!$A$1,0,disasm!$A20+COLUMN()-COLUMN($U20)+IF($I20,0,1)))</f>
        <v/>
      </c>
      <c r="W20" s="7" t="str">
        <f ca="1">IF(Q20="","",OFFSET(program!$A$1,0,disasm!$A20+COLUMN()-COLUMN($U20)+IF($I20,0,1)))</f>
        <v/>
      </c>
      <c r="X20" s="3" t="str">
        <f t="shared" ca="1" si="35"/>
        <v>node14_main</v>
      </c>
      <c r="Y20" s="3" t="str">
        <f t="shared" si="36"/>
        <v/>
      </c>
      <c r="Z20" s="3" t="str">
        <f t="shared" si="37"/>
        <v/>
      </c>
      <c r="AA20" s="3" t="str">
        <f ca="1">" "
&amp;AE20
&amp;IF(AND(OR(K20=5,K20=6),MOD(INT(J20/1000),10)=1)," A2","")
&amp;IF(AND(NOT(I20),J20=109,OFFSET(program!$A$1,0,disasm!$A20+1)&gt;0,NOT(ISNUMBER(FIND(" A1 "," "&amp;AE20&amp;" "))))," AUTOLABEL","")
&amp;" "</f>
        <v xml:space="preserve"> A1 </v>
      </c>
      <c r="AB20" s="17" t="s">
        <v>50</v>
      </c>
      <c r="AD20" s="12"/>
      <c r="AE20" s="15" t="s">
        <v>28</v>
      </c>
    </row>
    <row r="21" spans="1:31" x14ac:dyDescent="0.2">
      <c r="A21" s="1">
        <f t="shared" ca="1" si="22"/>
        <v>26</v>
      </c>
      <c r="B21" s="2" t="str">
        <f t="shared" ca="1" si="23"/>
        <v>nodes_main.node15</v>
      </c>
      <c r="C21" s="3" t="str">
        <f ca="1">_xlfn.TEXTJOIN(" ",FALSE,OFFSET(program!$A$1,0,A21,1,M21))</f>
        <v>1103</v>
      </c>
      <c r="D21" s="4" t="str">
        <f ca="1">IF($H21="data",".dat "&amp;X21,
IF($H21="str",".str " &amp; _xlfn.TEXTJOIN("",FALSE,OFFSET(program!$A$2,0,A21+1,1,M21-1)),
$L21&amp;" "&amp;_xlfn.TEXTJOIN(", ",TRUE,$X21:$Z21)
))</f>
        <v>.dat node15_main</v>
      </c>
      <c r="E21" s="19" t="b">
        <f t="shared" ca="1" si="24"/>
        <v>1</v>
      </c>
      <c r="F21" s="5" t="str">
        <f t="shared" ca="1" si="25"/>
        <v>nodes_main</v>
      </c>
      <c r="G21" s="5">
        <f t="shared" ca="1" si="26"/>
        <v>11</v>
      </c>
      <c r="H21" s="5" t="str">
        <f t="shared" si="27"/>
        <v>data</v>
      </c>
      <c r="I21" s="13" t="b">
        <f t="shared" si="28"/>
        <v>1</v>
      </c>
      <c r="J21" s="6">
        <f ca="1">OFFSET(program!$A$1,0,disasm!A21)</f>
        <v>1103</v>
      </c>
      <c r="K21" s="7">
        <f t="shared" ca="1" si="9"/>
        <v>3</v>
      </c>
      <c r="L21" s="7" t="str">
        <f t="shared" ca="1" si="29"/>
        <v xml:space="preserve">IN  </v>
      </c>
      <c r="M21" s="7">
        <f t="shared" si="30"/>
        <v>1</v>
      </c>
      <c r="N21" s="7">
        <f t="shared" si="12"/>
        <v>1</v>
      </c>
      <c r="O21" s="8">
        <f t="shared" si="31"/>
        <v>1</v>
      </c>
      <c r="P21" s="8" t="str">
        <f t="shared" si="14"/>
        <v/>
      </c>
      <c r="Q21" s="8" t="str">
        <f t="shared" si="15"/>
        <v/>
      </c>
      <c r="R21" s="8" t="str">
        <f t="shared" ca="1" si="32"/>
        <v>addr</v>
      </c>
      <c r="S21" s="8" t="str">
        <f t="shared" si="33"/>
        <v/>
      </c>
      <c r="T21" s="8" t="str">
        <f t="shared" si="34"/>
        <v/>
      </c>
      <c r="U21" s="7">
        <f ca="1">IF(O21="","",OFFSET(program!$A$1,0,disasm!$A21+COLUMN()-COLUMN($U21)+IF($I21,0,1)))</f>
        <v>1103</v>
      </c>
      <c r="V21" s="7" t="str">
        <f ca="1">IF(P21="","",OFFSET(program!$A$1,0,disasm!$A21+COLUMN()-COLUMN($U21)+IF($I21,0,1)))</f>
        <v/>
      </c>
      <c r="W21" s="7" t="str">
        <f ca="1">IF(Q21="","",OFFSET(program!$A$1,0,disasm!$A21+COLUMN()-COLUMN($U21)+IF($I21,0,1)))</f>
        <v/>
      </c>
      <c r="X21" s="3" t="str">
        <f t="shared" ca="1" si="35"/>
        <v>node15_main</v>
      </c>
      <c r="Y21" s="3" t="str">
        <f t="shared" si="36"/>
        <v/>
      </c>
      <c r="Z21" s="3" t="str">
        <f t="shared" si="37"/>
        <v/>
      </c>
      <c r="AA21" s="3" t="str">
        <f ca="1">" "
&amp;AE21
&amp;IF(AND(OR(K21=5,K21=6),MOD(INT(J21/1000),10)=1)," A2","")
&amp;IF(AND(NOT(I21),J21=109,OFFSET(program!$A$1,0,disasm!$A21+1)&gt;0,NOT(ISNUMBER(FIND(" A1 "," "&amp;AE21&amp;" "))))," AUTOLABEL","")
&amp;" "</f>
        <v xml:space="preserve"> A1 </v>
      </c>
      <c r="AB21" s="17" t="s">
        <v>51</v>
      </c>
      <c r="AE21" s="15" t="s">
        <v>28</v>
      </c>
    </row>
    <row r="22" spans="1:31" x14ac:dyDescent="0.2">
      <c r="A22" s="1">
        <f t="shared" ca="1" si="22"/>
        <v>27</v>
      </c>
      <c r="B22" s="2" t="str">
        <f t="shared" ca="1" si="23"/>
        <v>nodes_main.node16</v>
      </c>
      <c r="C22" s="3" t="str">
        <f ca="1">_xlfn.TEXTJOIN(" ",FALSE,OFFSET(program!$A$1,0,A22,1,M22))</f>
        <v>1727</v>
      </c>
      <c r="D22" s="4" t="str">
        <f ca="1">IF($H22="data",".dat "&amp;X22,
IF($H22="str",".str " &amp; _xlfn.TEXTJOIN("",FALSE,OFFSET(program!$A$2,0,A22+1,1,M22-1)),
$L22&amp;" "&amp;_xlfn.TEXTJOIN(", ",TRUE,$X22:$Z22)
))</f>
        <v>.dat node16_main</v>
      </c>
      <c r="E22" s="19" t="b">
        <f t="shared" ca="1" si="24"/>
        <v>1</v>
      </c>
      <c r="F22" s="5" t="str">
        <f t="shared" ca="1" si="25"/>
        <v>nodes_main</v>
      </c>
      <c r="G22" s="5">
        <f t="shared" ca="1" si="26"/>
        <v>11</v>
      </c>
      <c r="H22" s="5" t="str">
        <f t="shared" si="27"/>
        <v>data</v>
      </c>
      <c r="I22" s="13" t="b">
        <f t="shared" si="28"/>
        <v>1</v>
      </c>
      <c r="J22" s="6">
        <f ca="1">OFFSET(program!$A$1,0,disasm!A22)</f>
        <v>1727</v>
      </c>
      <c r="K22" s="7">
        <f t="shared" ca="1" si="9"/>
        <v>27</v>
      </c>
      <c r="L22" s="7" t="e">
        <f t="shared" ca="1" si="29"/>
        <v>#VALUE!</v>
      </c>
      <c r="M22" s="7">
        <f t="shared" si="30"/>
        <v>1</v>
      </c>
      <c r="N22" s="7">
        <f t="shared" si="12"/>
        <v>1</v>
      </c>
      <c r="O22" s="8">
        <f t="shared" si="31"/>
        <v>1</v>
      </c>
      <c r="P22" s="8" t="str">
        <f t="shared" si="14"/>
        <v/>
      </c>
      <c r="Q22" s="8" t="str">
        <f t="shared" si="15"/>
        <v/>
      </c>
      <c r="R22" s="8" t="str">
        <f t="shared" ca="1" si="32"/>
        <v>addr</v>
      </c>
      <c r="S22" s="8" t="str">
        <f t="shared" si="33"/>
        <v/>
      </c>
      <c r="T22" s="8" t="str">
        <f t="shared" si="34"/>
        <v/>
      </c>
      <c r="U22" s="7">
        <f ca="1">IF(O22="","",OFFSET(program!$A$1,0,disasm!$A22+COLUMN()-COLUMN($U22)+IF($I22,0,1)))</f>
        <v>1727</v>
      </c>
      <c r="V22" s="7" t="str">
        <f ca="1">IF(P22="","",OFFSET(program!$A$1,0,disasm!$A22+COLUMN()-COLUMN($U22)+IF($I22,0,1)))</f>
        <v/>
      </c>
      <c r="W22" s="7" t="str">
        <f ca="1">IF(Q22="","",OFFSET(program!$A$1,0,disasm!$A22+COLUMN()-COLUMN($U22)+IF($I22,0,1)))</f>
        <v/>
      </c>
      <c r="X22" s="3" t="str">
        <f t="shared" ca="1" si="35"/>
        <v>node16_main</v>
      </c>
      <c r="Y22" s="3" t="str">
        <f t="shared" si="36"/>
        <v/>
      </c>
      <c r="Z22" s="3" t="str">
        <f t="shared" si="37"/>
        <v/>
      </c>
      <c r="AA22" s="3" t="str">
        <f ca="1">" "
&amp;AE22
&amp;IF(AND(OR(K22=5,K22=6),MOD(INT(J22/1000),10)=1)," A2","")
&amp;IF(AND(NOT(I22),J22=109,OFFSET(program!$A$1,0,disasm!$A22+1)&gt;0,NOT(ISNUMBER(FIND(" A1 "," "&amp;AE22&amp;" "))))," AUTOLABEL","")
&amp;" "</f>
        <v xml:space="preserve"> A1 </v>
      </c>
      <c r="AB22" s="17" t="s">
        <v>52</v>
      </c>
      <c r="AD22" s="12"/>
      <c r="AE22" s="15" t="s">
        <v>28</v>
      </c>
    </row>
    <row r="23" spans="1:31" x14ac:dyDescent="0.2">
      <c r="A23" s="1">
        <f t="shared" ca="1" si="22"/>
        <v>28</v>
      </c>
      <c r="B23" s="2" t="str">
        <f t="shared" ca="1" si="23"/>
        <v>nodes_main.node17</v>
      </c>
      <c r="C23" s="3" t="str">
        <f ca="1">_xlfn.TEXTJOIN(" ",FALSE,OFFSET(program!$A$1,0,A23,1,M23))</f>
        <v>1198</v>
      </c>
      <c r="D23" s="4" t="str">
        <f ca="1">IF($H23="data",".dat "&amp;X23,
IF($H23="str",".str " &amp; _xlfn.TEXTJOIN("",FALSE,OFFSET(program!$A$2,0,A23+1,1,M23-1)),
$L23&amp;" "&amp;_xlfn.TEXTJOIN(", ",TRUE,$X23:$Z23)
))</f>
        <v>.dat node17_main</v>
      </c>
      <c r="E23" s="19" t="b">
        <f t="shared" ca="1" si="24"/>
        <v>1</v>
      </c>
      <c r="F23" s="5" t="str">
        <f t="shared" ca="1" si="25"/>
        <v>nodes_main</v>
      </c>
      <c r="G23" s="5">
        <f t="shared" ca="1" si="26"/>
        <v>11</v>
      </c>
      <c r="H23" s="5" t="str">
        <f t="shared" si="27"/>
        <v>data</v>
      </c>
      <c r="I23" s="13" t="b">
        <f t="shared" si="28"/>
        <v>1</v>
      </c>
      <c r="J23" s="6">
        <f ca="1">OFFSET(program!$A$1,0,disasm!A23)</f>
        <v>1198</v>
      </c>
      <c r="K23" s="7">
        <f t="shared" ca="1" si="9"/>
        <v>98</v>
      </c>
      <c r="L23" s="7" t="e">
        <f t="shared" ca="1" si="29"/>
        <v>#VALUE!</v>
      </c>
      <c r="M23" s="7">
        <f t="shared" si="30"/>
        <v>1</v>
      </c>
      <c r="N23" s="7">
        <f t="shared" si="12"/>
        <v>1</v>
      </c>
      <c r="O23" s="8">
        <f t="shared" si="31"/>
        <v>1</v>
      </c>
      <c r="P23" s="8" t="str">
        <f t="shared" si="14"/>
        <v/>
      </c>
      <c r="Q23" s="8" t="str">
        <f t="shared" si="15"/>
        <v/>
      </c>
      <c r="R23" s="8" t="str">
        <f t="shared" ca="1" si="32"/>
        <v>addr</v>
      </c>
      <c r="S23" s="8" t="str">
        <f t="shared" si="33"/>
        <v/>
      </c>
      <c r="T23" s="8" t="str">
        <f t="shared" si="34"/>
        <v/>
      </c>
      <c r="U23" s="7">
        <f ca="1">IF(O23="","",OFFSET(program!$A$1,0,disasm!$A23+COLUMN()-COLUMN($U23)+IF($I23,0,1)))</f>
        <v>1198</v>
      </c>
      <c r="V23" s="7" t="str">
        <f ca="1">IF(P23="","",OFFSET(program!$A$1,0,disasm!$A23+COLUMN()-COLUMN($U23)+IF($I23,0,1)))</f>
        <v/>
      </c>
      <c r="W23" s="7" t="str">
        <f ca="1">IF(Q23="","",OFFSET(program!$A$1,0,disasm!$A23+COLUMN()-COLUMN($U23)+IF($I23,0,1)))</f>
        <v/>
      </c>
      <c r="X23" s="3" t="str">
        <f t="shared" ca="1" si="35"/>
        <v>node17_main</v>
      </c>
      <c r="Y23" s="3" t="str">
        <f t="shared" si="36"/>
        <v/>
      </c>
      <c r="Z23" s="3" t="str">
        <f t="shared" si="37"/>
        <v/>
      </c>
      <c r="AA23" s="3" t="str">
        <f ca="1">" "
&amp;AE23
&amp;IF(AND(OR(K23=5,K23=6),MOD(INT(J23/1000),10)=1)," A2","")
&amp;IF(AND(NOT(I23),J23=109,OFFSET(program!$A$1,0,disasm!$A23+1)&gt;0,NOT(ISNUMBER(FIND(" A1 "," "&amp;AE23&amp;" "))))," AUTOLABEL","")
&amp;" "</f>
        <v xml:space="preserve"> A1 </v>
      </c>
      <c r="AB23" s="17" t="s">
        <v>53</v>
      </c>
      <c r="AE23" s="15" t="s">
        <v>28</v>
      </c>
    </row>
    <row r="24" spans="1:31" x14ac:dyDescent="0.2">
      <c r="A24" s="1">
        <f t="shared" ca="1" si="22"/>
        <v>29</v>
      </c>
      <c r="B24" s="2" t="str">
        <f t="shared" ca="1" si="23"/>
        <v>nodes_main.node18</v>
      </c>
      <c r="C24" s="3" t="str">
        <f ca="1">_xlfn.TEXTJOIN(" ",FALSE,OFFSET(program!$A$1,0,A24,1,M24))</f>
        <v>1618</v>
      </c>
      <c r="D24" s="4" t="str">
        <f ca="1">IF($H24="data",".dat "&amp;X24,
IF($H24="str",".str " &amp; _xlfn.TEXTJOIN("",FALSE,OFFSET(program!$A$2,0,A24+1,1,M24-1)),
$L24&amp;" "&amp;_xlfn.TEXTJOIN(", ",TRUE,$X24:$Z24)
))</f>
        <v>.dat node18_main</v>
      </c>
      <c r="E24" s="19" t="b">
        <f t="shared" ca="1" si="24"/>
        <v>1</v>
      </c>
      <c r="F24" s="5" t="str">
        <f t="shared" ca="1" si="25"/>
        <v>nodes_main</v>
      </c>
      <c r="G24" s="5">
        <f t="shared" ca="1" si="26"/>
        <v>11</v>
      </c>
      <c r="H24" s="5" t="str">
        <f t="shared" si="27"/>
        <v>data</v>
      </c>
      <c r="I24" s="13" t="b">
        <f t="shared" si="28"/>
        <v>1</v>
      </c>
      <c r="J24" s="6">
        <f ca="1">OFFSET(program!$A$1,0,disasm!A24)</f>
        <v>1618</v>
      </c>
      <c r="K24" s="7">
        <f t="shared" ca="1" si="9"/>
        <v>18</v>
      </c>
      <c r="L24" s="7" t="e">
        <f t="shared" ca="1" si="29"/>
        <v>#VALUE!</v>
      </c>
      <c r="M24" s="7">
        <f t="shared" si="30"/>
        <v>1</v>
      </c>
      <c r="N24" s="7">
        <f t="shared" si="12"/>
        <v>1</v>
      </c>
      <c r="O24" s="8">
        <f t="shared" si="31"/>
        <v>1</v>
      </c>
      <c r="P24" s="8" t="str">
        <f t="shared" si="14"/>
        <v/>
      </c>
      <c r="Q24" s="8" t="str">
        <f t="shared" si="15"/>
        <v/>
      </c>
      <c r="R24" s="8" t="str">
        <f t="shared" ca="1" si="32"/>
        <v>addr</v>
      </c>
      <c r="S24" s="8" t="str">
        <f t="shared" si="33"/>
        <v/>
      </c>
      <c r="T24" s="8" t="str">
        <f t="shared" si="34"/>
        <v/>
      </c>
      <c r="U24" s="7">
        <f ca="1">IF(O24="","",OFFSET(program!$A$1,0,disasm!$A24+COLUMN()-COLUMN($U24)+IF($I24,0,1)))</f>
        <v>1618</v>
      </c>
      <c r="V24" s="7" t="str">
        <f ca="1">IF(P24="","",OFFSET(program!$A$1,0,disasm!$A24+COLUMN()-COLUMN($U24)+IF($I24,0,1)))</f>
        <v/>
      </c>
      <c r="W24" s="7" t="str">
        <f ca="1">IF(Q24="","",OFFSET(program!$A$1,0,disasm!$A24+COLUMN()-COLUMN($U24)+IF($I24,0,1)))</f>
        <v/>
      </c>
      <c r="X24" s="3" t="str">
        <f t="shared" ca="1" si="35"/>
        <v>node18_main</v>
      </c>
      <c r="Y24" s="3" t="str">
        <f t="shared" si="36"/>
        <v/>
      </c>
      <c r="Z24" s="3" t="str">
        <f t="shared" si="37"/>
        <v/>
      </c>
      <c r="AA24" s="3" t="str">
        <f ca="1">" "
&amp;AE24
&amp;IF(AND(OR(K24=5,K24=6),MOD(INT(J24/1000),10)=1)," A2","")
&amp;IF(AND(NOT(I24),J24=109,OFFSET(program!$A$1,0,disasm!$A24+1)&gt;0,NOT(ISNUMBER(FIND(" A1 "," "&amp;AE24&amp;" "))))," AUTOLABEL","")
&amp;" "</f>
        <v xml:space="preserve"> A1 </v>
      </c>
      <c r="AB24" s="17" t="s">
        <v>54</v>
      </c>
      <c r="AD24" s="12"/>
      <c r="AE24" s="15" t="s">
        <v>28</v>
      </c>
    </row>
    <row r="25" spans="1:31" x14ac:dyDescent="0.2">
      <c r="A25" s="1">
        <f t="shared" ca="1" si="22"/>
        <v>30</v>
      </c>
      <c r="B25" s="2" t="str">
        <f t="shared" ca="1" si="23"/>
        <v>nodes_main.node19</v>
      </c>
      <c r="C25" s="3" t="str">
        <f ca="1">_xlfn.TEXTJOIN(" ",FALSE,OFFSET(program!$A$1,0,A25,1,M25))</f>
        <v>1008</v>
      </c>
      <c r="D25" s="4" t="str">
        <f ca="1">IF($H25="data",".dat "&amp;X25,
IF($H25="str",".str " &amp; _xlfn.TEXTJOIN("",FALSE,OFFSET(program!$A$2,0,A25+1,1,M25-1)),
$L25&amp;" "&amp;_xlfn.TEXTJOIN(", ",TRUE,$X25:$Z25)
))</f>
        <v>.dat node19_main</v>
      </c>
      <c r="E25" s="19" t="b">
        <f t="shared" ca="1" si="24"/>
        <v>1</v>
      </c>
      <c r="F25" s="5" t="str">
        <f t="shared" ca="1" si="25"/>
        <v>nodes_main</v>
      </c>
      <c r="G25" s="5">
        <f t="shared" ca="1" si="26"/>
        <v>11</v>
      </c>
      <c r="H25" s="5" t="str">
        <f t="shared" si="27"/>
        <v>data</v>
      </c>
      <c r="I25" s="13" t="b">
        <f t="shared" si="28"/>
        <v>1</v>
      </c>
      <c r="J25" s="6">
        <f ca="1">OFFSET(program!$A$1,0,disasm!A25)</f>
        <v>1008</v>
      </c>
      <c r="K25" s="7">
        <f t="shared" ca="1" si="9"/>
        <v>8</v>
      </c>
      <c r="L25" s="7" t="str">
        <f t="shared" ca="1" si="29"/>
        <v>CMP=</v>
      </c>
      <c r="M25" s="7">
        <f t="shared" si="30"/>
        <v>1</v>
      </c>
      <c r="N25" s="7">
        <f t="shared" si="12"/>
        <v>1</v>
      </c>
      <c r="O25" s="8">
        <f t="shared" si="31"/>
        <v>1</v>
      </c>
      <c r="P25" s="8" t="str">
        <f t="shared" si="14"/>
        <v/>
      </c>
      <c r="Q25" s="8" t="str">
        <f t="shared" si="15"/>
        <v/>
      </c>
      <c r="R25" s="8" t="str">
        <f t="shared" ca="1" si="32"/>
        <v>addr</v>
      </c>
      <c r="S25" s="8" t="str">
        <f t="shared" si="33"/>
        <v/>
      </c>
      <c r="T25" s="8" t="str">
        <f t="shared" si="34"/>
        <v/>
      </c>
      <c r="U25" s="7">
        <f ca="1">IF(O25="","",OFFSET(program!$A$1,0,disasm!$A25+COLUMN()-COLUMN($U25)+IF($I25,0,1)))</f>
        <v>1008</v>
      </c>
      <c r="V25" s="7" t="str">
        <f ca="1">IF(P25="","",OFFSET(program!$A$1,0,disasm!$A25+COLUMN()-COLUMN($U25)+IF($I25,0,1)))</f>
        <v/>
      </c>
      <c r="W25" s="7" t="str">
        <f ca="1">IF(Q25="","",OFFSET(program!$A$1,0,disasm!$A25+COLUMN()-COLUMN($U25)+IF($I25,0,1)))</f>
        <v/>
      </c>
      <c r="X25" s="3" t="str">
        <f t="shared" ca="1" si="35"/>
        <v>node19_main</v>
      </c>
      <c r="Y25" s="3" t="str">
        <f t="shared" si="36"/>
        <v/>
      </c>
      <c r="Z25" s="3" t="str">
        <f t="shared" si="37"/>
        <v/>
      </c>
      <c r="AA25" s="3" t="str">
        <f ca="1">" "
&amp;AE25
&amp;IF(AND(OR(K25=5,K25=6),MOD(INT(J25/1000),10)=1)," A2","")
&amp;IF(AND(NOT(I25),J25=109,OFFSET(program!$A$1,0,disasm!$A25+1)&gt;0,NOT(ISNUMBER(FIND(" A1 "," "&amp;AE25&amp;" "))))," AUTOLABEL","")
&amp;" "</f>
        <v xml:space="preserve"> A1 </v>
      </c>
      <c r="AB25" s="17" t="s">
        <v>55</v>
      </c>
      <c r="AE25" s="15" t="s">
        <v>28</v>
      </c>
    </row>
    <row r="26" spans="1:31" x14ac:dyDescent="0.2">
      <c r="A26" s="1">
        <f t="shared" ca="1" si="22"/>
        <v>31</v>
      </c>
      <c r="B26" s="2" t="str">
        <f t="shared" ca="1" si="23"/>
        <v>nodes_main.node20</v>
      </c>
      <c r="C26" s="3" t="str">
        <f ca="1">_xlfn.TEXTJOIN(" ",FALSE,OFFSET(program!$A$1,0,A26,1,M26))</f>
        <v>1272</v>
      </c>
      <c r="D26" s="4" t="str">
        <f ca="1">IF($H26="data",".dat "&amp;X26,
IF($H26="str",".str " &amp; _xlfn.TEXTJOIN("",FALSE,OFFSET(program!$A$2,0,A26+1,1,M26-1)),
$L26&amp;" "&amp;_xlfn.TEXTJOIN(", ",TRUE,$X26:$Z26)
))</f>
        <v>.dat node20_main</v>
      </c>
      <c r="E26" s="19" t="b">
        <f t="shared" ca="1" si="24"/>
        <v>1</v>
      </c>
      <c r="F26" s="5" t="str">
        <f t="shared" ca="1" si="25"/>
        <v>nodes_main</v>
      </c>
      <c r="G26" s="5">
        <f t="shared" ca="1" si="26"/>
        <v>11</v>
      </c>
      <c r="H26" s="5" t="str">
        <f t="shared" si="27"/>
        <v>data</v>
      </c>
      <c r="I26" s="13" t="b">
        <f t="shared" si="28"/>
        <v>1</v>
      </c>
      <c r="J26" s="6">
        <f ca="1">OFFSET(program!$A$1,0,disasm!A26)</f>
        <v>1272</v>
      </c>
      <c r="K26" s="7">
        <f t="shared" ca="1" si="9"/>
        <v>72</v>
      </c>
      <c r="L26" s="7" t="e">
        <f t="shared" ca="1" si="29"/>
        <v>#VALUE!</v>
      </c>
      <c r="M26" s="7">
        <f t="shared" si="30"/>
        <v>1</v>
      </c>
      <c r="N26" s="7">
        <f t="shared" si="12"/>
        <v>1</v>
      </c>
      <c r="O26" s="8">
        <f t="shared" si="31"/>
        <v>1</v>
      </c>
      <c r="P26" s="8" t="str">
        <f t="shared" si="14"/>
        <v/>
      </c>
      <c r="Q26" s="8" t="str">
        <f t="shared" si="15"/>
        <v/>
      </c>
      <c r="R26" s="8" t="str">
        <f t="shared" ca="1" si="32"/>
        <v>addr</v>
      </c>
      <c r="S26" s="8" t="str">
        <f t="shared" si="33"/>
        <v/>
      </c>
      <c r="T26" s="8" t="str">
        <f t="shared" si="34"/>
        <v/>
      </c>
      <c r="U26" s="7">
        <f ca="1">IF(O26="","",OFFSET(program!$A$1,0,disasm!$A26+COLUMN()-COLUMN($U26)+IF($I26,0,1)))</f>
        <v>1272</v>
      </c>
      <c r="V26" s="7" t="str">
        <f ca="1">IF(P26="","",OFFSET(program!$A$1,0,disasm!$A26+COLUMN()-COLUMN($U26)+IF($I26,0,1)))</f>
        <v/>
      </c>
      <c r="W26" s="7" t="str">
        <f ca="1">IF(Q26="","",OFFSET(program!$A$1,0,disasm!$A26+COLUMN()-COLUMN($U26)+IF($I26,0,1)))</f>
        <v/>
      </c>
      <c r="X26" s="3" t="str">
        <f t="shared" ca="1" si="35"/>
        <v>node20_main</v>
      </c>
      <c r="Y26" s="3" t="str">
        <f t="shared" si="36"/>
        <v/>
      </c>
      <c r="Z26" s="3" t="str">
        <f t="shared" si="37"/>
        <v/>
      </c>
      <c r="AA26" s="3" t="str">
        <f ca="1">" "
&amp;AE26
&amp;IF(AND(OR(K26=5,K26=6),MOD(INT(J26/1000),10)=1)," A2","")
&amp;IF(AND(NOT(I26),J26=109,OFFSET(program!$A$1,0,disasm!$A26+1)&gt;0,NOT(ISNUMBER(FIND(" A1 "," "&amp;AE26&amp;" "))))," AUTOLABEL","")
&amp;" "</f>
        <v xml:space="preserve"> A1 </v>
      </c>
      <c r="AB26" s="17" t="s">
        <v>56</v>
      </c>
      <c r="AE26" s="15" t="s">
        <v>28</v>
      </c>
    </row>
    <row r="27" spans="1:31" x14ac:dyDescent="0.2">
      <c r="A27" s="1">
        <f t="shared" ca="1" si="22"/>
        <v>32</v>
      </c>
      <c r="B27" s="2" t="str">
        <f t="shared" ca="1" si="23"/>
        <v>nodes_main.node21</v>
      </c>
      <c r="C27" s="3" t="str">
        <f ca="1">_xlfn.TEXTJOIN(" ",FALSE,OFFSET(program!$A$1,0,A27,1,M27))</f>
        <v>1163</v>
      </c>
      <c r="D27" s="4" t="str">
        <f ca="1">IF($H27="data",".dat "&amp;X27,
IF($H27="str",".str " &amp; _xlfn.TEXTJOIN("",FALSE,OFFSET(program!$A$2,0,A27+1,1,M27-1)),
$L27&amp;" "&amp;_xlfn.TEXTJOIN(", ",TRUE,$X27:$Z27)
))</f>
        <v>.dat node21_main</v>
      </c>
      <c r="E27" s="19" t="b">
        <f t="shared" ca="1" si="24"/>
        <v>1</v>
      </c>
      <c r="F27" s="5" t="str">
        <f t="shared" ca="1" si="25"/>
        <v>nodes_main</v>
      </c>
      <c r="G27" s="5">
        <f t="shared" ca="1" si="26"/>
        <v>11</v>
      </c>
      <c r="H27" s="5" t="str">
        <f t="shared" si="27"/>
        <v>data</v>
      </c>
      <c r="I27" s="13" t="b">
        <f t="shared" si="28"/>
        <v>1</v>
      </c>
      <c r="J27" s="6">
        <f ca="1">OFFSET(program!$A$1,0,disasm!A27)</f>
        <v>1163</v>
      </c>
      <c r="K27" s="7">
        <f t="shared" ca="1" si="9"/>
        <v>63</v>
      </c>
      <c r="L27" s="7" t="e">
        <f t="shared" ca="1" si="29"/>
        <v>#VALUE!</v>
      </c>
      <c r="M27" s="7">
        <f t="shared" si="30"/>
        <v>1</v>
      </c>
      <c r="N27" s="7">
        <f t="shared" si="12"/>
        <v>1</v>
      </c>
      <c r="O27" s="8">
        <f t="shared" si="31"/>
        <v>1</v>
      </c>
      <c r="P27" s="8" t="str">
        <f t="shared" si="14"/>
        <v/>
      </c>
      <c r="Q27" s="8" t="str">
        <f t="shared" si="15"/>
        <v/>
      </c>
      <c r="R27" s="8" t="str">
        <f t="shared" ca="1" si="32"/>
        <v>addr</v>
      </c>
      <c r="S27" s="8" t="str">
        <f t="shared" si="33"/>
        <v/>
      </c>
      <c r="T27" s="8" t="str">
        <f t="shared" si="34"/>
        <v/>
      </c>
      <c r="U27" s="7">
        <f ca="1">IF(O27="","",OFFSET(program!$A$1,0,disasm!$A27+COLUMN()-COLUMN($U27)+IF($I27,0,1)))</f>
        <v>1163</v>
      </c>
      <c r="V27" s="7" t="str">
        <f ca="1">IF(P27="","",OFFSET(program!$A$1,0,disasm!$A27+COLUMN()-COLUMN($U27)+IF($I27,0,1)))</f>
        <v/>
      </c>
      <c r="W27" s="7" t="str">
        <f ca="1">IF(Q27="","",OFFSET(program!$A$1,0,disasm!$A27+COLUMN()-COLUMN($U27)+IF($I27,0,1)))</f>
        <v/>
      </c>
      <c r="X27" s="3" t="str">
        <f t="shared" ca="1" si="35"/>
        <v>node21_main</v>
      </c>
      <c r="Y27" s="3" t="str">
        <f t="shared" si="36"/>
        <v/>
      </c>
      <c r="Z27" s="3" t="str">
        <f t="shared" si="37"/>
        <v/>
      </c>
      <c r="AA27" s="3" t="str">
        <f ca="1">" "
&amp;AE27
&amp;IF(AND(OR(K27=5,K27=6),MOD(INT(J27/1000),10)=1)," A2","")
&amp;IF(AND(NOT(I27),J27=109,OFFSET(program!$A$1,0,disasm!$A27+1)&gt;0,NOT(ISNUMBER(FIND(" A1 "," "&amp;AE27&amp;" "))))," AUTOLABEL","")
&amp;" "</f>
        <v xml:space="preserve"> A1 </v>
      </c>
      <c r="AB27" s="17" t="s">
        <v>57</v>
      </c>
      <c r="AE27" s="15" t="s">
        <v>28</v>
      </c>
    </row>
    <row r="28" spans="1:31" x14ac:dyDescent="0.2">
      <c r="A28" s="1">
        <f t="shared" ca="1" si="22"/>
        <v>33</v>
      </c>
      <c r="B28" s="2" t="str">
        <f t="shared" ca="1" si="23"/>
        <v>nodes_main.node22</v>
      </c>
      <c r="C28" s="3" t="str">
        <f ca="1">_xlfn.TEXTJOIN(" ",FALSE,OFFSET(program!$A$1,0,A28,1,M28))</f>
        <v>1865</v>
      </c>
      <c r="D28" s="4" t="str">
        <f ca="1">IF($H28="data",".dat "&amp;X28,
IF($H28="str",".str " &amp; _xlfn.TEXTJOIN("",FALSE,OFFSET(program!$A$2,0,A28+1,1,M28-1)),
$L28&amp;" "&amp;_xlfn.TEXTJOIN(", ",TRUE,$X28:$Z28)
))</f>
        <v>.dat node22_main</v>
      </c>
      <c r="E28" s="19" t="b">
        <f t="shared" ca="1" si="24"/>
        <v>1</v>
      </c>
      <c r="F28" s="5" t="str">
        <f t="shared" ca="1" si="25"/>
        <v>nodes_main</v>
      </c>
      <c r="G28" s="5">
        <f t="shared" ca="1" si="26"/>
        <v>11</v>
      </c>
      <c r="H28" s="5" t="str">
        <f t="shared" si="27"/>
        <v>data</v>
      </c>
      <c r="I28" s="13" t="b">
        <f t="shared" si="28"/>
        <v>1</v>
      </c>
      <c r="J28" s="6">
        <f ca="1">OFFSET(program!$A$1,0,disasm!A28)</f>
        <v>1865</v>
      </c>
      <c r="K28" s="7">
        <f t="shared" ca="1" si="9"/>
        <v>65</v>
      </c>
      <c r="L28" s="7" t="e">
        <f t="shared" ca="1" si="29"/>
        <v>#VALUE!</v>
      </c>
      <c r="M28" s="7">
        <f t="shared" si="30"/>
        <v>1</v>
      </c>
      <c r="N28" s="7">
        <f t="shared" si="12"/>
        <v>1</v>
      </c>
      <c r="O28" s="8">
        <f t="shared" si="31"/>
        <v>1</v>
      </c>
      <c r="P28" s="8" t="str">
        <f t="shared" si="14"/>
        <v/>
      </c>
      <c r="Q28" s="8" t="str">
        <f t="shared" si="15"/>
        <v/>
      </c>
      <c r="R28" s="8" t="str">
        <f t="shared" ca="1" si="32"/>
        <v>addr</v>
      </c>
      <c r="S28" s="8" t="str">
        <f t="shared" si="33"/>
        <v/>
      </c>
      <c r="T28" s="8" t="str">
        <f t="shared" si="34"/>
        <v/>
      </c>
      <c r="U28" s="7">
        <f ca="1">IF(O28="","",OFFSET(program!$A$1,0,disasm!$A28+COLUMN()-COLUMN($U28)+IF($I28,0,1)))</f>
        <v>1865</v>
      </c>
      <c r="V28" s="7" t="str">
        <f ca="1">IF(P28="","",OFFSET(program!$A$1,0,disasm!$A28+COLUMN()-COLUMN($U28)+IF($I28,0,1)))</f>
        <v/>
      </c>
      <c r="W28" s="7" t="str">
        <f ca="1">IF(Q28="","",OFFSET(program!$A$1,0,disasm!$A28+COLUMN()-COLUMN($U28)+IF($I28,0,1)))</f>
        <v/>
      </c>
      <c r="X28" s="3" t="str">
        <f t="shared" ca="1" si="35"/>
        <v>node22_main</v>
      </c>
      <c r="Y28" s="3" t="str">
        <f t="shared" si="36"/>
        <v/>
      </c>
      <c r="Z28" s="3" t="str">
        <f t="shared" si="37"/>
        <v/>
      </c>
      <c r="AA28" s="3" t="str">
        <f ca="1">" "
&amp;AE28
&amp;IF(AND(OR(K28=5,K28=6),MOD(INT(J28/1000),10)=1)," A2","")
&amp;IF(AND(NOT(I28),J28=109,OFFSET(program!$A$1,0,disasm!$A28+1)&gt;0,NOT(ISNUMBER(FIND(" A1 "," "&amp;AE28&amp;" "))))," AUTOLABEL","")
&amp;" "</f>
        <v xml:space="preserve"> A1 </v>
      </c>
      <c r="AB28" s="17" t="s">
        <v>58</v>
      </c>
      <c r="AE28" s="15" t="s">
        <v>28</v>
      </c>
    </row>
    <row r="29" spans="1:31" x14ac:dyDescent="0.2">
      <c r="A29" s="1">
        <f t="shared" ca="1" si="22"/>
        <v>34</v>
      </c>
      <c r="B29" s="2" t="str">
        <f t="shared" ca="1" si="23"/>
        <v>nodes_main.node23</v>
      </c>
      <c r="C29" s="3" t="str">
        <f ca="1">_xlfn.TEXTJOIN(" ",FALSE,OFFSET(program!$A$1,0,A29,1,M29))</f>
        <v>1132</v>
      </c>
      <c r="D29" s="4" t="str">
        <f ca="1">IF($H29="data",".dat "&amp;X29,
IF($H29="str",".str " &amp; _xlfn.TEXTJOIN("",FALSE,OFFSET(program!$A$2,0,A29+1,1,M29-1)),
$L29&amp;" "&amp;_xlfn.TEXTJOIN(", ",TRUE,$X29:$Z29)
))</f>
        <v>.dat node23_main</v>
      </c>
      <c r="E29" s="19" t="b">
        <f t="shared" ca="1" si="24"/>
        <v>1</v>
      </c>
      <c r="F29" s="5" t="str">
        <f t="shared" ca="1" si="25"/>
        <v>nodes_main</v>
      </c>
      <c r="G29" s="5">
        <f t="shared" ca="1" si="26"/>
        <v>11</v>
      </c>
      <c r="H29" s="5" t="str">
        <f t="shared" si="27"/>
        <v>data</v>
      </c>
      <c r="I29" s="13" t="b">
        <f t="shared" si="28"/>
        <v>1</v>
      </c>
      <c r="J29" s="6">
        <f ca="1">OFFSET(program!$A$1,0,disasm!A29)</f>
        <v>1132</v>
      </c>
      <c r="K29" s="7">
        <f t="shared" ca="1" si="9"/>
        <v>32</v>
      </c>
      <c r="L29" s="7" t="e">
        <f t="shared" ca="1" si="29"/>
        <v>#VALUE!</v>
      </c>
      <c r="M29" s="7">
        <f t="shared" si="30"/>
        <v>1</v>
      </c>
      <c r="N29" s="7">
        <f t="shared" si="12"/>
        <v>1</v>
      </c>
      <c r="O29" s="8">
        <f t="shared" si="31"/>
        <v>1</v>
      </c>
      <c r="P29" s="8" t="str">
        <f t="shared" si="14"/>
        <v/>
      </c>
      <c r="Q29" s="8" t="str">
        <f t="shared" si="15"/>
        <v/>
      </c>
      <c r="R29" s="8" t="str">
        <f t="shared" ca="1" si="32"/>
        <v>addr</v>
      </c>
      <c r="S29" s="8" t="str">
        <f t="shared" si="33"/>
        <v/>
      </c>
      <c r="T29" s="8" t="str">
        <f t="shared" si="34"/>
        <v/>
      </c>
      <c r="U29" s="7">
        <f ca="1">IF(O29="","",OFFSET(program!$A$1,0,disasm!$A29+COLUMN()-COLUMN($U29)+IF($I29,0,1)))</f>
        <v>1132</v>
      </c>
      <c r="V29" s="7" t="str">
        <f ca="1">IF(P29="","",OFFSET(program!$A$1,0,disasm!$A29+COLUMN()-COLUMN($U29)+IF($I29,0,1)))</f>
        <v/>
      </c>
      <c r="W29" s="7" t="str">
        <f ca="1">IF(Q29="","",OFFSET(program!$A$1,0,disasm!$A29+COLUMN()-COLUMN($U29)+IF($I29,0,1)))</f>
        <v/>
      </c>
      <c r="X29" s="3" t="str">
        <f t="shared" ca="1" si="35"/>
        <v>node23_main</v>
      </c>
      <c r="Y29" s="3" t="str">
        <f t="shared" si="36"/>
        <v/>
      </c>
      <c r="Z29" s="3" t="str">
        <f t="shared" si="37"/>
        <v/>
      </c>
      <c r="AA29" s="3" t="str">
        <f ca="1">" "
&amp;AE29
&amp;IF(AND(OR(K29=5,K29=6),MOD(INT(J29/1000),10)=1)," A2","")
&amp;IF(AND(NOT(I29),J29=109,OFFSET(program!$A$1,0,disasm!$A29+1)&gt;0,NOT(ISNUMBER(FIND(" A1 "," "&amp;AE29&amp;" "))))," AUTOLABEL","")
&amp;" "</f>
        <v xml:space="preserve"> A1 </v>
      </c>
      <c r="AB29" s="17" t="s">
        <v>59</v>
      </c>
      <c r="AE29" s="15" t="s">
        <v>28</v>
      </c>
    </row>
    <row r="30" spans="1:31" x14ac:dyDescent="0.2">
      <c r="A30" s="1">
        <f t="shared" ca="1" si="22"/>
        <v>35</v>
      </c>
      <c r="B30" s="2" t="str">
        <f t="shared" ca="1" si="23"/>
        <v>nodes_main.node24</v>
      </c>
      <c r="C30" s="3" t="str">
        <f ca="1">_xlfn.TEXTJOIN(" ",FALSE,OFFSET(program!$A$1,0,A30,1,M30))</f>
        <v>1964</v>
      </c>
      <c r="D30" s="4" t="str">
        <f ca="1">IF($H30="data",".dat "&amp;X30,
IF($H30="str",".str " &amp; _xlfn.TEXTJOIN("",FALSE,OFFSET(program!$A$2,0,A30+1,1,M30-1)),
$L30&amp;" "&amp;_xlfn.TEXTJOIN(", ",TRUE,$X30:$Z30)
))</f>
        <v>.dat node24_main</v>
      </c>
      <c r="E30" s="19" t="b">
        <f t="shared" ca="1" si="24"/>
        <v>1</v>
      </c>
      <c r="F30" s="5" t="str">
        <f t="shared" ca="1" si="25"/>
        <v>nodes_main</v>
      </c>
      <c r="G30" s="5">
        <f t="shared" ca="1" si="26"/>
        <v>11</v>
      </c>
      <c r="H30" s="5" t="str">
        <f t="shared" si="27"/>
        <v>data</v>
      </c>
      <c r="I30" s="13" t="b">
        <f t="shared" si="28"/>
        <v>1</v>
      </c>
      <c r="J30" s="6">
        <f ca="1">OFFSET(program!$A$1,0,disasm!A30)</f>
        <v>1964</v>
      </c>
      <c r="K30" s="7">
        <f t="shared" ca="1" si="9"/>
        <v>64</v>
      </c>
      <c r="L30" s="7" t="e">
        <f t="shared" ca="1" si="29"/>
        <v>#VALUE!</v>
      </c>
      <c r="M30" s="7">
        <f t="shared" si="30"/>
        <v>1</v>
      </c>
      <c r="N30" s="7">
        <f t="shared" si="12"/>
        <v>1</v>
      </c>
      <c r="O30" s="8">
        <f t="shared" si="31"/>
        <v>1</v>
      </c>
      <c r="P30" s="8" t="str">
        <f t="shared" si="14"/>
        <v/>
      </c>
      <c r="Q30" s="8" t="str">
        <f t="shared" si="15"/>
        <v/>
      </c>
      <c r="R30" s="8" t="str">
        <f t="shared" ca="1" si="32"/>
        <v>addr</v>
      </c>
      <c r="S30" s="8" t="str">
        <f t="shared" si="33"/>
        <v/>
      </c>
      <c r="T30" s="8" t="str">
        <f t="shared" si="34"/>
        <v/>
      </c>
      <c r="U30" s="7">
        <f ca="1">IF(O30="","",OFFSET(program!$A$1,0,disasm!$A30+COLUMN()-COLUMN($U30)+IF($I30,0,1)))</f>
        <v>1964</v>
      </c>
      <c r="V30" s="7" t="str">
        <f ca="1">IF(P30="","",OFFSET(program!$A$1,0,disasm!$A30+COLUMN()-COLUMN($U30)+IF($I30,0,1)))</f>
        <v/>
      </c>
      <c r="W30" s="7" t="str">
        <f ca="1">IF(Q30="","",OFFSET(program!$A$1,0,disasm!$A30+COLUMN()-COLUMN($U30)+IF($I30,0,1)))</f>
        <v/>
      </c>
      <c r="X30" s="3" t="str">
        <f t="shared" ca="1" si="35"/>
        <v>node24_main</v>
      </c>
      <c r="Y30" s="3" t="str">
        <f t="shared" si="36"/>
        <v/>
      </c>
      <c r="Z30" s="3" t="str">
        <f t="shared" si="37"/>
        <v/>
      </c>
      <c r="AA30" s="3" t="str">
        <f ca="1">" "
&amp;AE30
&amp;IF(AND(OR(K30=5,K30=6),MOD(INT(J30/1000),10)=1)," A2","")
&amp;IF(AND(NOT(I30),J30=109,OFFSET(program!$A$1,0,disasm!$A30+1)&gt;0,NOT(ISNUMBER(FIND(" A1 "," "&amp;AE30&amp;" "))))," AUTOLABEL","")
&amp;" "</f>
        <v xml:space="preserve"> A1 </v>
      </c>
      <c r="AB30" s="17" t="s">
        <v>60</v>
      </c>
      <c r="AC30" s="17"/>
      <c r="AD30" s="12"/>
      <c r="AE30" s="15" t="s">
        <v>28</v>
      </c>
    </row>
    <row r="31" spans="1:31" x14ac:dyDescent="0.2">
      <c r="A31" s="1">
        <f t="shared" ca="1" si="22"/>
        <v>36</v>
      </c>
      <c r="B31" s="2" t="str">
        <f t="shared" ca="1" si="23"/>
        <v>nodes_main.node25</v>
      </c>
      <c r="C31" s="3" t="str">
        <f ca="1">_xlfn.TEXTJOIN(" ",FALSE,OFFSET(program!$A$1,0,A31,1,M31))</f>
        <v>1476</v>
      </c>
      <c r="D31" s="4" t="str">
        <f ca="1">IF($H31="data",".dat "&amp;X31,
IF($H31="str",".str " &amp; _xlfn.TEXTJOIN("",FALSE,OFFSET(program!$A$2,0,A31+1,1,M31-1)),
$L31&amp;" "&amp;_xlfn.TEXTJOIN(", ",TRUE,$X31:$Z31)
))</f>
        <v>.dat node25_main</v>
      </c>
      <c r="E31" s="19" t="b">
        <f t="shared" ca="1" si="24"/>
        <v>1</v>
      </c>
      <c r="F31" s="5" t="str">
        <f t="shared" ca="1" si="25"/>
        <v>nodes_main</v>
      </c>
      <c r="G31" s="5">
        <f t="shared" ca="1" si="26"/>
        <v>11</v>
      </c>
      <c r="H31" s="5" t="str">
        <f t="shared" si="27"/>
        <v>data</v>
      </c>
      <c r="I31" s="13" t="b">
        <f t="shared" si="28"/>
        <v>1</v>
      </c>
      <c r="J31" s="6">
        <f ca="1">OFFSET(program!$A$1,0,disasm!A31)</f>
        <v>1476</v>
      </c>
      <c r="K31" s="7">
        <f t="shared" ca="1" si="9"/>
        <v>76</v>
      </c>
      <c r="L31" s="7" t="e">
        <f t="shared" ca="1" si="29"/>
        <v>#VALUE!</v>
      </c>
      <c r="M31" s="7">
        <f t="shared" si="30"/>
        <v>1</v>
      </c>
      <c r="N31" s="7">
        <f t="shared" si="12"/>
        <v>1</v>
      </c>
      <c r="O31" s="8">
        <f t="shared" si="31"/>
        <v>1</v>
      </c>
      <c r="P31" s="8" t="str">
        <f t="shared" si="14"/>
        <v/>
      </c>
      <c r="Q31" s="8" t="str">
        <f t="shared" si="15"/>
        <v/>
      </c>
      <c r="R31" s="8" t="str">
        <f t="shared" ca="1" si="32"/>
        <v>addr</v>
      </c>
      <c r="S31" s="8" t="str">
        <f t="shared" si="33"/>
        <v/>
      </c>
      <c r="T31" s="8" t="str">
        <f t="shared" si="34"/>
        <v/>
      </c>
      <c r="U31" s="7">
        <f ca="1">IF(O31="","",OFFSET(program!$A$1,0,disasm!$A31+COLUMN()-COLUMN($U31)+IF($I31,0,1)))</f>
        <v>1476</v>
      </c>
      <c r="V31" s="7" t="str">
        <f ca="1">IF(P31="","",OFFSET(program!$A$1,0,disasm!$A31+COLUMN()-COLUMN($U31)+IF($I31,0,1)))</f>
        <v/>
      </c>
      <c r="W31" s="7" t="str">
        <f ca="1">IF(Q31="","",OFFSET(program!$A$1,0,disasm!$A31+COLUMN()-COLUMN($U31)+IF($I31,0,1)))</f>
        <v/>
      </c>
      <c r="X31" s="3" t="str">
        <f t="shared" ca="1" si="35"/>
        <v>node25_main</v>
      </c>
      <c r="Y31" s="3" t="str">
        <f t="shared" si="36"/>
        <v/>
      </c>
      <c r="Z31" s="3" t="str">
        <f t="shared" si="37"/>
        <v/>
      </c>
      <c r="AA31" s="3" t="str">
        <f ca="1">" "
&amp;AE31
&amp;IF(AND(OR(K31=5,K31=6),MOD(INT(J31/1000),10)=1)," A2","")
&amp;IF(AND(NOT(I31),J31=109,OFFSET(program!$A$1,0,disasm!$A31+1)&gt;0,NOT(ISNUMBER(FIND(" A1 "," "&amp;AE31&amp;" "))))," AUTOLABEL","")
&amp;" "</f>
        <v xml:space="preserve"> A1 </v>
      </c>
      <c r="AB31" s="17" t="s">
        <v>61</v>
      </c>
      <c r="AD31" s="12"/>
      <c r="AE31" s="15" t="s">
        <v>28</v>
      </c>
    </row>
    <row r="32" spans="1:31" x14ac:dyDescent="0.2">
      <c r="A32" s="1">
        <f t="shared" ca="1" si="22"/>
        <v>37</v>
      </c>
      <c r="B32" s="2" t="str">
        <f t="shared" ca="1" si="23"/>
        <v>nodes_main.node26</v>
      </c>
      <c r="C32" s="3" t="str">
        <f ca="1">_xlfn.TEXTJOIN(" ",FALSE,OFFSET(program!$A$1,0,A32,1,M32))</f>
        <v>674</v>
      </c>
      <c r="D32" s="4" t="str">
        <f ca="1">IF($H32="data",".dat "&amp;X32,
IF($H32="str",".str " &amp; _xlfn.TEXTJOIN("",FALSE,OFFSET(program!$A$2,0,A32+1,1,M32-1)),
$L32&amp;" "&amp;_xlfn.TEXTJOIN(", ",TRUE,$X32:$Z32)
))</f>
        <v>.dat node26_main</v>
      </c>
      <c r="E32" s="19" t="b">
        <f t="shared" ca="1" si="24"/>
        <v>1</v>
      </c>
      <c r="F32" s="5" t="str">
        <f t="shared" ca="1" si="25"/>
        <v>nodes_main</v>
      </c>
      <c r="G32" s="5">
        <f t="shared" ca="1" si="26"/>
        <v>11</v>
      </c>
      <c r="H32" s="5" t="str">
        <f t="shared" si="27"/>
        <v>data</v>
      </c>
      <c r="I32" s="13" t="b">
        <f t="shared" si="28"/>
        <v>1</v>
      </c>
      <c r="J32" s="6">
        <f ca="1">OFFSET(program!$A$1,0,disasm!A32)</f>
        <v>674</v>
      </c>
      <c r="K32" s="7">
        <f t="shared" ca="1" si="9"/>
        <v>74</v>
      </c>
      <c r="L32" s="7" t="e">
        <f t="shared" ca="1" si="29"/>
        <v>#VALUE!</v>
      </c>
      <c r="M32" s="7">
        <f t="shared" si="30"/>
        <v>1</v>
      </c>
      <c r="N32" s="7">
        <f t="shared" si="12"/>
        <v>1</v>
      </c>
      <c r="O32" s="8">
        <f t="shared" si="31"/>
        <v>1</v>
      </c>
      <c r="P32" s="8" t="str">
        <f t="shared" si="14"/>
        <v/>
      </c>
      <c r="Q32" s="8" t="str">
        <f t="shared" si="15"/>
        <v/>
      </c>
      <c r="R32" s="8" t="str">
        <f t="shared" ca="1" si="32"/>
        <v>addr</v>
      </c>
      <c r="S32" s="8" t="str">
        <f t="shared" si="33"/>
        <v/>
      </c>
      <c r="T32" s="8" t="str">
        <f t="shared" si="34"/>
        <v/>
      </c>
      <c r="U32" s="7">
        <f ca="1">IF(O32="","",OFFSET(program!$A$1,0,disasm!$A32+COLUMN()-COLUMN($U32)+IF($I32,0,1)))</f>
        <v>674</v>
      </c>
      <c r="V32" s="7" t="str">
        <f ca="1">IF(P32="","",OFFSET(program!$A$1,0,disasm!$A32+COLUMN()-COLUMN($U32)+IF($I32,0,1)))</f>
        <v/>
      </c>
      <c r="W32" s="7" t="str">
        <f ca="1">IF(Q32="","",OFFSET(program!$A$1,0,disasm!$A32+COLUMN()-COLUMN($U32)+IF($I32,0,1)))</f>
        <v/>
      </c>
      <c r="X32" s="3" t="str">
        <f t="shared" ca="1" si="35"/>
        <v>node26_main</v>
      </c>
      <c r="Y32" s="3" t="str">
        <f t="shared" si="36"/>
        <v/>
      </c>
      <c r="Z32" s="3" t="str">
        <f t="shared" si="37"/>
        <v/>
      </c>
      <c r="AA32" s="3" t="str">
        <f ca="1">" "
&amp;AE32
&amp;IF(AND(OR(K32=5,K32=6),MOD(INT(J32/1000),10)=1)," A2","")
&amp;IF(AND(NOT(I32),J32=109,OFFSET(program!$A$1,0,disasm!$A32+1)&gt;0,NOT(ISNUMBER(FIND(" A1 "," "&amp;AE32&amp;" "))))," AUTOLABEL","")
&amp;" "</f>
        <v xml:space="preserve"> A1 </v>
      </c>
      <c r="AB32" s="17" t="s">
        <v>62</v>
      </c>
      <c r="AE32" s="15" t="s">
        <v>28</v>
      </c>
    </row>
    <row r="33" spans="1:31" x14ac:dyDescent="0.2">
      <c r="A33" s="1">
        <f t="shared" ca="1" si="22"/>
        <v>38</v>
      </c>
      <c r="B33" s="2" t="str">
        <f t="shared" ca="1" si="23"/>
        <v>nodes_main.node27</v>
      </c>
      <c r="C33" s="3" t="str">
        <f ca="1">_xlfn.TEXTJOIN(" ",FALSE,OFFSET(program!$A$1,0,A33,1,M33))</f>
        <v>1756</v>
      </c>
      <c r="D33" s="4" t="str">
        <f ca="1">IF($H33="data",".dat "&amp;X33,
IF($H33="str",".str " &amp; _xlfn.TEXTJOIN("",FALSE,OFFSET(program!$A$2,0,A33+1,1,M33-1)),
$L33&amp;" "&amp;_xlfn.TEXTJOIN(", ",TRUE,$X33:$Z33)
))</f>
        <v>.dat node27_main</v>
      </c>
      <c r="E33" s="19" t="b">
        <f t="shared" ca="1" si="24"/>
        <v>1</v>
      </c>
      <c r="F33" s="5" t="str">
        <f t="shared" ca="1" si="25"/>
        <v>nodes_main</v>
      </c>
      <c r="G33" s="5">
        <f t="shared" ca="1" si="26"/>
        <v>11</v>
      </c>
      <c r="H33" s="5" t="str">
        <f t="shared" si="27"/>
        <v>data</v>
      </c>
      <c r="I33" s="13" t="b">
        <f t="shared" si="28"/>
        <v>1</v>
      </c>
      <c r="J33" s="6">
        <f ca="1">OFFSET(program!$A$1,0,disasm!A33)</f>
        <v>1756</v>
      </c>
      <c r="K33" s="7">
        <f t="shared" ca="1" si="9"/>
        <v>56</v>
      </c>
      <c r="L33" s="7" t="e">
        <f t="shared" ca="1" si="29"/>
        <v>#VALUE!</v>
      </c>
      <c r="M33" s="7">
        <f t="shared" si="30"/>
        <v>1</v>
      </c>
      <c r="N33" s="7">
        <f t="shared" si="12"/>
        <v>1</v>
      </c>
      <c r="O33" s="8">
        <f t="shared" si="31"/>
        <v>1</v>
      </c>
      <c r="P33" s="8" t="str">
        <f t="shared" si="14"/>
        <v/>
      </c>
      <c r="Q33" s="8" t="str">
        <f t="shared" si="15"/>
        <v/>
      </c>
      <c r="R33" s="8" t="str">
        <f t="shared" ca="1" si="32"/>
        <v>addr</v>
      </c>
      <c r="S33" s="8" t="str">
        <f t="shared" si="33"/>
        <v/>
      </c>
      <c r="T33" s="8" t="str">
        <f t="shared" si="34"/>
        <v/>
      </c>
      <c r="U33" s="7">
        <f ca="1">IF(O33="","",OFFSET(program!$A$1,0,disasm!$A33+COLUMN()-COLUMN($U33)+IF($I33,0,1)))</f>
        <v>1756</v>
      </c>
      <c r="V33" s="7" t="str">
        <f ca="1">IF(P33="","",OFFSET(program!$A$1,0,disasm!$A33+COLUMN()-COLUMN($U33)+IF($I33,0,1)))</f>
        <v/>
      </c>
      <c r="W33" s="7" t="str">
        <f ca="1">IF(Q33="","",OFFSET(program!$A$1,0,disasm!$A33+COLUMN()-COLUMN($U33)+IF($I33,0,1)))</f>
        <v/>
      </c>
      <c r="X33" s="3" t="str">
        <f t="shared" ca="1" si="35"/>
        <v>node27_main</v>
      </c>
      <c r="Y33" s="3" t="str">
        <f t="shared" si="36"/>
        <v/>
      </c>
      <c r="Z33" s="3" t="str">
        <f t="shared" si="37"/>
        <v/>
      </c>
      <c r="AA33" s="3" t="str">
        <f ca="1">" "
&amp;AE33
&amp;IF(AND(OR(K33=5,K33=6),MOD(INT(J33/1000),10)=1)," A2","")
&amp;IF(AND(NOT(I33),J33=109,OFFSET(program!$A$1,0,disasm!$A33+1)&gt;0,NOT(ISNUMBER(FIND(" A1 "," "&amp;AE33&amp;" "))))," AUTOLABEL","")
&amp;" "</f>
        <v xml:space="preserve"> A1 </v>
      </c>
      <c r="AB33" s="17" t="s">
        <v>63</v>
      </c>
      <c r="AE33" s="15" t="s">
        <v>28</v>
      </c>
    </row>
    <row r="34" spans="1:31" x14ac:dyDescent="0.2">
      <c r="A34" s="1">
        <f t="shared" ca="1" si="22"/>
        <v>39</v>
      </c>
      <c r="B34" s="2" t="str">
        <f t="shared" ca="1" si="23"/>
        <v>nodes_main.node28</v>
      </c>
      <c r="C34" s="3" t="str">
        <f ca="1">_xlfn.TEXTJOIN(" ",FALSE,OFFSET(program!$A$1,0,A34,1,M34))</f>
        <v>1686</v>
      </c>
      <c r="D34" s="4" t="str">
        <f ca="1">IF($H34="data",".dat "&amp;X34,
IF($H34="str",".str " &amp; _xlfn.TEXTJOIN("",FALSE,OFFSET(program!$A$2,0,A34+1,1,M34-1)),
$L34&amp;" "&amp;_xlfn.TEXTJOIN(", ",TRUE,$X34:$Z34)
))</f>
        <v>.dat node28_main</v>
      </c>
      <c r="E34" s="19" t="b">
        <f t="shared" ca="1" si="24"/>
        <v>1</v>
      </c>
      <c r="F34" s="5" t="str">
        <f t="shared" ca="1" si="25"/>
        <v>nodes_main</v>
      </c>
      <c r="G34" s="5">
        <f t="shared" ca="1" si="26"/>
        <v>11</v>
      </c>
      <c r="H34" s="5" t="str">
        <f t="shared" si="27"/>
        <v>data</v>
      </c>
      <c r="I34" s="13" t="b">
        <f t="shared" si="28"/>
        <v>1</v>
      </c>
      <c r="J34" s="6">
        <f ca="1">OFFSET(program!$A$1,0,disasm!A34)</f>
        <v>1686</v>
      </c>
      <c r="K34" s="7">
        <f t="shared" ca="1" si="9"/>
        <v>86</v>
      </c>
      <c r="L34" s="7" t="e">
        <f t="shared" ca="1" si="29"/>
        <v>#VALUE!</v>
      </c>
      <c r="M34" s="7">
        <f t="shared" si="30"/>
        <v>1</v>
      </c>
      <c r="N34" s="7">
        <f t="shared" si="12"/>
        <v>1</v>
      </c>
      <c r="O34" s="8">
        <f t="shared" si="31"/>
        <v>1</v>
      </c>
      <c r="P34" s="8" t="str">
        <f t="shared" si="14"/>
        <v/>
      </c>
      <c r="Q34" s="8" t="str">
        <f t="shared" si="15"/>
        <v/>
      </c>
      <c r="R34" s="8" t="str">
        <f t="shared" ca="1" si="32"/>
        <v>addr</v>
      </c>
      <c r="S34" s="8" t="str">
        <f t="shared" si="33"/>
        <v/>
      </c>
      <c r="T34" s="8" t="str">
        <f t="shared" si="34"/>
        <v/>
      </c>
      <c r="U34" s="7">
        <f ca="1">IF(O34="","",OFFSET(program!$A$1,0,disasm!$A34+COLUMN()-COLUMN($U34)+IF($I34,0,1)))</f>
        <v>1686</v>
      </c>
      <c r="V34" s="7" t="str">
        <f ca="1">IF(P34="","",OFFSET(program!$A$1,0,disasm!$A34+COLUMN()-COLUMN($U34)+IF($I34,0,1)))</f>
        <v/>
      </c>
      <c r="W34" s="7" t="str">
        <f ca="1">IF(Q34="","",OFFSET(program!$A$1,0,disasm!$A34+COLUMN()-COLUMN($U34)+IF($I34,0,1)))</f>
        <v/>
      </c>
      <c r="X34" s="3" t="str">
        <f t="shared" ca="1" si="35"/>
        <v>node28_main</v>
      </c>
      <c r="Y34" s="3" t="str">
        <f t="shared" si="36"/>
        <v/>
      </c>
      <c r="Z34" s="3" t="str">
        <f t="shared" si="37"/>
        <v/>
      </c>
      <c r="AA34" s="3" t="str">
        <f ca="1">" "
&amp;AE34
&amp;IF(AND(OR(K34=5,K34=6),MOD(INT(J34/1000),10)=1)," A2","")
&amp;IF(AND(NOT(I34),J34=109,OFFSET(program!$A$1,0,disasm!$A34+1)&gt;0,NOT(ISNUMBER(FIND(" A1 "," "&amp;AE34&amp;" "))))," AUTOLABEL","")
&amp;" "</f>
        <v xml:space="preserve"> A1 </v>
      </c>
      <c r="AB34" s="17" t="s">
        <v>64</v>
      </c>
      <c r="AE34" s="15" t="s">
        <v>28</v>
      </c>
    </row>
    <row r="35" spans="1:31" x14ac:dyDescent="0.2">
      <c r="A35" s="1">
        <f t="shared" ca="1" si="22"/>
        <v>40</v>
      </c>
      <c r="B35" s="2" t="str">
        <f t="shared" ca="1" si="23"/>
        <v>nodes_main.node29</v>
      </c>
      <c r="C35" s="3" t="str">
        <f ca="1">_xlfn.TEXTJOIN(" ",FALSE,OFFSET(program!$A$1,0,A35,1,M35))</f>
        <v>1896</v>
      </c>
      <c r="D35" s="4" t="str">
        <f ca="1">IF($H35="data",".dat "&amp;X35,
IF($H35="str",".str " &amp; _xlfn.TEXTJOIN("",FALSE,OFFSET(program!$A$2,0,A35+1,1,M35-1)),
$L35&amp;" "&amp;_xlfn.TEXTJOIN(", ",TRUE,$X35:$Z35)
))</f>
        <v>.dat node29_main</v>
      </c>
      <c r="E35" s="19" t="b">
        <f t="shared" ca="1" si="24"/>
        <v>1</v>
      </c>
      <c r="F35" s="5" t="str">
        <f t="shared" ca="1" si="25"/>
        <v>nodes_main</v>
      </c>
      <c r="G35" s="5">
        <f t="shared" ca="1" si="26"/>
        <v>11</v>
      </c>
      <c r="H35" s="5" t="str">
        <f t="shared" si="27"/>
        <v>data</v>
      </c>
      <c r="I35" s="13" t="b">
        <f t="shared" si="28"/>
        <v>1</v>
      </c>
      <c r="J35" s="6">
        <f ca="1">OFFSET(program!$A$1,0,disasm!A35)</f>
        <v>1896</v>
      </c>
      <c r="K35" s="7">
        <f t="shared" ca="1" si="9"/>
        <v>96</v>
      </c>
      <c r="L35" s="7" t="e">
        <f t="shared" ca="1" si="29"/>
        <v>#VALUE!</v>
      </c>
      <c r="M35" s="7">
        <f t="shared" si="30"/>
        <v>1</v>
      </c>
      <c r="N35" s="7">
        <f t="shared" si="12"/>
        <v>1</v>
      </c>
      <c r="O35" s="8">
        <f t="shared" si="31"/>
        <v>1</v>
      </c>
      <c r="P35" s="8" t="str">
        <f t="shared" si="14"/>
        <v/>
      </c>
      <c r="Q35" s="8" t="str">
        <f t="shared" si="15"/>
        <v/>
      </c>
      <c r="R35" s="8" t="str">
        <f t="shared" ca="1" si="32"/>
        <v>addr</v>
      </c>
      <c r="S35" s="8" t="str">
        <f t="shared" si="33"/>
        <v/>
      </c>
      <c r="T35" s="8" t="str">
        <f t="shared" si="34"/>
        <v/>
      </c>
      <c r="U35" s="7">
        <f ca="1">IF(O35="","",OFFSET(program!$A$1,0,disasm!$A35+COLUMN()-COLUMN($U35)+IF($I35,0,1)))</f>
        <v>1896</v>
      </c>
      <c r="V35" s="7" t="str">
        <f ca="1">IF(P35="","",OFFSET(program!$A$1,0,disasm!$A35+COLUMN()-COLUMN($U35)+IF($I35,0,1)))</f>
        <v/>
      </c>
      <c r="W35" s="7" t="str">
        <f ca="1">IF(Q35="","",OFFSET(program!$A$1,0,disasm!$A35+COLUMN()-COLUMN($U35)+IF($I35,0,1)))</f>
        <v/>
      </c>
      <c r="X35" s="3" t="str">
        <f t="shared" ca="1" si="35"/>
        <v>node29_main</v>
      </c>
      <c r="Y35" s="3" t="str">
        <f t="shared" si="36"/>
        <v/>
      </c>
      <c r="Z35" s="3" t="str">
        <f t="shared" si="37"/>
        <v/>
      </c>
      <c r="AA35" s="3" t="str">
        <f ca="1">" "
&amp;AE35
&amp;IF(AND(OR(K35=5,K35=6),MOD(INT(J35/1000),10)=1)," A2","")
&amp;IF(AND(NOT(I35),J35=109,OFFSET(program!$A$1,0,disasm!$A35+1)&gt;0,NOT(ISNUMBER(FIND(" A1 "," "&amp;AE35&amp;" "))))," AUTOLABEL","")
&amp;" "</f>
        <v xml:space="preserve"> A1 </v>
      </c>
      <c r="AB35" s="17" t="s">
        <v>65</v>
      </c>
      <c r="AE35" s="15" t="s">
        <v>28</v>
      </c>
    </row>
    <row r="36" spans="1:31" x14ac:dyDescent="0.2">
      <c r="A36" s="1">
        <f t="shared" ca="1" si="22"/>
        <v>41</v>
      </c>
      <c r="B36" s="2" t="str">
        <f t="shared" ca="1" si="23"/>
        <v>nodes_main.node30</v>
      </c>
      <c r="C36" s="3" t="str">
        <f ca="1">_xlfn.TEXTJOIN(" ",FALSE,OFFSET(program!$A$1,0,A36,1,M36))</f>
        <v>810</v>
      </c>
      <c r="D36" s="4" t="str">
        <f ca="1">IF($H36="data",".dat "&amp;X36,
IF($H36="str",".str " &amp; _xlfn.TEXTJOIN("",FALSE,OFFSET(program!$A$2,0,A36+1,1,M36-1)),
$L36&amp;" "&amp;_xlfn.TEXTJOIN(", ",TRUE,$X36:$Z36)
))</f>
        <v>.dat node30_main</v>
      </c>
      <c r="E36" s="19" t="b">
        <f t="shared" ca="1" si="24"/>
        <v>1</v>
      </c>
      <c r="F36" s="5" t="str">
        <f t="shared" ca="1" si="25"/>
        <v>nodes_main</v>
      </c>
      <c r="G36" s="5">
        <f t="shared" ca="1" si="26"/>
        <v>11</v>
      </c>
      <c r="H36" s="5" t="str">
        <f t="shared" si="27"/>
        <v>data</v>
      </c>
      <c r="I36" s="13" t="b">
        <f t="shared" si="28"/>
        <v>1</v>
      </c>
      <c r="J36" s="6">
        <f ca="1">OFFSET(program!$A$1,0,disasm!A36)</f>
        <v>810</v>
      </c>
      <c r="K36" s="7">
        <f t="shared" ca="1" si="9"/>
        <v>10</v>
      </c>
      <c r="L36" s="7" t="e">
        <f t="shared" ca="1" si="29"/>
        <v>#VALUE!</v>
      </c>
      <c r="M36" s="7">
        <f t="shared" si="30"/>
        <v>1</v>
      </c>
      <c r="N36" s="7">
        <f t="shared" si="12"/>
        <v>1</v>
      </c>
      <c r="O36" s="8">
        <f t="shared" si="31"/>
        <v>1</v>
      </c>
      <c r="P36" s="8" t="str">
        <f t="shared" si="14"/>
        <v/>
      </c>
      <c r="Q36" s="8" t="str">
        <f t="shared" si="15"/>
        <v/>
      </c>
      <c r="R36" s="8" t="str">
        <f t="shared" ca="1" si="32"/>
        <v>addr</v>
      </c>
      <c r="S36" s="8" t="str">
        <f t="shared" si="33"/>
        <v/>
      </c>
      <c r="T36" s="8" t="str">
        <f t="shared" si="34"/>
        <v/>
      </c>
      <c r="U36" s="7">
        <f ca="1">IF(O36="","",OFFSET(program!$A$1,0,disasm!$A36+COLUMN()-COLUMN($U36)+IF($I36,0,1)))</f>
        <v>810</v>
      </c>
      <c r="V36" s="7" t="str">
        <f ca="1">IF(P36="","",OFFSET(program!$A$1,0,disasm!$A36+COLUMN()-COLUMN($U36)+IF($I36,0,1)))</f>
        <v/>
      </c>
      <c r="W36" s="7" t="str">
        <f ca="1">IF(Q36="","",OFFSET(program!$A$1,0,disasm!$A36+COLUMN()-COLUMN($U36)+IF($I36,0,1)))</f>
        <v/>
      </c>
      <c r="X36" s="3" t="str">
        <f t="shared" ca="1" si="35"/>
        <v>node30_main</v>
      </c>
      <c r="Y36" s="3" t="str">
        <f t="shared" si="36"/>
        <v/>
      </c>
      <c r="Z36" s="3" t="str">
        <f t="shared" si="37"/>
        <v/>
      </c>
      <c r="AA36" s="3" t="str">
        <f ca="1">" "
&amp;AE36
&amp;IF(AND(OR(K36=5,K36=6),MOD(INT(J36/1000),10)=1)," A2","")
&amp;IF(AND(NOT(I36),J36=109,OFFSET(program!$A$1,0,disasm!$A36+1)&gt;0,NOT(ISNUMBER(FIND(" A1 "," "&amp;AE36&amp;" "))))," AUTOLABEL","")
&amp;" "</f>
        <v xml:space="preserve"> A1 </v>
      </c>
      <c r="AB36" s="17" t="s">
        <v>66</v>
      </c>
      <c r="AD36" s="12"/>
      <c r="AE36" s="15" t="s">
        <v>28</v>
      </c>
    </row>
    <row r="37" spans="1:31" x14ac:dyDescent="0.2">
      <c r="A37" s="1">
        <f t="shared" ca="1" si="22"/>
        <v>42</v>
      </c>
      <c r="B37" s="2" t="str">
        <f t="shared" ca="1" si="23"/>
        <v>nodes_main.node31</v>
      </c>
      <c r="C37" s="3" t="str">
        <f ca="1">_xlfn.TEXTJOIN(" ",FALSE,OFFSET(program!$A$1,0,A37,1,M37))</f>
        <v>2088</v>
      </c>
      <c r="D37" s="4" t="str">
        <f ca="1">IF($H37="data",".dat "&amp;X37,
IF($H37="str",".str " &amp; _xlfn.TEXTJOIN("",FALSE,OFFSET(program!$A$2,0,A37+1,1,M37-1)),
$L37&amp;" "&amp;_xlfn.TEXTJOIN(", ",TRUE,$X37:$Z37)
))</f>
        <v>.dat node31_main</v>
      </c>
      <c r="E37" s="19" t="b">
        <f t="shared" ca="1" si="24"/>
        <v>1</v>
      </c>
      <c r="F37" s="5" t="str">
        <f t="shared" ca="1" si="25"/>
        <v>nodes_main</v>
      </c>
      <c r="G37" s="5">
        <f t="shared" ca="1" si="26"/>
        <v>11</v>
      </c>
      <c r="H37" s="5" t="str">
        <f t="shared" si="27"/>
        <v>data</v>
      </c>
      <c r="I37" s="13" t="b">
        <f t="shared" si="28"/>
        <v>1</v>
      </c>
      <c r="J37" s="6">
        <f ca="1">OFFSET(program!$A$1,0,disasm!A37)</f>
        <v>2088</v>
      </c>
      <c r="K37" s="7">
        <f t="shared" ca="1" si="9"/>
        <v>88</v>
      </c>
      <c r="L37" s="7" t="e">
        <f t="shared" ca="1" si="29"/>
        <v>#VALUE!</v>
      </c>
      <c r="M37" s="7">
        <f t="shared" si="30"/>
        <v>1</v>
      </c>
      <c r="N37" s="7">
        <f t="shared" si="12"/>
        <v>1</v>
      </c>
      <c r="O37" s="8">
        <f t="shared" si="31"/>
        <v>1</v>
      </c>
      <c r="P37" s="8" t="str">
        <f t="shared" si="14"/>
        <v/>
      </c>
      <c r="Q37" s="8" t="str">
        <f t="shared" si="15"/>
        <v/>
      </c>
      <c r="R37" s="8" t="str">
        <f t="shared" ca="1" si="32"/>
        <v>addr</v>
      </c>
      <c r="S37" s="8" t="str">
        <f t="shared" si="33"/>
        <v/>
      </c>
      <c r="T37" s="8" t="str">
        <f t="shared" si="34"/>
        <v/>
      </c>
      <c r="U37" s="7">
        <f ca="1">IF(O37="","",OFFSET(program!$A$1,0,disasm!$A37+COLUMN()-COLUMN($U37)+IF($I37,0,1)))</f>
        <v>2088</v>
      </c>
      <c r="V37" s="7" t="str">
        <f ca="1">IF(P37="","",OFFSET(program!$A$1,0,disasm!$A37+COLUMN()-COLUMN($U37)+IF($I37,0,1)))</f>
        <v/>
      </c>
      <c r="W37" s="7" t="str">
        <f ca="1">IF(Q37="","",OFFSET(program!$A$1,0,disasm!$A37+COLUMN()-COLUMN($U37)+IF($I37,0,1)))</f>
        <v/>
      </c>
      <c r="X37" s="3" t="str">
        <f t="shared" ca="1" si="35"/>
        <v>node31_main</v>
      </c>
      <c r="Y37" s="3" t="str">
        <f t="shared" si="36"/>
        <v/>
      </c>
      <c r="Z37" s="3" t="str">
        <f t="shared" si="37"/>
        <v/>
      </c>
      <c r="AA37" s="3" t="str">
        <f ca="1">" "
&amp;AE37
&amp;IF(AND(OR(K37=5,K37=6),MOD(INT(J37/1000),10)=1)," A2","")
&amp;IF(AND(NOT(I37),J37=109,OFFSET(program!$A$1,0,disasm!$A37+1)&gt;0,NOT(ISNUMBER(FIND(" A1 "," "&amp;AE37&amp;" "))))," AUTOLABEL","")
&amp;" "</f>
        <v xml:space="preserve"> A1 </v>
      </c>
      <c r="AB37" s="17" t="s">
        <v>67</v>
      </c>
      <c r="AE37" s="15" t="s">
        <v>28</v>
      </c>
    </row>
    <row r="38" spans="1:31" x14ac:dyDescent="0.2">
      <c r="A38" s="1">
        <f t="shared" ca="1" si="22"/>
        <v>43</v>
      </c>
      <c r="B38" s="2" t="str">
        <f t="shared" ca="1" si="23"/>
        <v>nodes_main.node32</v>
      </c>
      <c r="C38" s="3" t="str">
        <f ca="1">_xlfn.TEXTJOIN(" ",FALSE,OFFSET(program!$A$1,0,A38,1,M38))</f>
        <v>876</v>
      </c>
      <c r="D38" s="4" t="str">
        <f ca="1">IF($H38="data",".dat "&amp;X38,
IF($H38="str",".str " &amp; _xlfn.TEXTJOIN("",FALSE,OFFSET(program!$A$2,0,A38+1,1,M38-1)),
$L38&amp;" "&amp;_xlfn.TEXTJOIN(", ",TRUE,$X38:$Z38)
))</f>
        <v>.dat node32_main</v>
      </c>
      <c r="E38" s="19" t="b">
        <f t="shared" ca="1" si="24"/>
        <v>1</v>
      </c>
      <c r="F38" s="5" t="str">
        <f t="shared" ca="1" si="25"/>
        <v>nodes_main</v>
      </c>
      <c r="G38" s="5">
        <f t="shared" ca="1" si="26"/>
        <v>11</v>
      </c>
      <c r="H38" s="5" t="str">
        <f t="shared" si="27"/>
        <v>data</v>
      </c>
      <c r="I38" s="13" t="b">
        <f t="shared" si="28"/>
        <v>1</v>
      </c>
      <c r="J38" s="6">
        <f ca="1">OFFSET(program!$A$1,0,disasm!A38)</f>
        <v>876</v>
      </c>
      <c r="K38" s="7">
        <f t="shared" ca="1" si="9"/>
        <v>76</v>
      </c>
      <c r="L38" s="7" t="e">
        <f t="shared" ca="1" si="29"/>
        <v>#VALUE!</v>
      </c>
      <c r="M38" s="7">
        <f t="shared" si="30"/>
        <v>1</v>
      </c>
      <c r="N38" s="7">
        <f t="shared" si="12"/>
        <v>1</v>
      </c>
      <c r="O38" s="8">
        <f t="shared" si="31"/>
        <v>1</v>
      </c>
      <c r="P38" s="8" t="str">
        <f t="shared" si="14"/>
        <v/>
      </c>
      <c r="Q38" s="8" t="str">
        <f t="shared" si="15"/>
        <v/>
      </c>
      <c r="R38" s="8" t="str">
        <f t="shared" ca="1" si="32"/>
        <v>addr</v>
      </c>
      <c r="S38" s="8" t="str">
        <f t="shared" si="33"/>
        <v/>
      </c>
      <c r="T38" s="8" t="str">
        <f t="shared" si="34"/>
        <v/>
      </c>
      <c r="U38" s="7">
        <f ca="1">IF(O38="","",OFFSET(program!$A$1,0,disasm!$A38+COLUMN()-COLUMN($U38)+IF($I38,0,1)))</f>
        <v>876</v>
      </c>
      <c r="V38" s="7" t="str">
        <f ca="1">IF(P38="","",OFFSET(program!$A$1,0,disasm!$A38+COLUMN()-COLUMN($U38)+IF($I38,0,1)))</f>
        <v/>
      </c>
      <c r="W38" s="7" t="str">
        <f ca="1">IF(Q38="","",OFFSET(program!$A$1,0,disasm!$A38+COLUMN()-COLUMN($U38)+IF($I38,0,1)))</f>
        <v/>
      </c>
      <c r="X38" s="3" t="str">
        <f t="shared" ca="1" si="35"/>
        <v>node32_main</v>
      </c>
      <c r="Y38" s="3" t="str">
        <f t="shared" si="36"/>
        <v/>
      </c>
      <c r="Z38" s="3" t="str">
        <f t="shared" si="37"/>
        <v/>
      </c>
      <c r="AA38" s="3" t="str">
        <f ca="1">" "
&amp;AE38
&amp;IF(AND(OR(K38=5,K38=6),MOD(INT(J38/1000),10)=1)," A2","")
&amp;IF(AND(NOT(I38),J38=109,OFFSET(program!$A$1,0,disasm!$A38+1)&gt;0,NOT(ISNUMBER(FIND(" A1 "," "&amp;AE38&amp;" "))))," AUTOLABEL","")
&amp;" "</f>
        <v xml:space="preserve"> A1 </v>
      </c>
      <c r="AB38" s="17" t="s">
        <v>68</v>
      </c>
      <c r="AE38" s="15" t="s">
        <v>28</v>
      </c>
    </row>
    <row r="39" spans="1:31" x14ac:dyDescent="0.2">
      <c r="A39" s="1">
        <f t="shared" ca="1" si="22"/>
        <v>44</v>
      </c>
      <c r="B39" s="2" t="str">
        <f t="shared" ca="1" si="23"/>
        <v>nodes_main.node33</v>
      </c>
      <c r="C39" s="3" t="str">
        <f ca="1">_xlfn.TEXTJOIN(" ",FALSE,OFFSET(program!$A$1,0,A39,1,M39))</f>
        <v>2152</v>
      </c>
      <c r="D39" s="4" t="str">
        <f ca="1">IF($H39="data",".dat "&amp;X39,
IF($H39="str",".str " &amp; _xlfn.TEXTJOIN("",FALSE,OFFSET(program!$A$2,0,A39+1,1,M39-1)),
$L39&amp;" "&amp;_xlfn.TEXTJOIN(", ",TRUE,$X39:$Z39)
))</f>
        <v>.dat node33_main</v>
      </c>
      <c r="E39" s="19" t="b">
        <f t="shared" ca="1" si="24"/>
        <v>1</v>
      </c>
      <c r="F39" s="5" t="str">
        <f t="shared" ca="1" si="25"/>
        <v>nodes_main</v>
      </c>
      <c r="G39" s="5">
        <f t="shared" ca="1" si="26"/>
        <v>11</v>
      </c>
      <c r="H39" s="5" t="str">
        <f t="shared" si="27"/>
        <v>data</v>
      </c>
      <c r="I39" s="13" t="b">
        <f t="shared" si="28"/>
        <v>1</v>
      </c>
      <c r="J39" s="6">
        <f ca="1">OFFSET(program!$A$1,0,disasm!A39)</f>
        <v>2152</v>
      </c>
      <c r="K39" s="7">
        <f t="shared" ca="1" si="9"/>
        <v>52</v>
      </c>
      <c r="L39" s="7" t="e">
        <f t="shared" ca="1" si="29"/>
        <v>#VALUE!</v>
      </c>
      <c r="M39" s="7">
        <f t="shared" si="30"/>
        <v>1</v>
      </c>
      <c r="N39" s="7">
        <f t="shared" si="12"/>
        <v>1</v>
      </c>
      <c r="O39" s="8">
        <f t="shared" si="31"/>
        <v>1</v>
      </c>
      <c r="P39" s="8" t="str">
        <f t="shared" si="14"/>
        <v/>
      </c>
      <c r="Q39" s="8" t="str">
        <f t="shared" si="15"/>
        <v/>
      </c>
      <c r="R39" s="8" t="str">
        <f t="shared" ca="1" si="32"/>
        <v>addr</v>
      </c>
      <c r="S39" s="8" t="str">
        <f t="shared" si="33"/>
        <v/>
      </c>
      <c r="T39" s="8" t="str">
        <f t="shared" si="34"/>
        <v/>
      </c>
      <c r="U39" s="7">
        <f ca="1">IF(O39="","",OFFSET(program!$A$1,0,disasm!$A39+COLUMN()-COLUMN($U39)+IF($I39,0,1)))</f>
        <v>2152</v>
      </c>
      <c r="V39" s="7" t="str">
        <f ca="1">IF(P39="","",OFFSET(program!$A$1,0,disasm!$A39+COLUMN()-COLUMN($U39)+IF($I39,0,1)))</f>
        <v/>
      </c>
      <c r="W39" s="7" t="str">
        <f ca="1">IF(Q39="","",OFFSET(program!$A$1,0,disasm!$A39+COLUMN()-COLUMN($U39)+IF($I39,0,1)))</f>
        <v/>
      </c>
      <c r="X39" s="3" t="str">
        <f t="shared" ca="1" si="35"/>
        <v>node33_main</v>
      </c>
      <c r="Y39" s="3" t="str">
        <f t="shared" si="36"/>
        <v/>
      </c>
      <c r="Z39" s="3" t="str">
        <f t="shared" si="37"/>
        <v/>
      </c>
      <c r="AA39" s="3" t="str">
        <f ca="1">" "
&amp;AE39
&amp;IF(AND(OR(K39=5,K39=6),MOD(INT(J39/1000),10)=1)," A2","")
&amp;IF(AND(NOT(I39),J39=109,OFFSET(program!$A$1,0,disasm!$A39+1)&gt;0,NOT(ISNUMBER(FIND(" A1 "," "&amp;AE39&amp;" "))))," AUTOLABEL","")
&amp;" "</f>
        <v xml:space="preserve"> A1 </v>
      </c>
      <c r="AB39" s="17" t="s">
        <v>69</v>
      </c>
      <c r="AE39" s="15" t="s">
        <v>28</v>
      </c>
    </row>
    <row r="40" spans="1:31" x14ac:dyDescent="0.2">
      <c r="A40" s="1">
        <f t="shared" ca="1" si="22"/>
        <v>45</v>
      </c>
      <c r="B40" s="2" t="str">
        <f t="shared" ca="1" si="23"/>
        <v>nodes_main.node34</v>
      </c>
      <c r="C40" s="3" t="str">
        <f ca="1">_xlfn.TEXTJOIN(" ",FALSE,OFFSET(program!$A$1,0,A40,1,M40))</f>
        <v>571</v>
      </c>
      <c r="D40" s="4" t="str">
        <f ca="1">IF($H40="data",".dat "&amp;X40,
IF($H40="str",".str " &amp; _xlfn.TEXTJOIN("",FALSE,OFFSET(program!$A$2,0,A40+1,1,M40-1)),
$L40&amp;" "&amp;_xlfn.TEXTJOIN(", ",TRUE,$X40:$Z40)
))</f>
        <v>.dat node34_main</v>
      </c>
      <c r="E40" s="19" t="b">
        <f t="shared" ca="1" si="24"/>
        <v>1</v>
      </c>
      <c r="F40" s="5" t="str">
        <f t="shared" ca="1" si="25"/>
        <v>nodes_main</v>
      </c>
      <c r="G40" s="5">
        <f t="shared" ca="1" si="26"/>
        <v>11</v>
      </c>
      <c r="H40" s="5" t="str">
        <f t="shared" si="27"/>
        <v>data</v>
      </c>
      <c r="I40" s="13" t="b">
        <f t="shared" si="28"/>
        <v>1</v>
      </c>
      <c r="J40" s="6">
        <f ca="1">OFFSET(program!$A$1,0,disasm!A40)</f>
        <v>571</v>
      </c>
      <c r="K40" s="7">
        <f t="shared" ca="1" si="9"/>
        <v>71</v>
      </c>
      <c r="L40" s="7" t="e">
        <f t="shared" ca="1" si="29"/>
        <v>#VALUE!</v>
      </c>
      <c r="M40" s="7">
        <f t="shared" si="30"/>
        <v>1</v>
      </c>
      <c r="N40" s="7">
        <f t="shared" si="12"/>
        <v>1</v>
      </c>
      <c r="O40" s="8">
        <f t="shared" si="31"/>
        <v>1</v>
      </c>
      <c r="P40" s="8" t="str">
        <f t="shared" si="14"/>
        <v/>
      </c>
      <c r="Q40" s="8" t="str">
        <f t="shared" si="15"/>
        <v/>
      </c>
      <c r="R40" s="8" t="str">
        <f t="shared" ca="1" si="32"/>
        <v>addr</v>
      </c>
      <c r="S40" s="8" t="str">
        <f t="shared" si="33"/>
        <v/>
      </c>
      <c r="T40" s="8" t="str">
        <f t="shared" si="34"/>
        <v/>
      </c>
      <c r="U40" s="7">
        <f ca="1">IF(O40="","",OFFSET(program!$A$1,0,disasm!$A40+COLUMN()-COLUMN($U40)+IF($I40,0,1)))</f>
        <v>571</v>
      </c>
      <c r="V40" s="7" t="str">
        <f ca="1">IF(P40="","",OFFSET(program!$A$1,0,disasm!$A40+COLUMN()-COLUMN($U40)+IF($I40,0,1)))</f>
        <v/>
      </c>
      <c r="W40" s="7" t="str">
        <f ca="1">IF(Q40="","",OFFSET(program!$A$1,0,disasm!$A40+COLUMN()-COLUMN($U40)+IF($I40,0,1)))</f>
        <v/>
      </c>
      <c r="X40" s="3" t="str">
        <f t="shared" ca="1" si="35"/>
        <v>node34_main</v>
      </c>
      <c r="Y40" s="3" t="str">
        <f t="shared" si="36"/>
        <v/>
      </c>
      <c r="Z40" s="3" t="str">
        <f t="shared" si="37"/>
        <v/>
      </c>
      <c r="AA40" s="3" t="str">
        <f ca="1">" "
&amp;AE40
&amp;IF(AND(OR(K40=5,K40=6),MOD(INT(J40/1000),10)=1)," A2","")
&amp;IF(AND(NOT(I40),J40=109,OFFSET(program!$A$1,0,disasm!$A40+1)&gt;0,NOT(ISNUMBER(FIND(" A1 "," "&amp;AE40&amp;" "))))," AUTOLABEL","")
&amp;" "</f>
        <v xml:space="preserve"> A1 </v>
      </c>
      <c r="AB40" s="17" t="s">
        <v>70</v>
      </c>
      <c r="AE40" s="15" t="s">
        <v>28</v>
      </c>
    </row>
    <row r="41" spans="1:31" x14ac:dyDescent="0.2">
      <c r="A41" s="1">
        <f t="shared" ca="1" si="22"/>
        <v>46</v>
      </c>
      <c r="B41" s="2" t="str">
        <f t="shared" ca="1" si="23"/>
        <v>nodes_main.node35</v>
      </c>
      <c r="C41" s="3" t="str">
        <f ca="1">_xlfn.TEXTJOIN(" ",FALSE,OFFSET(program!$A$1,0,A41,1,M41))</f>
        <v>1826</v>
      </c>
      <c r="D41" s="4" t="str">
        <f ca="1">IF($H41="data",".dat "&amp;X41,
IF($H41="str",".str " &amp; _xlfn.TEXTJOIN("",FALSE,OFFSET(program!$A$2,0,A41+1,1,M41-1)),
$L41&amp;" "&amp;_xlfn.TEXTJOIN(", ",TRUE,$X41:$Z41)
))</f>
        <v>.dat node35_main</v>
      </c>
      <c r="E41" s="19" t="b">
        <f t="shared" ca="1" si="24"/>
        <v>1</v>
      </c>
      <c r="F41" s="5" t="str">
        <f t="shared" ca="1" si="25"/>
        <v>nodes_main</v>
      </c>
      <c r="G41" s="5">
        <f t="shared" ca="1" si="26"/>
        <v>11</v>
      </c>
      <c r="H41" s="5" t="str">
        <f t="shared" si="27"/>
        <v>data</v>
      </c>
      <c r="I41" s="13" t="b">
        <f t="shared" si="28"/>
        <v>1</v>
      </c>
      <c r="J41" s="6">
        <f ca="1">OFFSET(program!$A$1,0,disasm!A41)</f>
        <v>1826</v>
      </c>
      <c r="K41" s="7">
        <f t="shared" ca="1" si="9"/>
        <v>26</v>
      </c>
      <c r="L41" s="7" t="e">
        <f t="shared" ca="1" si="29"/>
        <v>#VALUE!</v>
      </c>
      <c r="M41" s="7">
        <f t="shared" si="30"/>
        <v>1</v>
      </c>
      <c r="N41" s="7">
        <f t="shared" si="12"/>
        <v>1</v>
      </c>
      <c r="O41" s="8">
        <f t="shared" si="31"/>
        <v>1</v>
      </c>
      <c r="P41" s="8" t="str">
        <f t="shared" si="14"/>
        <v/>
      </c>
      <c r="Q41" s="8" t="str">
        <f t="shared" si="15"/>
        <v/>
      </c>
      <c r="R41" s="8" t="str">
        <f t="shared" ca="1" si="32"/>
        <v>addr</v>
      </c>
      <c r="S41" s="8" t="str">
        <f t="shared" si="33"/>
        <v/>
      </c>
      <c r="T41" s="8" t="str">
        <f t="shared" si="34"/>
        <v/>
      </c>
      <c r="U41" s="7">
        <f ca="1">IF(O41="","",OFFSET(program!$A$1,0,disasm!$A41+COLUMN()-COLUMN($U41)+IF($I41,0,1)))</f>
        <v>1826</v>
      </c>
      <c r="V41" s="7" t="str">
        <f ca="1">IF(P41="","",OFFSET(program!$A$1,0,disasm!$A41+COLUMN()-COLUMN($U41)+IF($I41,0,1)))</f>
        <v/>
      </c>
      <c r="W41" s="7" t="str">
        <f ca="1">IF(Q41="","",OFFSET(program!$A$1,0,disasm!$A41+COLUMN()-COLUMN($U41)+IF($I41,0,1)))</f>
        <v/>
      </c>
      <c r="X41" s="3" t="str">
        <f t="shared" ca="1" si="35"/>
        <v>node35_main</v>
      </c>
      <c r="Y41" s="3" t="str">
        <f t="shared" si="36"/>
        <v/>
      </c>
      <c r="Z41" s="3" t="str">
        <f t="shared" si="37"/>
        <v/>
      </c>
      <c r="AA41" s="3" t="str">
        <f ca="1">" "
&amp;AE41
&amp;IF(AND(OR(K41=5,K41=6),MOD(INT(J41/1000),10)=1)," A2","")
&amp;IF(AND(NOT(I41),J41=109,OFFSET(program!$A$1,0,disasm!$A41+1)&gt;0,NOT(ISNUMBER(FIND(" A1 "," "&amp;AE41&amp;" "))))," AUTOLABEL","")
&amp;" "</f>
        <v xml:space="preserve"> A1 </v>
      </c>
      <c r="AB41" s="17" t="s">
        <v>71</v>
      </c>
      <c r="AE41" s="15" t="s">
        <v>28</v>
      </c>
    </row>
    <row r="42" spans="1:31" x14ac:dyDescent="0.2">
      <c r="A42" s="1">
        <f t="shared" ca="1" si="22"/>
        <v>47</v>
      </c>
      <c r="B42" s="2" t="str">
        <f t="shared" ca="1" si="23"/>
        <v>nodes_main.node36</v>
      </c>
      <c r="C42" s="3" t="str">
        <f ca="1">_xlfn.TEXTJOIN(" ",FALSE,OFFSET(program!$A$1,0,A42,1,M42))</f>
        <v>1437</v>
      </c>
      <c r="D42" s="4" t="str">
        <f ca="1">IF($H42="data",".dat "&amp;X42,
IF($H42="str",".str " &amp; _xlfn.TEXTJOIN("",FALSE,OFFSET(program!$A$2,0,A42+1,1,M42-1)),
$L42&amp;" "&amp;_xlfn.TEXTJOIN(", ",TRUE,$X42:$Z42)
))</f>
        <v>.dat node36_main</v>
      </c>
      <c r="E42" s="19" t="b">
        <f t="shared" ca="1" si="24"/>
        <v>1</v>
      </c>
      <c r="F42" s="5" t="str">
        <f t="shared" ca="1" si="25"/>
        <v>nodes_main</v>
      </c>
      <c r="G42" s="5">
        <f t="shared" ca="1" si="26"/>
        <v>11</v>
      </c>
      <c r="H42" s="5" t="str">
        <f t="shared" si="27"/>
        <v>data</v>
      </c>
      <c r="I42" s="13" t="b">
        <f t="shared" si="28"/>
        <v>1</v>
      </c>
      <c r="J42" s="6">
        <f ca="1">OFFSET(program!$A$1,0,disasm!A42)</f>
        <v>1437</v>
      </c>
      <c r="K42" s="7">
        <f t="shared" ca="1" si="9"/>
        <v>37</v>
      </c>
      <c r="L42" s="7" t="e">
        <f t="shared" ca="1" si="29"/>
        <v>#VALUE!</v>
      </c>
      <c r="M42" s="7">
        <f t="shared" si="30"/>
        <v>1</v>
      </c>
      <c r="N42" s="7">
        <f t="shared" si="12"/>
        <v>1</v>
      </c>
      <c r="O42" s="8">
        <f t="shared" si="31"/>
        <v>1</v>
      </c>
      <c r="P42" s="8" t="str">
        <f t="shared" si="14"/>
        <v/>
      </c>
      <c r="Q42" s="8" t="str">
        <f t="shared" si="15"/>
        <v/>
      </c>
      <c r="R42" s="8" t="str">
        <f t="shared" ca="1" si="32"/>
        <v>addr</v>
      </c>
      <c r="S42" s="8" t="str">
        <f t="shared" si="33"/>
        <v/>
      </c>
      <c r="T42" s="8" t="str">
        <f t="shared" si="34"/>
        <v/>
      </c>
      <c r="U42" s="7">
        <f ca="1">IF(O42="","",OFFSET(program!$A$1,0,disasm!$A42+COLUMN()-COLUMN($U42)+IF($I42,0,1)))</f>
        <v>1437</v>
      </c>
      <c r="V42" s="7" t="str">
        <f ca="1">IF(P42="","",OFFSET(program!$A$1,0,disasm!$A42+COLUMN()-COLUMN($U42)+IF($I42,0,1)))</f>
        <v/>
      </c>
      <c r="W42" s="7" t="str">
        <f ca="1">IF(Q42="","",OFFSET(program!$A$1,0,disasm!$A42+COLUMN()-COLUMN($U42)+IF($I42,0,1)))</f>
        <v/>
      </c>
      <c r="X42" s="3" t="str">
        <f t="shared" ca="1" si="35"/>
        <v>node36_main</v>
      </c>
      <c r="Y42" s="3" t="str">
        <f t="shared" si="36"/>
        <v/>
      </c>
      <c r="Z42" s="3" t="str">
        <f t="shared" si="37"/>
        <v/>
      </c>
      <c r="AA42" s="3" t="str">
        <f ca="1">" "
&amp;AE42
&amp;IF(AND(OR(K42=5,K42=6),MOD(INT(J42/1000),10)=1)," A2","")
&amp;IF(AND(NOT(I42),J42=109,OFFSET(program!$A$1,0,disasm!$A42+1)&gt;0,NOT(ISNUMBER(FIND(" A1 "," "&amp;AE42&amp;" "))))," AUTOLABEL","")
&amp;" "</f>
        <v xml:space="preserve"> A1 </v>
      </c>
      <c r="AB42" s="17" t="s">
        <v>72</v>
      </c>
      <c r="AE42" s="15" t="s">
        <v>28</v>
      </c>
    </row>
    <row r="43" spans="1:31" x14ac:dyDescent="0.2">
      <c r="A43" s="1">
        <f t="shared" ca="1" si="22"/>
        <v>48</v>
      </c>
      <c r="B43" s="2" t="str">
        <f t="shared" ca="1" si="23"/>
        <v>nodes_main.node37</v>
      </c>
      <c r="C43" s="3" t="str">
        <f ca="1">_xlfn.TEXTJOIN(" ",FALSE,OFFSET(program!$A$1,0,A43,1,M43))</f>
        <v>1332</v>
      </c>
      <c r="D43" s="4" t="str">
        <f ca="1">IF($H43="data",".dat "&amp;X43,
IF($H43="str",".str " &amp; _xlfn.TEXTJOIN("",FALSE,OFFSET(program!$A$2,0,A43+1,1,M43-1)),
$L43&amp;" "&amp;_xlfn.TEXTJOIN(", ",TRUE,$X43:$Z43)
))</f>
        <v>.dat node37_main</v>
      </c>
      <c r="E43" s="19" t="b">
        <f t="shared" ca="1" si="24"/>
        <v>1</v>
      </c>
      <c r="F43" s="5" t="str">
        <f t="shared" ca="1" si="25"/>
        <v>nodes_main</v>
      </c>
      <c r="G43" s="5">
        <f t="shared" ca="1" si="26"/>
        <v>11</v>
      </c>
      <c r="H43" s="5" t="str">
        <f t="shared" si="27"/>
        <v>data</v>
      </c>
      <c r="I43" s="13" t="b">
        <f t="shared" si="28"/>
        <v>1</v>
      </c>
      <c r="J43" s="6">
        <f ca="1">OFFSET(program!$A$1,0,disasm!A43)</f>
        <v>1332</v>
      </c>
      <c r="K43" s="7">
        <f t="shared" ca="1" si="9"/>
        <v>32</v>
      </c>
      <c r="L43" s="7" t="e">
        <f t="shared" ca="1" si="29"/>
        <v>#VALUE!</v>
      </c>
      <c r="M43" s="7">
        <f t="shared" si="30"/>
        <v>1</v>
      </c>
      <c r="N43" s="7">
        <f t="shared" si="12"/>
        <v>1</v>
      </c>
      <c r="O43" s="8">
        <f t="shared" si="31"/>
        <v>1</v>
      </c>
      <c r="P43" s="8" t="str">
        <f t="shared" si="14"/>
        <v/>
      </c>
      <c r="Q43" s="8" t="str">
        <f t="shared" si="15"/>
        <v/>
      </c>
      <c r="R43" s="8" t="str">
        <f t="shared" ca="1" si="32"/>
        <v>addr</v>
      </c>
      <c r="S43" s="8" t="str">
        <f t="shared" si="33"/>
        <v/>
      </c>
      <c r="T43" s="8" t="str">
        <f t="shared" si="34"/>
        <v/>
      </c>
      <c r="U43" s="7">
        <f ca="1">IF(O43="","",OFFSET(program!$A$1,0,disasm!$A43+COLUMN()-COLUMN($U43)+IF($I43,0,1)))</f>
        <v>1332</v>
      </c>
      <c r="V43" s="7" t="str">
        <f ca="1">IF(P43="","",OFFSET(program!$A$1,0,disasm!$A43+COLUMN()-COLUMN($U43)+IF($I43,0,1)))</f>
        <v/>
      </c>
      <c r="W43" s="7" t="str">
        <f ca="1">IF(Q43="","",OFFSET(program!$A$1,0,disasm!$A43+COLUMN()-COLUMN($U43)+IF($I43,0,1)))</f>
        <v/>
      </c>
      <c r="X43" s="3" t="str">
        <f t="shared" ca="1" si="35"/>
        <v>node37_main</v>
      </c>
      <c r="Y43" s="3" t="str">
        <f t="shared" si="36"/>
        <v/>
      </c>
      <c r="Z43" s="3" t="str">
        <f t="shared" si="37"/>
        <v/>
      </c>
      <c r="AA43" s="3" t="str">
        <f ca="1">" "
&amp;AE43
&amp;IF(AND(OR(K43=5,K43=6),MOD(INT(J43/1000),10)=1)," A2","")
&amp;IF(AND(NOT(I43),J43=109,OFFSET(program!$A$1,0,disasm!$A43+1)&gt;0,NOT(ISNUMBER(FIND(" A1 "," "&amp;AE43&amp;" "))))," AUTOLABEL","")
&amp;" "</f>
        <v xml:space="preserve"> A1 </v>
      </c>
      <c r="AB43" s="17" t="s">
        <v>73</v>
      </c>
      <c r="AE43" s="15" t="s">
        <v>28</v>
      </c>
    </row>
    <row r="44" spans="1:31" x14ac:dyDescent="0.2">
      <c r="A44" s="1">
        <f t="shared" ca="1" si="22"/>
        <v>49</v>
      </c>
      <c r="B44" s="2" t="str">
        <f t="shared" ca="1" si="23"/>
        <v>nodes_main.node38</v>
      </c>
      <c r="C44" s="3" t="str">
        <f ca="1">_xlfn.TEXTJOIN(" ",FALSE,OFFSET(program!$A$1,0,A44,1,M44))</f>
        <v>845</v>
      </c>
      <c r="D44" s="4" t="str">
        <f ca="1">IF($H44="data",".dat "&amp;X44,
IF($H44="str",".str " &amp; _xlfn.TEXTJOIN("",FALSE,OFFSET(program!$A$2,0,A44+1,1,M44-1)),
$L44&amp;" "&amp;_xlfn.TEXTJOIN(", ",TRUE,$X44:$Z44)
))</f>
        <v>.dat node38_main</v>
      </c>
      <c r="E44" s="19" t="b">
        <f t="shared" ca="1" si="24"/>
        <v>1</v>
      </c>
      <c r="F44" s="5" t="str">
        <f t="shared" ca="1" si="25"/>
        <v>nodes_main</v>
      </c>
      <c r="G44" s="5">
        <f t="shared" ca="1" si="26"/>
        <v>11</v>
      </c>
      <c r="H44" s="5" t="str">
        <f t="shared" si="27"/>
        <v>data</v>
      </c>
      <c r="I44" s="13" t="b">
        <f t="shared" si="28"/>
        <v>1</v>
      </c>
      <c r="J44" s="6">
        <f ca="1">OFFSET(program!$A$1,0,disasm!A44)</f>
        <v>845</v>
      </c>
      <c r="K44" s="7">
        <f t="shared" ca="1" si="9"/>
        <v>45</v>
      </c>
      <c r="L44" s="7" t="e">
        <f t="shared" ca="1" si="29"/>
        <v>#VALUE!</v>
      </c>
      <c r="M44" s="7">
        <f t="shared" si="30"/>
        <v>1</v>
      </c>
      <c r="N44" s="7">
        <f t="shared" si="12"/>
        <v>1</v>
      </c>
      <c r="O44" s="8">
        <f t="shared" si="31"/>
        <v>1</v>
      </c>
      <c r="P44" s="8" t="str">
        <f t="shared" si="14"/>
        <v/>
      </c>
      <c r="Q44" s="8" t="str">
        <f t="shared" si="15"/>
        <v/>
      </c>
      <c r="R44" s="8" t="str">
        <f t="shared" ca="1" si="32"/>
        <v>addr</v>
      </c>
      <c r="S44" s="8" t="str">
        <f t="shared" si="33"/>
        <v/>
      </c>
      <c r="T44" s="8" t="str">
        <f t="shared" si="34"/>
        <v/>
      </c>
      <c r="U44" s="7">
        <f ca="1">IF(O44="","",OFFSET(program!$A$1,0,disasm!$A44+COLUMN()-COLUMN($U44)+IF($I44,0,1)))</f>
        <v>845</v>
      </c>
      <c r="V44" s="7" t="str">
        <f ca="1">IF(P44="","",OFFSET(program!$A$1,0,disasm!$A44+COLUMN()-COLUMN($U44)+IF($I44,0,1)))</f>
        <v/>
      </c>
      <c r="W44" s="7" t="str">
        <f ca="1">IF(Q44="","",OFFSET(program!$A$1,0,disasm!$A44+COLUMN()-COLUMN($U44)+IF($I44,0,1)))</f>
        <v/>
      </c>
      <c r="X44" s="3" t="str">
        <f t="shared" ca="1" si="35"/>
        <v>node38_main</v>
      </c>
      <c r="Y44" s="3" t="str">
        <f t="shared" si="36"/>
        <v/>
      </c>
      <c r="Z44" s="3" t="str">
        <f t="shared" si="37"/>
        <v/>
      </c>
      <c r="AA44" s="3" t="str">
        <f ca="1">" "
&amp;AE44
&amp;IF(AND(OR(K44=5,K44=6),MOD(INT(J44/1000),10)=1)," A2","")
&amp;IF(AND(NOT(I44),J44=109,OFFSET(program!$A$1,0,disasm!$A44+1)&gt;0,NOT(ISNUMBER(FIND(" A1 "," "&amp;AE44&amp;" "))))," AUTOLABEL","")
&amp;" "</f>
        <v xml:space="preserve"> A1 </v>
      </c>
      <c r="AB44" s="17" t="s">
        <v>74</v>
      </c>
      <c r="AE44" s="15" t="s">
        <v>28</v>
      </c>
    </row>
    <row r="45" spans="1:31" x14ac:dyDescent="0.2">
      <c r="A45" s="1">
        <f t="shared" ca="1" si="22"/>
        <v>50</v>
      </c>
      <c r="B45" s="2" t="str">
        <f t="shared" ca="1" si="23"/>
        <v>nodes_main.node39</v>
      </c>
      <c r="C45" s="3" t="str">
        <f ca="1">_xlfn.TEXTJOIN(" ",FALSE,OFFSET(program!$A$1,0,A45,1,M45))</f>
        <v>1649</v>
      </c>
      <c r="D45" s="4" t="str">
        <f ca="1">IF($H45="data",".dat "&amp;X45,
IF($H45="str",".str " &amp; _xlfn.TEXTJOIN("",FALSE,OFFSET(program!$A$2,0,A45+1,1,M45-1)),
$L45&amp;" "&amp;_xlfn.TEXTJOIN(", ",TRUE,$X45:$Z45)
))</f>
        <v>.dat node39_main</v>
      </c>
      <c r="E45" s="19" t="b">
        <f t="shared" ca="1" si="24"/>
        <v>1</v>
      </c>
      <c r="F45" s="5" t="str">
        <f t="shared" ca="1" si="25"/>
        <v>nodes_main</v>
      </c>
      <c r="G45" s="5">
        <f t="shared" ca="1" si="26"/>
        <v>11</v>
      </c>
      <c r="H45" s="5" t="str">
        <f t="shared" si="27"/>
        <v>data</v>
      </c>
      <c r="I45" s="13" t="b">
        <f t="shared" si="28"/>
        <v>1</v>
      </c>
      <c r="J45" s="6">
        <f ca="1">OFFSET(program!$A$1,0,disasm!A45)</f>
        <v>1649</v>
      </c>
      <c r="K45" s="7">
        <f t="shared" ca="1" si="9"/>
        <v>49</v>
      </c>
      <c r="L45" s="7" t="e">
        <f t="shared" ca="1" si="29"/>
        <v>#VALUE!</v>
      </c>
      <c r="M45" s="7">
        <f t="shared" si="30"/>
        <v>1</v>
      </c>
      <c r="N45" s="7">
        <f t="shared" si="12"/>
        <v>1</v>
      </c>
      <c r="O45" s="8">
        <f t="shared" si="31"/>
        <v>1</v>
      </c>
      <c r="P45" s="8" t="str">
        <f t="shared" si="14"/>
        <v/>
      </c>
      <c r="Q45" s="8" t="str">
        <f t="shared" si="15"/>
        <v/>
      </c>
      <c r="R45" s="8" t="str">
        <f t="shared" ca="1" si="32"/>
        <v>addr</v>
      </c>
      <c r="S45" s="8" t="str">
        <f t="shared" si="33"/>
        <v/>
      </c>
      <c r="T45" s="8" t="str">
        <f t="shared" si="34"/>
        <v/>
      </c>
      <c r="U45" s="7">
        <f ca="1">IF(O45="","",OFFSET(program!$A$1,0,disasm!$A45+COLUMN()-COLUMN($U45)+IF($I45,0,1)))</f>
        <v>1649</v>
      </c>
      <c r="V45" s="7" t="str">
        <f ca="1">IF(P45="","",OFFSET(program!$A$1,0,disasm!$A45+COLUMN()-COLUMN($U45)+IF($I45,0,1)))</f>
        <v/>
      </c>
      <c r="W45" s="7" t="str">
        <f ca="1">IF(Q45="","",OFFSET(program!$A$1,0,disasm!$A45+COLUMN()-COLUMN($U45)+IF($I45,0,1)))</f>
        <v/>
      </c>
      <c r="X45" s="3" t="str">
        <f t="shared" ca="1" si="35"/>
        <v>node39_main</v>
      </c>
      <c r="Y45" s="3" t="str">
        <f t="shared" si="36"/>
        <v/>
      </c>
      <c r="Z45" s="3" t="str">
        <f t="shared" si="37"/>
        <v/>
      </c>
      <c r="AA45" s="3" t="str">
        <f ca="1">" "
&amp;AE45
&amp;IF(AND(OR(K45=5,K45=6),MOD(INT(J45/1000),10)=1)," A2","")
&amp;IF(AND(NOT(I45),J45=109,OFFSET(program!$A$1,0,disasm!$A45+1)&gt;0,NOT(ISNUMBER(FIND(" A1 "," "&amp;AE45&amp;" "))))," AUTOLABEL","")
&amp;" "</f>
        <v xml:space="preserve"> A1 </v>
      </c>
      <c r="AB45" s="17" t="s">
        <v>75</v>
      </c>
      <c r="AE45" s="15" t="s">
        <v>28</v>
      </c>
    </row>
    <row r="46" spans="1:31" x14ac:dyDescent="0.2">
      <c r="A46" s="1">
        <f t="shared" ca="1" si="22"/>
        <v>51</v>
      </c>
      <c r="B46" s="2" t="str">
        <f t="shared" ca="1" si="23"/>
        <v>nodes_main.node40</v>
      </c>
      <c r="C46" s="3" t="str">
        <f ca="1">_xlfn.TEXTJOIN(" ",FALSE,OFFSET(program!$A$1,0,A46,1,M46))</f>
        <v>2214</v>
      </c>
      <c r="D46" s="4" t="str">
        <f ca="1">IF($H46="data",".dat "&amp;X46,
IF($H46="str",".str " &amp; _xlfn.TEXTJOIN("",FALSE,OFFSET(program!$A$2,0,A46+1,1,M46-1)),
$L46&amp;" "&amp;_xlfn.TEXTJOIN(", ",TRUE,$X46:$Z46)
))</f>
        <v>.dat node40_main</v>
      </c>
      <c r="E46" s="19" t="b">
        <f t="shared" ca="1" si="24"/>
        <v>1</v>
      </c>
      <c r="F46" s="5" t="str">
        <f t="shared" ca="1" si="25"/>
        <v>nodes_main</v>
      </c>
      <c r="G46" s="5">
        <f t="shared" ca="1" si="26"/>
        <v>11</v>
      </c>
      <c r="H46" s="5" t="str">
        <f t="shared" si="27"/>
        <v>data</v>
      </c>
      <c r="I46" s="13" t="b">
        <f t="shared" si="28"/>
        <v>1</v>
      </c>
      <c r="J46" s="6">
        <f ca="1">OFFSET(program!$A$1,0,disasm!A46)</f>
        <v>2214</v>
      </c>
      <c r="K46" s="7">
        <f t="shared" ca="1" si="9"/>
        <v>14</v>
      </c>
      <c r="L46" s="7" t="e">
        <f t="shared" ca="1" si="29"/>
        <v>#VALUE!</v>
      </c>
      <c r="M46" s="7">
        <f t="shared" si="30"/>
        <v>1</v>
      </c>
      <c r="N46" s="7">
        <f t="shared" si="12"/>
        <v>1</v>
      </c>
      <c r="O46" s="8">
        <f t="shared" si="31"/>
        <v>1</v>
      </c>
      <c r="P46" s="8" t="str">
        <f t="shared" si="14"/>
        <v/>
      </c>
      <c r="Q46" s="8" t="str">
        <f t="shared" si="15"/>
        <v/>
      </c>
      <c r="R46" s="8" t="str">
        <f t="shared" ca="1" si="32"/>
        <v>addr</v>
      </c>
      <c r="S46" s="8" t="str">
        <f t="shared" si="33"/>
        <v/>
      </c>
      <c r="T46" s="8" t="str">
        <f t="shared" si="34"/>
        <v/>
      </c>
      <c r="U46" s="7">
        <f ca="1">IF(O46="","",OFFSET(program!$A$1,0,disasm!$A46+COLUMN()-COLUMN($U46)+IF($I46,0,1)))</f>
        <v>2214</v>
      </c>
      <c r="V46" s="7" t="str">
        <f ca="1">IF(P46="","",OFFSET(program!$A$1,0,disasm!$A46+COLUMN()-COLUMN($U46)+IF($I46,0,1)))</f>
        <v/>
      </c>
      <c r="W46" s="7" t="str">
        <f ca="1">IF(Q46="","",OFFSET(program!$A$1,0,disasm!$A46+COLUMN()-COLUMN($U46)+IF($I46,0,1)))</f>
        <v/>
      </c>
      <c r="X46" s="3" t="str">
        <f t="shared" ca="1" si="35"/>
        <v>node40_main</v>
      </c>
      <c r="Y46" s="3" t="str">
        <f t="shared" si="36"/>
        <v/>
      </c>
      <c r="Z46" s="3" t="str">
        <f t="shared" si="37"/>
        <v/>
      </c>
      <c r="AA46" s="3" t="str">
        <f ca="1">" "
&amp;AE46
&amp;IF(AND(OR(K46=5,K46=6),MOD(INT(J46/1000),10)=1)," A2","")
&amp;IF(AND(NOT(I46),J46=109,OFFSET(program!$A$1,0,disasm!$A46+1)&gt;0,NOT(ISNUMBER(FIND(" A1 "," "&amp;AE46&amp;" "))))," AUTOLABEL","")
&amp;" "</f>
        <v xml:space="preserve"> A1 </v>
      </c>
      <c r="AB46" s="17" t="s">
        <v>76</v>
      </c>
      <c r="AE46" s="15" t="s">
        <v>28</v>
      </c>
    </row>
    <row r="47" spans="1:31" x14ac:dyDescent="0.2">
      <c r="A47" s="1">
        <f t="shared" ca="1" si="22"/>
        <v>52</v>
      </c>
      <c r="B47" s="2" t="str">
        <f t="shared" ca="1" si="23"/>
        <v>nodes_main.node41</v>
      </c>
      <c r="C47" s="3" t="str">
        <f ca="1">_xlfn.TEXTJOIN(" ",FALSE,OFFSET(program!$A$1,0,A47,1,M47))</f>
        <v>944</v>
      </c>
      <c r="D47" s="4" t="str">
        <f ca="1">IF($H47="data",".dat "&amp;X47,
IF($H47="str",".str " &amp; _xlfn.TEXTJOIN("",FALSE,OFFSET(program!$A$2,0,A47+1,1,M47-1)),
$L47&amp;" "&amp;_xlfn.TEXTJOIN(", ",TRUE,$X47:$Z47)
))</f>
        <v>.dat node41_main</v>
      </c>
      <c r="E47" s="19" t="b">
        <f t="shared" ca="1" si="24"/>
        <v>1</v>
      </c>
      <c r="F47" s="5" t="str">
        <f t="shared" ca="1" si="25"/>
        <v>nodes_main</v>
      </c>
      <c r="G47" s="5">
        <f t="shared" ca="1" si="26"/>
        <v>11</v>
      </c>
      <c r="H47" s="5" t="str">
        <f t="shared" si="27"/>
        <v>data</v>
      </c>
      <c r="I47" s="13" t="b">
        <f t="shared" si="28"/>
        <v>1</v>
      </c>
      <c r="J47" s="6">
        <f ca="1">OFFSET(program!$A$1,0,disasm!A47)</f>
        <v>944</v>
      </c>
      <c r="K47" s="7">
        <f t="shared" ca="1" si="9"/>
        <v>44</v>
      </c>
      <c r="L47" s="7" t="e">
        <f t="shared" ca="1" si="29"/>
        <v>#VALUE!</v>
      </c>
      <c r="M47" s="7">
        <f t="shared" si="30"/>
        <v>1</v>
      </c>
      <c r="N47" s="7">
        <f t="shared" si="12"/>
        <v>1</v>
      </c>
      <c r="O47" s="8">
        <f t="shared" si="31"/>
        <v>1</v>
      </c>
      <c r="P47" s="8" t="str">
        <f t="shared" si="14"/>
        <v/>
      </c>
      <c r="Q47" s="8" t="str">
        <f t="shared" si="15"/>
        <v/>
      </c>
      <c r="R47" s="8" t="str">
        <f t="shared" ca="1" si="32"/>
        <v>addr</v>
      </c>
      <c r="S47" s="8" t="str">
        <f t="shared" si="33"/>
        <v/>
      </c>
      <c r="T47" s="8" t="str">
        <f t="shared" si="34"/>
        <v/>
      </c>
      <c r="U47" s="7">
        <f ca="1">IF(O47="","",OFFSET(program!$A$1,0,disasm!$A47+COLUMN()-COLUMN($U47)+IF($I47,0,1)))</f>
        <v>944</v>
      </c>
      <c r="V47" s="7" t="str">
        <f ca="1">IF(P47="","",OFFSET(program!$A$1,0,disasm!$A47+COLUMN()-COLUMN($U47)+IF($I47,0,1)))</f>
        <v/>
      </c>
      <c r="W47" s="7" t="str">
        <f ca="1">IF(Q47="","",OFFSET(program!$A$1,0,disasm!$A47+COLUMN()-COLUMN($U47)+IF($I47,0,1)))</f>
        <v/>
      </c>
      <c r="X47" s="3" t="str">
        <f t="shared" ca="1" si="35"/>
        <v>node41_main</v>
      </c>
      <c r="Y47" s="3" t="str">
        <f t="shared" si="36"/>
        <v/>
      </c>
      <c r="Z47" s="3" t="str">
        <f t="shared" si="37"/>
        <v/>
      </c>
      <c r="AA47" s="3" t="str">
        <f ca="1">" "
&amp;AE47
&amp;IF(AND(OR(K47=5,K47=6),MOD(INT(J47/1000),10)=1)," A2","")
&amp;IF(AND(NOT(I47),J47=109,OFFSET(program!$A$1,0,disasm!$A47+1)&gt;0,NOT(ISNUMBER(FIND(" A1 "," "&amp;AE47&amp;" "))))," AUTOLABEL","")
&amp;" "</f>
        <v xml:space="preserve"> A1 </v>
      </c>
      <c r="AB47" s="17" t="s">
        <v>77</v>
      </c>
      <c r="AE47" s="15" t="s">
        <v>28</v>
      </c>
    </row>
    <row r="48" spans="1:31" x14ac:dyDescent="0.2">
      <c r="A48" s="1">
        <f t="shared" ca="1" si="22"/>
        <v>53</v>
      </c>
      <c r="B48" s="2" t="str">
        <f t="shared" ca="1" si="23"/>
        <v>nodes_main.node42</v>
      </c>
      <c r="C48" s="3" t="str">
        <f ca="1">_xlfn.TEXTJOIN(" ",FALSE,OFFSET(program!$A$1,0,A48,1,M48))</f>
        <v>705</v>
      </c>
      <c r="D48" s="4" t="str">
        <f ca="1">IF($H48="data",".dat "&amp;X48,
IF($H48="str",".str " &amp; _xlfn.TEXTJOIN("",FALSE,OFFSET(program!$A$2,0,A48+1,1,M48-1)),
$L48&amp;" "&amp;_xlfn.TEXTJOIN(", ",TRUE,$X48:$Z48)
))</f>
        <v>.dat node42_main</v>
      </c>
      <c r="E48" s="19" t="b">
        <f t="shared" ca="1" si="24"/>
        <v>1</v>
      </c>
      <c r="F48" s="5" t="str">
        <f t="shared" ca="1" si="25"/>
        <v>nodes_main</v>
      </c>
      <c r="G48" s="5">
        <f t="shared" ca="1" si="26"/>
        <v>11</v>
      </c>
      <c r="H48" s="5" t="str">
        <f t="shared" si="27"/>
        <v>data</v>
      </c>
      <c r="I48" s="13" t="b">
        <f t="shared" si="28"/>
        <v>1</v>
      </c>
      <c r="J48" s="6">
        <f ca="1">OFFSET(program!$A$1,0,disasm!A48)</f>
        <v>705</v>
      </c>
      <c r="K48" s="7">
        <f t="shared" ca="1" si="9"/>
        <v>5</v>
      </c>
      <c r="L48" s="7" t="str">
        <f t="shared" ca="1" si="29"/>
        <v>J!=0</v>
      </c>
      <c r="M48" s="7">
        <f t="shared" si="30"/>
        <v>1</v>
      </c>
      <c r="N48" s="7">
        <f t="shared" si="12"/>
        <v>1</v>
      </c>
      <c r="O48" s="8">
        <f t="shared" si="31"/>
        <v>1</v>
      </c>
      <c r="P48" s="8" t="str">
        <f t="shared" si="14"/>
        <v/>
      </c>
      <c r="Q48" s="8" t="str">
        <f t="shared" si="15"/>
        <v/>
      </c>
      <c r="R48" s="8" t="str">
        <f t="shared" ca="1" si="32"/>
        <v>addr</v>
      </c>
      <c r="S48" s="8" t="str">
        <f t="shared" si="33"/>
        <v/>
      </c>
      <c r="T48" s="8" t="str">
        <f t="shared" si="34"/>
        <v/>
      </c>
      <c r="U48" s="7">
        <f ca="1">IF(O48="","",OFFSET(program!$A$1,0,disasm!$A48+COLUMN()-COLUMN($U48)+IF($I48,0,1)))</f>
        <v>705</v>
      </c>
      <c r="V48" s="7" t="str">
        <f ca="1">IF(P48="","",OFFSET(program!$A$1,0,disasm!$A48+COLUMN()-COLUMN($U48)+IF($I48,0,1)))</f>
        <v/>
      </c>
      <c r="W48" s="7" t="str">
        <f ca="1">IF(Q48="","",OFFSET(program!$A$1,0,disasm!$A48+COLUMN()-COLUMN($U48)+IF($I48,0,1)))</f>
        <v/>
      </c>
      <c r="X48" s="3" t="str">
        <f t="shared" ca="1" si="35"/>
        <v>node42_main</v>
      </c>
      <c r="Y48" s="3" t="str">
        <f t="shared" si="36"/>
        <v/>
      </c>
      <c r="Z48" s="3" t="str">
        <f t="shared" si="37"/>
        <v/>
      </c>
      <c r="AA48" s="3" t="str">
        <f ca="1">" "
&amp;AE48
&amp;IF(AND(OR(K48=5,K48=6),MOD(INT(J48/1000),10)=1)," A2","")
&amp;IF(AND(NOT(I48),J48=109,OFFSET(program!$A$1,0,disasm!$A48+1)&gt;0,NOT(ISNUMBER(FIND(" A1 "," "&amp;AE48&amp;" "))))," AUTOLABEL","")
&amp;" "</f>
        <v xml:space="preserve"> A1 </v>
      </c>
      <c r="AB48" s="17" t="s">
        <v>78</v>
      </c>
      <c r="AE48" s="15" t="s">
        <v>28</v>
      </c>
    </row>
    <row r="49" spans="1:31" x14ac:dyDescent="0.2">
      <c r="A49" s="1">
        <f t="shared" ca="1" si="22"/>
        <v>54</v>
      </c>
      <c r="B49" s="2" t="str">
        <f t="shared" ca="1" si="23"/>
        <v>nodes_main.node43</v>
      </c>
      <c r="C49" s="3" t="str">
        <f ca="1">_xlfn.TEXTJOIN(" ",FALSE,OFFSET(program!$A$1,0,A49,1,M49))</f>
        <v>1363</v>
      </c>
      <c r="D49" s="4" t="str">
        <f ca="1">IF($H49="data",".dat "&amp;X49,
IF($H49="str",".str " &amp; _xlfn.TEXTJOIN("",FALSE,OFFSET(program!$A$2,0,A49+1,1,M49-1)),
$L49&amp;" "&amp;_xlfn.TEXTJOIN(", ",TRUE,$X49:$Z49)
))</f>
        <v>.dat node43_main</v>
      </c>
      <c r="E49" s="19" t="b">
        <f t="shared" ca="1" si="24"/>
        <v>1</v>
      </c>
      <c r="F49" s="5" t="str">
        <f t="shared" ca="1" si="25"/>
        <v>nodes_main</v>
      </c>
      <c r="G49" s="5">
        <f t="shared" ca="1" si="26"/>
        <v>11</v>
      </c>
      <c r="H49" s="5" t="str">
        <f t="shared" si="27"/>
        <v>data</v>
      </c>
      <c r="I49" s="13" t="b">
        <f t="shared" si="28"/>
        <v>1</v>
      </c>
      <c r="J49" s="6">
        <f ca="1">OFFSET(program!$A$1,0,disasm!A49)</f>
        <v>1363</v>
      </c>
      <c r="K49" s="7">
        <f t="shared" ca="1" si="9"/>
        <v>63</v>
      </c>
      <c r="L49" s="7" t="e">
        <f t="shared" ca="1" si="29"/>
        <v>#VALUE!</v>
      </c>
      <c r="M49" s="7">
        <f t="shared" si="30"/>
        <v>1</v>
      </c>
      <c r="N49" s="7">
        <f t="shared" si="12"/>
        <v>1</v>
      </c>
      <c r="O49" s="8">
        <f t="shared" si="31"/>
        <v>1</v>
      </c>
      <c r="P49" s="8" t="str">
        <f t="shared" si="14"/>
        <v/>
      </c>
      <c r="Q49" s="8" t="str">
        <f t="shared" si="15"/>
        <v/>
      </c>
      <c r="R49" s="8" t="str">
        <f t="shared" ca="1" si="32"/>
        <v>addr</v>
      </c>
      <c r="S49" s="8" t="str">
        <f t="shared" si="33"/>
        <v/>
      </c>
      <c r="T49" s="8" t="str">
        <f t="shared" si="34"/>
        <v/>
      </c>
      <c r="U49" s="7">
        <f ca="1">IF(O49="","",OFFSET(program!$A$1,0,disasm!$A49+COLUMN()-COLUMN($U49)+IF($I49,0,1)))</f>
        <v>1363</v>
      </c>
      <c r="V49" s="7" t="str">
        <f ca="1">IF(P49="","",OFFSET(program!$A$1,0,disasm!$A49+COLUMN()-COLUMN($U49)+IF($I49,0,1)))</f>
        <v/>
      </c>
      <c r="W49" s="7" t="str">
        <f ca="1">IF(Q49="","",OFFSET(program!$A$1,0,disasm!$A49+COLUMN()-COLUMN($U49)+IF($I49,0,1)))</f>
        <v/>
      </c>
      <c r="X49" s="3" t="str">
        <f t="shared" ca="1" si="35"/>
        <v>node43_main</v>
      </c>
      <c r="Y49" s="3" t="str">
        <f t="shared" si="36"/>
        <v/>
      </c>
      <c r="Z49" s="3" t="str">
        <f t="shared" si="37"/>
        <v/>
      </c>
      <c r="AA49" s="3" t="str">
        <f ca="1">" "
&amp;AE49
&amp;IF(AND(OR(K49=5,K49=6),MOD(INT(J49/1000),10)=1)," A2","")
&amp;IF(AND(NOT(I49),J49=109,OFFSET(program!$A$1,0,disasm!$A49+1)&gt;0,NOT(ISNUMBER(FIND(" A1 "," "&amp;AE49&amp;" "))))," AUTOLABEL","")
&amp;" "</f>
        <v xml:space="preserve"> A1 </v>
      </c>
      <c r="AB49" s="17" t="s">
        <v>79</v>
      </c>
      <c r="AE49" s="15" t="s">
        <v>28</v>
      </c>
    </row>
    <row r="50" spans="1:31" x14ac:dyDescent="0.2">
      <c r="A50" s="1">
        <f t="shared" ca="1" si="22"/>
        <v>55</v>
      </c>
      <c r="B50" s="2" t="str">
        <f t="shared" ca="1" si="23"/>
        <v>nodes_main.node44</v>
      </c>
      <c r="C50" s="3" t="str">
        <f ca="1">_xlfn.TEXTJOIN(" ",FALSE,OFFSET(program!$A$1,0,A50,1,M50))</f>
        <v>610</v>
      </c>
      <c r="D50" s="4" t="str">
        <f ca="1">IF($H50="data",".dat "&amp;X50,
IF($H50="str",".str " &amp; _xlfn.TEXTJOIN("",FALSE,OFFSET(program!$A$2,0,A50+1,1,M50-1)),
$L50&amp;" "&amp;_xlfn.TEXTJOIN(", ",TRUE,$X50:$Z50)
))</f>
        <v>.dat node44_main</v>
      </c>
      <c r="E50" s="19" t="b">
        <f t="shared" ca="1" si="24"/>
        <v>1</v>
      </c>
      <c r="F50" s="5" t="str">
        <f t="shared" ca="1" si="25"/>
        <v>nodes_main</v>
      </c>
      <c r="G50" s="5">
        <f t="shared" ca="1" si="26"/>
        <v>11</v>
      </c>
      <c r="H50" s="5" t="str">
        <f t="shared" si="27"/>
        <v>data</v>
      </c>
      <c r="I50" s="13" t="b">
        <f t="shared" si="28"/>
        <v>1</v>
      </c>
      <c r="J50" s="6">
        <f ca="1">OFFSET(program!$A$1,0,disasm!A50)</f>
        <v>610</v>
      </c>
      <c r="K50" s="7">
        <f t="shared" ca="1" si="9"/>
        <v>10</v>
      </c>
      <c r="L50" s="7" t="e">
        <f t="shared" ca="1" si="29"/>
        <v>#VALUE!</v>
      </c>
      <c r="M50" s="7">
        <f t="shared" si="30"/>
        <v>1</v>
      </c>
      <c r="N50" s="7">
        <f t="shared" si="12"/>
        <v>1</v>
      </c>
      <c r="O50" s="8">
        <f t="shared" si="31"/>
        <v>1</v>
      </c>
      <c r="P50" s="8" t="str">
        <f t="shared" si="14"/>
        <v/>
      </c>
      <c r="Q50" s="8" t="str">
        <f t="shared" si="15"/>
        <v/>
      </c>
      <c r="R50" s="8" t="str">
        <f t="shared" ca="1" si="32"/>
        <v>addr</v>
      </c>
      <c r="S50" s="8" t="str">
        <f t="shared" si="33"/>
        <v/>
      </c>
      <c r="T50" s="8" t="str">
        <f t="shared" si="34"/>
        <v/>
      </c>
      <c r="U50" s="7">
        <f ca="1">IF(O50="","",OFFSET(program!$A$1,0,disasm!$A50+COLUMN()-COLUMN($U50)+IF($I50,0,1)))</f>
        <v>610</v>
      </c>
      <c r="V50" s="7" t="str">
        <f ca="1">IF(P50="","",OFFSET(program!$A$1,0,disasm!$A50+COLUMN()-COLUMN($U50)+IF($I50,0,1)))</f>
        <v/>
      </c>
      <c r="W50" s="7" t="str">
        <f ca="1">IF(Q50="","",OFFSET(program!$A$1,0,disasm!$A50+COLUMN()-COLUMN($U50)+IF($I50,0,1)))</f>
        <v/>
      </c>
      <c r="X50" s="3" t="str">
        <f t="shared" ca="1" si="35"/>
        <v>node44_main</v>
      </c>
      <c r="Y50" s="3" t="str">
        <f t="shared" si="36"/>
        <v/>
      </c>
      <c r="Z50" s="3" t="str">
        <f t="shared" si="37"/>
        <v/>
      </c>
      <c r="AA50" s="3" t="str">
        <f ca="1">" "
&amp;AE50
&amp;IF(AND(OR(K50=5,K50=6),MOD(INT(J50/1000),10)=1)," A2","")
&amp;IF(AND(NOT(I50),J50=109,OFFSET(program!$A$1,0,disasm!$A50+1)&gt;0,NOT(ISNUMBER(FIND(" A1 "," "&amp;AE50&amp;" "))))," AUTOLABEL","")
&amp;" "</f>
        <v xml:space="preserve"> A1 </v>
      </c>
      <c r="AB50" s="17" t="s">
        <v>80</v>
      </c>
      <c r="AE50" s="15" t="s">
        <v>28</v>
      </c>
    </row>
    <row r="51" spans="1:31" x14ac:dyDescent="0.2">
      <c r="A51" s="1">
        <f t="shared" ca="1" si="22"/>
        <v>56</v>
      </c>
      <c r="B51" s="2" t="str">
        <f t="shared" ca="1" si="23"/>
        <v>nodes_main.node45</v>
      </c>
      <c r="C51" s="3" t="str">
        <f ca="1">_xlfn.TEXTJOIN(" ",FALSE,OFFSET(program!$A$1,0,A51,1,M51))</f>
        <v>1552</v>
      </c>
      <c r="D51" s="4" t="str">
        <f ca="1">IF($H51="data",".dat "&amp;X51,
IF($H51="str",".str " &amp; _xlfn.TEXTJOIN("",FALSE,OFFSET(program!$A$2,0,A51+1,1,M51-1)),
$L51&amp;" "&amp;_xlfn.TEXTJOIN(", ",TRUE,$X51:$Z51)
))</f>
        <v>.dat node45_main</v>
      </c>
      <c r="E51" s="19" t="b">
        <f t="shared" ca="1" si="24"/>
        <v>1</v>
      </c>
      <c r="F51" s="5" t="str">
        <f t="shared" ca="1" si="25"/>
        <v>nodes_main</v>
      </c>
      <c r="G51" s="5">
        <f t="shared" ca="1" si="26"/>
        <v>11</v>
      </c>
      <c r="H51" s="5" t="str">
        <f t="shared" si="27"/>
        <v>data</v>
      </c>
      <c r="I51" s="13" t="b">
        <f t="shared" si="28"/>
        <v>1</v>
      </c>
      <c r="J51" s="6">
        <f ca="1">OFFSET(program!$A$1,0,disasm!A51)</f>
        <v>1552</v>
      </c>
      <c r="K51" s="7">
        <f t="shared" ca="1" si="9"/>
        <v>52</v>
      </c>
      <c r="L51" s="7" t="e">
        <f t="shared" ca="1" si="29"/>
        <v>#VALUE!</v>
      </c>
      <c r="M51" s="7">
        <f t="shared" si="30"/>
        <v>1</v>
      </c>
      <c r="N51" s="7">
        <f t="shared" si="12"/>
        <v>1</v>
      </c>
      <c r="O51" s="8">
        <f t="shared" si="31"/>
        <v>1</v>
      </c>
      <c r="P51" s="8" t="str">
        <f t="shared" si="14"/>
        <v/>
      </c>
      <c r="Q51" s="8" t="str">
        <f t="shared" si="15"/>
        <v/>
      </c>
      <c r="R51" s="8" t="str">
        <f t="shared" ca="1" si="32"/>
        <v>addr</v>
      </c>
      <c r="S51" s="8" t="str">
        <f t="shared" si="33"/>
        <v/>
      </c>
      <c r="T51" s="8" t="str">
        <f t="shared" si="34"/>
        <v/>
      </c>
      <c r="U51" s="7">
        <f ca="1">IF(O51="","",OFFSET(program!$A$1,0,disasm!$A51+COLUMN()-COLUMN($U51)+IF($I51,0,1)))</f>
        <v>1552</v>
      </c>
      <c r="V51" s="7" t="str">
        <f ca="1">IF(P51="","",OFFSET(program!$A$1,0,disasm!$A51+COLUMN()-COLUMN($U51)+IF($I51,0,1)))</f>
        <v/>
      </c>
      <c r="W51" s="7" t="str">
        <f ca="1">IF(Q51="","",OFFSET(program!$A$1,0,disasm!$A51+COLUMN()-COLUMN($U51)+IF($I51,0,1)))</f>
        <v/>
      </c>
      <c r="X51" s="3" t="str">
        <f t="shared" ca="1" si="35"/>
        <v>node45_main</v>
      </c>
      <c r="Y51" s="3" t="str">
        <f t="shared" si="36"/>
        <v/>
      </c>
      <c r="Z51" s="3" t="str">
        <f t="shared" si="37"/>
        <v/>
      </c>
      <c r="AA51" s="3" t="str">
        <f ca="1">" "
&amp;AE51
&amp;IF(AND(OR(K51=5,K51=6),MOD(INT(J51/1000),10)=1)," A2","")
&amp;IF(AND(NOT(I51),J51=109,OFFSET(program!$A$1,0,disasm!$A51+1)&gt;0,NOT(ISNUMBER(FIND(" A1 "," "&amp;AE51&amp;" "))))," AUTOLABEL","")
&amp;" "</f>
        <v xml:space="preserve"> A1 </v>
      </c>
      <c r="AB51" s="17" t="s">
        <v>81</v>
      </c>
      <c r="AE51" s="15" t="s">
        <v>28</v>
      </c>
    </row>
    <row r="52" spans="1:31" x14ac:dyDescent="0.2">
      <c r="A52" s="1">
        <f t="shared" ca="1" si="22"/>
        <v>57</v>
      </c>
      <c r="B52" s="2" t="str">
        <f t="shared" ca="1" si="23"/>
        <v>nodes_main.node46</v>
      </c>
      <c r="C52" s="3" t="str">
        <f ca="1">_xlfn.TEXTJOIN(" ",FALSE,OFFSET(program!$A$1,0,A52,1,M52))</f>
        <v>1507</v>
      </c>
      <c r="D52" s="4" t="str">
        <f ca="1">IF($H52="data",".dat "&amp;X52,
IF($H52="str",".str " &amp; _xlfn.TEXTJOIN("",FALSE,OFFSET(program!$A$2,0,A52+1,1,M52-1)),
$L52&amp;" "&amp;_xlfn.TEXTJOIN(", ",TRUE,$X52:$Z52)
))</f>
        <v>.dat node46_main</v>
      </c>
      <c r="E52" s="19" t="b">
        <f t="shared" ca="1" si="24"/>
        <v>1</v>
      </c>
      <c r="F52" s="5" t="str">
        <f t="shared" ca="1" si="25"/>
        <v>nodes_main</v>
      </c>
      <c r="G52" s="5">
        <f t="shared" ca="1" si="26"/>
        <v>11</v>
      </c>
      <c r="H52" s="5" t="str">
        <f t="shared" si="27"/>
        <v>data</v>
      </c>
      <c r="I52" s="13" t="b">
        <f t="shared" si="28"/>
        <v>1</v>
      </c>
      <c r="J52" s="6">
        <f ca="1">OFFSET(program!$A$1,0,disasm!A52)</f>
        <v>1507</v>
      </c>
      <c r="K52" s="7">
        <f t="shared" ca="1" si="9"/>
        <v>7</v>
      </c>
      <c r="L52" s="7" t="str">
        <f t="shared" ca="1" si="29"/>
        <v>CMP&lt;</v>
      </c>
      <c r="M52" s="7">
        <f t="shared" si="30"/>
        <v>1</v>
      </c>
      <c r="N52" s="7">
        <f t="shared" si="12"/>
        <v>1</v>
      </c>
      <c r="O52" s="8">
        <f t="shared" si="31"/>
        <v>1</v>
      </c>
      <c r="P52" s="8" t="str">
        <f t="shared" si="14"/>
        <v/>
      </c>
      <c r="Q52" s="8" t="str">
        <f t="shared" si="15"/>
        <v/>
      </c>
      <c r="R52" s="8" t="str">
        <f t="shared" ca="1" si="32"/>
        <v>addr</v>
      </c>
      <c r="S52" s="8" t="str">
        <f t="shared" si="33"/>
        <v/>
      </c>
      <c r="T52" s="8" t="str">
        <f t="shared" si="34"/>
        <v/>
      </c>
      <c r="U52" s="7">
        <f ca="1">IF(O52="","",OFFSET(program!$A$1,0,disasm!$A52+COLUMN()-COLUMN($U52)+IF($I52,0,1)))</f>
        <v>1507</v>
      </c>
      <c r="V52" s="7" t="str">
        <f ca="1">IF(P52="","",OFFSET(program!$A$1,0,disasm!$A52+COLUMN()-COLUMN($U52)+IF($I52,0,1)))</f>
        <v/>
      </c>
      <c r="W52" s="7" t="str">
        <f ca="1">IF(Q52="","",OFFSET(program!$A$1,0,disasm!$A52+COLUMN()-COLUMN($U52)+IF($I52,0,1)))</f>
        <v/>
      </c>
      <c r="X52" s="3" t="str">
        <f t="shared" ca="1" si="35"/>
        <v>node46_main</v>
      </c>
      <c r="Y52" s="3" t="str">
        <f t="shared" si="36"/>
        <v/>
      </c>
      <c r="Z52" s="3" t="str">
        <f t="shared" si="37"/>
        <v/>
      </c>
      <c r="AA52" s="3" t="str">
        <f ca="1">" "
&amp;AE52
&amp;IF(AND(OR(K52=5,K52=6),MOD(INT(J52/1000),10)=1)," A2","")
&amp;IF(AND(NOT(I52),J52=109,OFFSET(program!$A$1,0,disasm!$A52+1)&gt;0,NOT(ISNUMBER(FIND(" A1 "," "&amp;AE52&amp;" "))))," AUTOLABEL","")
&amp;" "</f>
        <v xml:space="preserve"> A1 </v>
      </c>
      <c r="AB52" s="17" t="s">
        <v>82</v>
      </c>
      <c r="AE52" s="15" t="s">
        <v>28</v>
      </c>
    </row>
    <row r="53" spans="1:31" x14ac:dyDescent="0.2">
      <c r="A53" s="1">
        <f t="shared" ca="1" si="22"/>
        <v>58</v>
      </c>
      <c r="B53" s="2" t="str">
        <f t="shared" ca="1" si="23"/>
        <v>nodes_main.node47</v>
      </c>
      <c r="C53" s="3" t="str">
        <f ca="1">_xlfn.TEXTJOIN(" ",FALSE,OFFSET(program!$A$1,0,A53,1,M53))</f>
        <v>907</v>
      </c>
      <c r="D53" s="4" t="str">
        <f ca="1">IF($H53="data",".dat "&amp;X53,
IF($H53="str",".str " &amp; _xlfn.TEXTJOIN("",FALSE,OFFSET(program!$A$2,0,A53+1,1,M53-1)),
$L53&amp;" "&amp;_xlfn.TEXTJOIN(", ",TRUE,$X53:$Z53)
))</f>
        <v>.dat node47_main</v>
      </c>
      <c r="E53" s="19" t="b">
        <f t="shared" ca="1" si="24"/>
        <v>1</v>
      </c>
      <c r="F53" s="5" t="str">
        <f t="shared" ca="1" si="25"/>
        <v>nodes_main</v>
      </c>
      <c r="G53" s="5">
        <f t="shared" ca="1" si="26"/>
        <v>11</v>
      </c>
      <c r="H53" s="5" t="str">
        <f t="shared" si="27"/>
        <v>data</v>
      </c>
      <c r="I53" s="13" t="b">
        <f t="shared" si="28"/>
        <v>1</v>
      </c>
      <c r="J53" s="6">
        <f ca="1">OFFSET(program!$A$1,0,disasm!A53)</f>
        <v>907</v>
      </c>
      <c r="K53" s="7">
        <f t="shared" ca="1" si="9"/>
        <v>7</v>
      </c>
      <c r="L53" s="7" t="str">
        <f t="shared" ca="1" si="29"/>
        <v>CMP&lt;</v>
      </c>
      <c r="M53" s="7">
        <f t="shared" si="30"/>
        <v>1</v>
      </c>
      <c r="N53" s="7">
        <f t="shared" si="12"/>
        <v>1</v>
      </c>
      <c r="O53" s="8">
        <f t="shared" si="31"/>
        <v>1</v>
      </c>
      <c r="P53" s="8" t="str">
        <f t="shared" si="14"/>
        <v/>
      </c>
      <c r="Q53" s="8" t="str">
        <f t="shared" si="15"/>
        <v/>
      </c>
      <c r="R53" s="8" t="str">
        <f t="shared" ca="1" si="32"/>
        <v>addr</v>
      </c>
      <c r="S53" s="8" t="str">
        <f t="shared" si="33"/>
        <v/>
      </c>
      <c r="T53" s="8" t="str">
        <f t="shared" si="34"/>
        <v/>
      </c>
      <c r="U53" s="7">
        <f ca="1">IF(O53="","",OFFSET(program!$A$1,0,disasm!$A53+COLUMN()-COLUMN($U53)+IF($I53,0,1)))</f>
        <v>907</v>
      </c>
      <c r="V53" s="7" t="str">
        <f ca="1">IF(P53="","",OFFSET(program!$A$1,0,disasm!$A53+COLUMN()-COLUMN($U53)+IF($I53,0,1)))</f>
        <v/>
      </c>
      <c r="W53" s="7" t="str">
        <f ca="1">IF(Q53="","",OFFSET(program!$A$1,0,disasm!$A53+COLUMN()-COLUMN($U53)+IF($I53,0,1)))</f>
        <v/>
      </c>
      <c r="X53" s="3" t="str">
        <f t="shared" ca="1" si="35"/>
        <v>node47_main</v>
      </c>
      <c r="Y53" s="3" t="str">
        <f t="shared" si="36"/>
        <v/>
      </c>
      <c r="Z53" s="3" t="str">
        <f t="shared" si="37"/>
        <v/>
      </c>
      <c r="AA53" s="3" t="str">
        <f ca="1">" "
&amp;AE53
&amp;IF(AND(OR(K53=5,K53=6),MOD(INT(J53/1000),10)=1)," A2","")
&amp;IF(AND(NOT(I53),J53=109,OFFSET(program!$A$1,0,disasm!$A53+1)&gt;0,NOT(ISNUMBER(FIND(" A1 "," "&amp;AE53&amp;" "))))," AUTOLABEL","")
&amp;" "</f>
        <v xml:space="preserve"> A1 </v>
      </c>
      <c r="AB53" s="17" t="s">
        <v>83</v>
      </c>
      <c r="AE53" s="15" t="s">
        <v>28</v>
      </c>
    </row>
    <row r="54" spans="1:31" x14ac:dyDescent="0.2">
      <c r="A54" s="1">
        <f t="shared" ca="1" si="22"/>
        <v>59</v>
      </c>
      <c r="B54" s="2" t="str">
        <f t="shared" ca="1" si="23"/>
        <v>nodes_main.node48</v>
      </c>
      <c r="C54" s="3" t="str">
        <f ca="1">_xlfn.TEXTJOIN(" ",FALSE,OFFSET(program!$A$1,0,A54,1,M54))</f>
        <v>1931</v>
      </c>
      <c r="D54" s="4" t="str">
        <f ca="1">IF($H54="data",".dat "&amp;X54,
IF($H54="str",".str " &amp; _xlfn.TEXTJOIN("",FALSE,OFFSET(program!$A$2,0,A54+1,1,M54-1)),
$L54&amp;" "&amp;_xlfn.TEXTJOIN(", ",TRUE,$X54:$Z54)
))</f>
        <v>.dat node48_main</v>
      </c>
      <c r="E54" s="19" t="b">
        <f t="shared" ca="1" si="24"/>
        <v>1</v>
      </c>
      <c r="F54" s="5" t="str">
        <f t="shared" ca="1" si="25"/>
        <v>nodes_main</v>
      </c>
      <c r="G54" s="5">
        <f t="shared" ca="1" si="26"/>
        <v>11</v>
      </c>
      <c r="H54" s="5" t="str">
        <f t="shared" si="27"/>
        <v>data</v>
      </c>
      <c r="I54" s="13" t="b">
        <f t="shared" si="28"/>
        <v>1</v>
      </c>
      <c r="J54" s="6">
        <f ca="1">OFFSET(program!$A$1,0,disasm!A54)</f>
        <v>1931</v>
      </c>
      <c r="K54" s="7">
        <f t="shared" ca="1" si="9"/>
        <v>31</v>
      </c>
      <c r="L54" s="7" t="e">
        <f t="shared" ca="1" si="29"/>
        <v>#VALUE!</v>
      </c>
      <c r="M54" s="7">
        <f t="shared" si="30"/>
        <v>1</v>
      </c>
      <c r="N54" s="7">
        <f t="shared" si="12"/>
        <v>1</v>
      </c>
      <c r="O54" s="8">
        <f t="shared" si="31"/>
        <v>1</v>
      </c>
      <c r="P54" s="8" t="str">
        <f t="shared" si="14"/>
        <v/>
      </c>
      <c r="Q54" s="8" t="str">
        <f t="shared" si="15"/>
        <v/>
      </c>
      <c r="R54" s="8" t="str">
        <f t="shared" ca="1" si="32"/>
        <v>addr</v>
      </c>
      <c r="S54" s="8" t="str">
        <f t="shared" si="33"/>
        <v/>
      </c>
      <c r="T54" s="8" t="str">
        <f t="shared" si="34"/>
        <v/>
      </c>
      <c r="U54" s="7">
        <f ca="1">IF(O54="","",OFFSET(program!$A$1,0,disasm!$A54+COLUMN()-COLUMN($U54)+IF($I54,0,1)))</f>
        <v>1931</v>
      </c>
      <c r="V54" s="7" t="str">
        <f ca="1">IF(P54="","",OFFSET(program!$A$1,0,disasm!$A54+COLUMN()-COLUMN($U54)+IF($I54,0,1)))</f>
        <v/>
      </c>
      <c r="W54" s="7" t="str">
        <f ca="1">IF(Q54="","",OFFSET(program!$A$1,0,disasm!$A54+COLUMN()-COLUMN($U54)+IF($I54,0,1)))</f>
        <v/>
      </c>
      <c r="X54" s="3" t="str">
        <f t="shared" ca="1" si="35"/>
        <v>node48_main</v>
      </c>
      <c r="Y54" s="3" t="str">
        <f t="shared" si="36"/>
        <v/>
      </c>
      <c r="Z54" s="3" t="str">
        <f t="shared" si="37"/>
        <v/>
      </c>
      <c r="AA54" s="3" t="str">
        <f ca="1">" "
&amp;AE54
&amp;IF(AND(OR(K54=5,K54=6),MOD(INT(J54/1000),10)=1)," A2","")
&amp;IF(AND(NOT(I54),J54=109,OFFSET(program!$A$1,0,disasm!$A54+1)&gt;0,NOT(ISNUMBER(FIND(" A1 "," "&amp;AE54&amp;" "))))," AUTOLABEL","")
&amp;" "</f>
        <v xml:space="preserve"> A1 </v>
      </c>
      <c r="AB54" s="17" t="s">
        <v>84</v>
      </c>
      <c r="AE54" s="15" t="s">
        <v>28</v>
      </c>
    </row>
    <row r="55" spans="1:31" x14ac:dyDescent="0.2">
      <c r="A55" s="1">
        <f t="shared" ca="1" si="22"/>
        <v>60</v>
      </c>
      <c r="B55" s="2" t="str">
        <f t="shared" ca="1" si="23"/>
        <v>nodes_main.node49</v>
      </c>
      <c r="C55" s="3" t="str">
        <f ca="1">_xlfn.TEXTJOIN(" ",FALSE,OFFSET(program!$A$1,0,A55,1,M55))</f>
        <v>2119</v>
      </c>
      <c r="D55" s="4" t="str">
        <f ca="1">IF($H55="data",".dat "&amp;X55,
IF($H55="str",".str " &amp; _xlfn.TEXTJOIN("",FALSE,OFFSET(program!$A$2,0,A55+1,1,M55-1)),
$L55&amp;" "&amp;_xlfn.TEXTJOIN(", ",TRUE,$X55:$Z55)
))</f>
        <v>.dat node49_main</v>
      </c>
      <c r="E55" s="19" t="b">
        <f t="shared" ca="1" si="24"/>
        <v>1</v>
      </c>
      <c r="F55" s="5" t="str">
        <f t="shared" ca="1" si="25"/>
        <v>nodes_main</v>
      </c>
      <c r="G55" s="5">
        <f t="shared" ca="1" si="26"/>
        <v>11</v>
      </c>
      <c r="H55" s="5" t="str">
        <f t="shared" si="27"/>
        <v>data</v>
      </c>
      <c r="I55" s="13" t="b">
        <f t="shared" si="28"/>
        <v>1</v>
      </c>
      <c r="J55" s="6">
        <f ca="1">OFFSET(program!$A$1,0,disasm!A55)</f>
        <v>2119</v>
      </c>
      <c r="K55" s="7">
        <f t="shared" ca="1" si="9"/>
        <v>19</v>
      </c>
      <c r="L55" s="7" t="e">
        <f t="shared" ca="1" si="29"/>
        <v>#VALUE!</v>
      </c>
      <c r="M55" s="7">
        <f t="shared" si="30"/>
        <v>1</v>
      </c>
      <c r="N55" s="7">
        <f t="shared" si="12"/>
        <v>1</v>
      </c>
      <c r="O55" s="8">
        <f t="shared" si="31"/>
        <v>1</v>
      </c>
      <c r="P55" s="8" t="str">
        <f t="shared" si="14"/>
        <v/>
      </c>
      <c r="Q55" s="8" t="str">
        <f t="shared" si="15"/>
        <v/>
      </c>
      <c r="R55" s="8" t="str">
        <f t="shared" ca="1" si="32"/>
        <v>addr</v>
      </c>
      <c r="S55" s="8" t="str">
        <f t="shared" si="33"/>
        <v/>
      </c>
      <c r="T55" s="8" t="str">
        <f t="shared" si="34"/>
        <v/>
      </c>
      <c r="U55" s="7">
        <f ca="1">IF(O55="","",OFFSET(program!$A$1,0,disasm!$A55+COLUMN()-COLUMN($U55)+IF($I55,0,1)))</f>
        <v>2119</v>
      </c>
      <c r="V55" s="7" t="str">
        <f ca="1">IF(P55="","",OFFSET(program!$A$1,0,disasm!$A55+COLUMN()-COLUMN($U55)+IF($I55,0,1)))</f>
        <v/>
      </c>
      <c r="W55" s="7" t="str">
        <f ca="1">IF(Q55="","",OFFSET(program!$A$1,0,disasm!$A55+COLUMN()-COLUMN($U55)+IF($I55,0,1)))</f>
        <v/>
      </c>
      <c r="X55" s="3" t="str">
        <f t="shared" ca="1" si="35"/>
        <v>node49_main</v>
      </c>
      <c r="Y55" s="3" t="str">
        <f t="shared" si="36"/>
        <v/>
      </c>
      <c r="Z55" s="3" t="str">
        <f t="shared" si="37"/>
        <v/>
      </c>
      <c r="AA55" s="3" t="str">
        <f ca="1">" "
&amp;AE55
&amp;IF(AND(OR(K55=5,K55=6),MOD(INT(J55/1000),10)=1)," A2","")
&amp;IF(AND(NOT(I55),J55=109,OFFSET(program!$A$1,0,disasm!$A55+1)&gt;0,NOT(ISNUMBER(FIND(" A1 "," "&amp;AE55&amp;" "))))," AUTOLABEL","")
&amp;" "</f>
        <v xml:space="preserve"> A1 </v>
      </c>
      <c r="AB55" s="17" t="s">
        <v>85</v>
      </c>
      <c r="AE55" s="15" t="s">
        <v>28</v>
      </c>
    </row>
    <row r="56" spans="1:31" x14ac:dyDescent="0.2">
      <c r="A56" s="1">
        <f t="shared" ca="1" si="22"/>
        <v>61</v>
      </c>
      <c r="B56" s="2" t="str">
        <f t="shared" si="23"/>
        <v>vars.1</v>
      </c>
      <c r="C56" s="3" t="str">
        <f ca="1">_xlfn.TEXTJOIN(" ",FALSE,OFFSET(program!$A$1,0,A56,1,M56))</f>
        <v>0</v>
      </c>
      <c r="D56" s="4" t="str">
        <f ca="1">IF($H56="data",".dat "&amp;X56,
IF($H56="str",".str " &amp; _xlfn.TEXTJOIN("",FALSE,OFFSET(program!$A$2,0,A56+1,1,M56-1)),
$L56&amp;" "&amp;_xlfn.TEXTJOIN(", ",TRUE,$X56:$Z56)
))</f>
        <v>.dat 0</v>
      </c>
      <c r="E56" s="19" t="b">
        <f t="shared" ca="1" si="24"/>
        <v>0</v>
      </c>
      <c r="F56" s="5" t="str">
        <f t="shared" si="25"/>
        <v>vars</v>
      </c>
      <c r="G56" s="5">
        <f t="shared" ca="1" si="26"/>
        <v>61</v>
      </c>
      <c r="H56" s="5" t="str">
        <f t="shared" si="27"/>
        <v>data</v>
      </c>
      <c r="I56" s="13" t="b">
        <f t="shared" si="28"/>
        <v>1</v>
      </c>
      <c r="J56" s="6">
        <f ca="1">OFFSET(program!$A$1,0,disasm!A56)</f>
        <v>0</v>
      </c>
      <c r="K56" s="7">
        <f t="shared" ca="1" si="9"/>
        <v>0</v>
      </c>
      <c r="L56" s="7" t="e">
        <f t="shared" ca="1" si="29"/>
        <v>#VALUE!</v>
      </c>
      <c r="M56" s="7">
        <f t="shared" si="30"/>
        <v>1</v>
      </c>
      <c r="N56" s="7">
        <f t="shared" si="12"/>
        <v>1</v>
      </c>
      <c r="O56" s="8">
        <f t="shared" si="31"/>
        <v>1</v>
      </c>
      <c r="P56" s="8" t="str">
        <f t="shared" si="14"/>
        <v/>
      </c>
      <c r="Q56" s="8" t="str">
        <f t="shared" si="15"/>
        <v/>
      </c>
      <c r="R56" s="8" t="str">
        <f t="shared" ca="1" si="32"/>
        <v>num</v>
      </c>
      <c r="S56" s="8" t="str">
        <f t="shared" si="33"/>
        <v/>
      </c>
      <c r="T56" s="8" t="str">
        <f t="shared" si="34"/>
        <v/>
      </c>
      <c r="U56" s="7">
        <f ca="1">IF(O56="","",OFFSET(program!$A$1,0,disasm!$A56+COLUMN()-COLUMN($U56)+IF($I56,0,1)))</f>
        <v>0</v>
      </c>
      <c r="V56" s="7" t="str">
        <f ca="1">IF(P56="","",OFFSET(program!$A$1,0,disasm!$A56+COLUMN()-COLUMN($U56)+IF($I56,0,1)))</f>
        <v/>
      </c>
      <c r="W56" s="7" t="str">
        <f ca="1">IF(Q56="","",OFFSET(program!$A$1,0,disasm!$A56+COLUMN()-COLUMN($U56)+IF($I56,0,1)))</f>
        <v/>
      </c>
      <c r="X56" s="3" t="str">
        <f t="shared" ca="1" si="35"/>
        <v>0</v>
      </c>
      <c r="Y56" s="3" t="str">
        <f t="shared" si="36"/>
        <v/>
      </c>
      <c r="Z56" s="3" t="str">
        <f t="shared" si="37"/>
        <v/>
      </c>
      <c r="AA56" s="3" t="str">
        <f ca="1">" "
&amp;AE56
&amp;IF(AND(OR(K56=5,K56=6),MOD(INT(J56/1000),10)=1)," A2","")
&amp;IF(AND(NOT(I56),J56=109,OFFSET(program!$A$1,0,disasm!$A56+1)&gt;0,NOT(ISNUMBER(FIND(" A1 "," "&amp;AE56&amp;" "))))," AUTOLABEL","")
&amp;" "</f>
        <v xml:space="preserve">  </v>
      </c>
      <c r="AB56">
        <v>1</v>
      </c>
      <c r="AD56" s="12" t="s">
        <v>29</v>
      </c>
      <c r="AE56" s="12"/>
    </row>
    <row r="57" spans="1:31" x14ac:dyDescent="0.2">
      <c r="A57" s="1">
        <f t="shared" ca="1" si="22"/>
        <v>62</v>
      </c>
      <c r="B57" s="2" t="str">
        <f t="shared" ca="1" si="23"/>
        <v>vars.tmp</v>
      </c>
      <c r="C57" s="3" t="str">
        <f ca="1">_xlfn.TEXTJOIN(" ",FALSE,OFFSET(program!$A$1,0,A57,1,M57))</f>
        <v>0</v>
      </c>
      <c r="D57" s="4" t="str">
        <f ca="1">IF($H57="data",".dat "&amp;X57,
IF($H57="str",".str " &amp; _xlfn.TEXTJOIN("",FALSE,OFFSET(program!$A$2,0,A57+1,1,M57-1)),
$L57&amp;" "&amp;_xlfn.TEXTJOIN(", ",TRUE,$X57:$Z57)
))</f>
        <v>.dat 0</v>
      </c>
      <c r="E57" s="19" t="b">
        <f t="shared" ca="1" si="24"/>
        <v>0</v>
      </c>
      <c r="F57" s="5" t="str">
        <f t="shared" ca="1" si="25"/>
        <v>vars</v>
      </c>
      <c r="G57" s="5">
        <f t="shared" ca="1" si="26"/>
        <v>61</v>
      </c>
      <c r="H57" s="5" t="str">
        <f t="shared" si="27"/>
        <v>data</v>
      </c>
      <c r="I57" s="13" t="b">
        <f t="shared" si="28"/>
        <v>1</v>
      </c>
      <c r="J57" s="6">
        <f ca="1">OFFSET(program!$A$1,0,disasm!A57)</f>
        <v>0</v>
      </c>
      <c r="K57" s="7">
        <f t="shared" ca="1" si="9"/>
        <v>0</v>
      </c>
      <c r="L57" s="7" t="e">
        <f t="shared" ca="1" si="29"/>
        <v>#VALUE!</v>
      </c>
      <c r="M57" s="7">
        <f t="shared" si="30"/>
        <v>1</v>
      </c>
      <c r="N57" s="7">
        <f t="shared" si="12"/>
        <v>1</v>
      </c>
      <c r="O57" s="8">
        <f t="shared" si="31"/>
        <v>1</v>
      </c>
      <c r="P57" s="8" t="str">
        <f t="shared" si="14"/>
        <v/>
      </c>
      <c r="Q57" s="8" t="str">
        <f t="shared" si="15"/>
        <v/>
      </c>
      <c r="R57" s="8" t="str">
        <f t="shared" ca="1" si="32"/>
        <v>num</v>
      </c>
      <c r="S57" s="8" t="str">
        <f t="shared" si="33"/>
        <v/>
      </c>
      <c r="T57" s="8" t="str">
        <f t="shared" si="34"/>
        <v/>
      </c>
      <c r="U57" s="7">
        <f ca="1">IF(O57="","",OFFSET(program!$A$1,0,disasm!$A57+COLUMN()-COLUMN($U57)+IF($I57,0,1)))</f>
        <v>0</v>
      </c>
      <c r="V57" s="7" t="str">
        <f ca="1">IF(P57="","",OFFSET(program!$A$1,0,disasm!$A57+COLUMN()-COLUMN($U57)+IF($I57,0,1)))</f>
        <v/>
      </c>
      <c r="W57" s="7" t="str">
        <f ca="1">IF(Q57="","",OFFSET(program!$A$1,0,disasm!$A57+COLUMN()-COLUMN($U57)+IF($I57,0,1)))</f>
        <v/>
      </c>
      <c r="X57" s="3" t="str">
        <f t="shared" ca="1" si="35"/>
        <v>0</v>
      </c>
      <c r="Y57" s="3" t="str">
        <f t="shared" si="36"/>
        <v/>
      </c>
      <c r="Z57" s="3" t="str">
        <f t="shared" si="37"/>
        <v/>
      </c>
      <c r="AA57" s="3" t="str">
        <f ca="1">" "
&amp;AE57
&amp;IF(AND(OR(K57=5,K57=6),MOD(INT(J57/1000),10)=1)," A2","")
&amp;IF(AND(NOT(I57),J57=109,OFFSET(program!$A$1,0,disasm!$A57+1)&gt;0,NOT(ISNUMBER(FIND(" A1 "," "&amp;AE57&amp;" "))))," AUTOLABEL","")
&amp;" "</f>
        <v xml:space="preserve">  </v>
      </c>
      <c r="AB57" s="17" t="s">
        <v>156</v>
      </c>
    </row>
    <row r="58" spans="1:31" x14ac:dyDescent="0.2">
      <c r="A58" s="1">
        <f t="shared" ca="1" si="22"/>
        <v>63</v>
      </c>
      <c r="B58" s="2" t="str">
        <f t="shared" ca="1" si="23"/>
        <v>vars.3</v>
      </c>
      <c r="C58" s="3" t="str">
        <f ca="1">_xlfn.TEXTJOIN(" ",FALSE,OFFSET(program!$A$1,0,A58,1,M58))</f>
        <v>0</v>
      </c>
      <c r="D58" s="4" t="str">
        <f ca="1">IF($H58="data",".dat "&amp;X58,
IF($H58="str",".str " &amp; _xlfn.TEXTJOIN("",FALSE,OFFSET(program!$A$2,0,A58+1,1,M58-1)),
$L58&amp;" "&amp;_xlfn.TEXTJOIN(", ",TRUE,$X58:$Z58)
))</f>
        <v>.dat 0</v>
      </c>
      <c r="E58" s="19" t="b">
        <f t="shared" ca="1" si="24"/>
        <v>0</v>
      </c>
      <c r="F58" s="5" t="str">
        <f t="shared" ca="1" si="25"/>
        <v>vars</v>
      </c>
      <c r="G58" s="5">
        <f t="shared" ca="1" si="26"/>
        <v>61</v>
      </c>
      <c r="H58" s="5" t="str">
        <f t="shared" si="27"/>
        <v>data</v>
      </c>
      <c r="I58" s="13" t="b">
        <f t="shared" si="28"/>
        <v>1</v>
      </c>
      <c r="J58" s="6">
        <f ca="1">OFFSET(program!$A$1,0,disasm!A58)</f>
        <v>0</v>
      </c>
      <c r="K58" s="7">
        <f t="shared" ca="1" si="9"/>
        <v>0</v>
      </c>
      <c r="L58" s="7" t="e">
        <f t="shared" ca="1" si="29"/>
        <v>#VALUE!</v>
      </c>
      <c r="M58" s="7">
        <f t="shared" si="30"/>
        <v>1</v>
      </c>
      <c r="N58" s="7">
        <f t="shared" si="12"/>
        <v>1</v>
      </c>
      <c r="O58" s="8">
        <f t="shared" si="31"/>
        <v>1</v>
      </c>
      <c r="P58" s="8" t="str">
        <f t="shared" si="14"/>
        <v/>
      </c>
      <c r="Q58" s="8" t="str">
        <f t="shared" si="15"/>
        <v/>
      </c>
      <c r="R58" s="8" t="str">
        <f t="shared" ca="1" si="32"/>
        <v>num</v>
      </c>
      <c r="S58" s="8" t="str">
        <f t="shared" si="33"/>
        <v/>
      </c>
      <c r="T58" s="8" t="str">
        <f t="shared" si="34"/>
        <v/>
      </c>
      <c r="U58" s="7">
        <f ca="1">IF(O58="","",OFFSET(program!$A$1,0,disasm!$A58+COLUMN()-COLUMN($U58)+IF($I58,0,1)))</f>
        <v>0</v>
      </c>
      <c r="V58" s="7" t="str">
        <f ca="1">IF(P58="","",OFFSET(program!$A$1,0,disasm!$A58+COLUMN()-COLUMN($U58)+IF($I58,0,1)))</f>
        <v/>
      </c>
      <c r="W58" s="7" t="str">
        <f ca="1">IF(Q58="","",OFFSET(program!$A$1,0,disasm!$A58+COLUMN()-COLUMN($U58)+IF($I58,0,1)))</f>
        <v/>
      </c>
      <c r="X58" s="3" t="str">
        <f t="shared" ca="1" si="35"/>
        <v>0</v>
      </c>
      <c r="Y58" s="3" t="str">
        <f t="shared" si="36"/>
        <v/>
      </c>
      <c r="Z58" s="3" t="str">
        <f t="shared" si="37"/>
        <v/>
      </c>
      <c r="AA58" s="3" t="str">
        <f ca="1">" "
&amp;AE58
&amp;IF(AND(OR(K58=5,K58=6),MOD(INT(J58/1000),10)=1)," A2","")
&amp;IF(AND(NOT(I58),J58=109,OFFSET(program!$A$1,0,disasm!$A58+1)&gt;0,NOT(ISNUMBER(FIND(" A1 "," "&amp;AE58&amp;" "))))," AUTOLABEL","")
&amp;" "</f>
        <v xml:space="preserve">  </v>
      </c>
      <c r="AB58" s="17">
        <v>3</v>
      </c>
    </row>
    <row r="59" spans="1:31" x14ac:dyDescent="0.2">
      <c r="A59" s="1">
        <f t="shared" ca="1" si="22"/>
        <v>64</v>
      </c>
      <c r="B59" s="2" t="str">
        <f t="shared" si="23"/>
        <v>rx_pkt.x</v>
      </c>
      <c r="C59" s="3" t="str">
        <f ca="1">_xlfn.TEXTJOIN(" ",FALSE,OFFSET(program!$A$1,0,A59,1,M59))</f>
        <v>0</v>
      </c>
      <c r="D59" s="4" t="str">
        <f ca="1">IF($H59="data",".dat "&amp;X59,
IF($H59="str",".str " &amp; _xlfn.TEXTJOIN("",FALSE,OFFSET(program!$A$2,0,A59+1,1,M59-1)),
$L59&amp;" "&amp;_xlfn.TEXTJOIN(", ",TRUE,$X59:$Z59)
))</f>
        <v>.dat 0</v>
      </c>
      <c r="E59" s="19" t="b">
        <f t="shared" ca="1" si="24"/>
        <v>1</v>
      </c>
      <c r="F59" s="5" t="str">
        <f t="shared" si="25"/>
        <v>rx_pkt</v>
      </c>
      <c r="G59" s="5">
        <f t="shared" ca="1" si="26"/>
        <v>64</v>
      </c>
      <c r="H59" s="5" t="str">
        <f t="shared" si="27"/>
        <v>data</v>
      </c>
      <c r="I59" s="13" t="b">
        <f t="shared" si="28"/>
        <v>1</v>
      </c>
      <c r="J59" s="6">
        <f ca="1">OFFSET(program!$A$1,0,disasm!A59)</f>
        <v>0</v>
      </c>
      <c r="K59" s="7">
        <f t="shared" ca="1" si="9"/>
        <v>0</v>
      </c>
      <c r="L59" s="7" t="e">
        <f t="shared" ca="1" si="29"/>
        <v>#VALUE!</v>
      </c>
      <c r="M59" s="7">
        <f t="shared" si="30"/>
        <v>1</v>
      </c>
      <c r="N59" s="7">
        <f t="shared" si="12"/>
        <v>1</v>
      </c>
      <c r="O59" s="8">
        <f t="shared" si="31"/>
        <v>1</v>
      </c>
      <c r="P59" s="8" t="str">
        <f t="shared" si="14"/>
        <v/>
      </c>
      <c r="Q59" s="8" t="str">
        <f t="shared" si="15"/>
        <v/>
      </c>
      <c r="R59" s="8" t="str">
        <f t="shared" ca="1" si="32"/>
        <v>num</v>
      </c>
      <c r="S59" s="8" t="str">
        <f t="shared" si="33"/>
        <v/>
      </c>
      <c r="T59" s="8" t="str">
        <f t="shared" si="34"/>
        <v/>
      </c>
      <c r="U59" s="7">
        <f ca="1">IF(O59="","",OFFSET(program!$A$1,0,disasm!$A59+COLUMN()-COLUMN($U59)+IF($I59,0,1)))</f>
        <v>0</v>
      </c>
      <c r="V59" s="7" t="str">
        <f ca="1">IF(P59="","",OFFSET(program!$A$1,0,disasm!$A59+COLUMN()-COLUMN($U59)+IF($I59,0,1)))</f>
        <v/>
      </c>
      <c r="W59" s="7" t="str">
        <f ca="1">IF(Q59="","",OFFSET(program!$A$1,0,disasm!$A59+COLUMN()-COLUMN($U59)+IF($I59,0,1)))</f>
        <v/>
      </c>
      <c r="X59" s="3" t="str">
        <f t="shared" ca="1" si="35"/>
        <v>0</v>
      </c>
      <c r="Y59" s="3" t="str">
        <f t="shared" si="36"/>
        <v/>
      </c>
      <c r="Z59" s="3" t="str">
        <f t="shared" si="37"/>
        <v/>
      </c>
      <c r="AA59" s="3" t="str">
        <f ca="1">" "
&amp;AE59
&amp;IF(AND(OR(K59=5,K59=6),MOD(INT(J59/1000),10)=1)," A2","")
&amp;IF(AND(NOT(I59),J59=109,OFFSET(program!$A$1,0,disasm!$A59+1)&gt;0,NOT(ISNUMBER(FIND(" A1 "," "&amp;AE59&amp;" "))))," AUTOLABEL","")
&amp;" "</f>
        <v xml:space="preserve">  </v>
      </c>
      <c r="AB59" s="17" t="s">
        <v>86</v>
      </c>
      <c r="AD59" s="12" t="s">
        <v>154</v>
      </c>
      <c r="AE59" s="12"/>
    </row>
    <row r="60" spans="1:31" x14ac:dyDescent="0.2">
      <c r="A60" s="1">
        <f t="shared" ca="1" si="22"/>
        <v>65</v>
      </c>
      <c r="B60" s="2" t="str">
        <f t="shared" ca="1" si="23"/>
        <v>rx_pkt.y</v>
      </c>
      <c r="C60" s="3" t="str">
        <f ca="1">_xlfn.TEXTJOIN(" ",FALSE,OFFSET(program!$A$1,0,A60,1,M60))</f>
        <v>0</v>
      </c>
      <c r="D60" s="4" t="str">
        <f ca="1">IF($H60="data",".dat "&amp;X60,
IF($H60="str",".str " &amp; _xlfn.TEXTJOIN("",FALSE,OFFSET(program!$A$2,0,A60+1,1,M60-1)),
$L60&amp;" "&amp;_xlfn.TEXTJOIN(", ",TRUE,$X60:$Z60)
))</f>
        <v>.dat 0</v>
      </c>
      <c r="E60" s="19" t="b">
        <f t="shared" ca="1" si="24"/>
        <v>1</v>
      </c>
      <c r="F60" s="5" t="str">
        <f t="shared" ca="1" si="25"/>
        <v>rx_pkt</v>
      </c>
      <c r="G60" s="5">
        <f t="shared" ca="1" si="26"/>
        <v>64</v>
      </c>
      <c r="H60" s="5" t="str">
        <f t="shared" si="27"/>
        <v>data</v>
      </c>
      <c r="I60" s="13" t="b">
        <f t="shared" si="28"/>
        <v>1</v>
      </c>
      <c r="J60" s="6">
        <f ca="1">OFFSET(program!$A$1,0,disasm!A60)</f>
        <v>0</v>
      </c>
      <c r="K60" s="7">
        <f t="shared" ca="1" si="9"/>
        <v>0</v>
      </c>
      <c r="L60" s="7" t="e">
        <f t="shared" ca="1" si="29"/>
        <v>#VALUE!</v>
      </c>
      <c r="M60" s="7">
        <f t="shared" si="30"/>
        <v>1</v>
      </c>
      <c r="N60" s="7">
        <f t="shared" si="12"/>
        <v>1</v>
      </c>
      <c r="O60" s="8">
        <f t="shared" si="31"/>
        <v>1</v>
      </c>
      <c r="P60" s="8" t="str">
        <f t="shared" si="14"/>
        <v/>
      </c>
      <c r="Q60" s="8" t="str">
        <f t="shared" si="15"/>
        <v/>
      </c>
      <c r="R60" s="8" t="str">
        <f t="shared" ca="1" si="32"/>
        <v>num</v>
      </c>
      <c r="S60" s="8" t="str">
        <f t="shared" si="33"/>
        <v/>
      </c>
      <c r="T60" s="8" t="str">
        <f t="shared" si="34"/>
        <v/>
      </c>
      <c r="U60" s="7">
        <f ca="1">IF(O60="","",OFFSET(program!$A$1,0,disasm!$A60+COLUMN()-COLUMN($U60)+IF($I60,0,1)))</f>
        <v>0</v>
      </c>
      <c r="V60" s="7" t="str">
        <f ca="1">IF(P60="","",OFFSET(program!$A$1,0,disasm!$A60+COLUMN()-COLUMN($U60)+IF($I60,0,1)))</f>
        <v/>
      </c>
      <c r="W60" s="7" t="str">
        <f ca="1">IF(Q60="","",OFFSET(program!$A$1,0,disasm!$A60+COLUMN()-COLUMN($U60)+IF($I60,0,1)))</f>
        <v/>
      </c>
      <c r="X60" s="3" t="str">
        <f t="shared" ca="1" si="35"/>
        <v>0</v>
      </c>
      <c r="Y60" s="3" t="str">
        <f t="shared" si="36"/>
        <v/>
      </c>
      <c r="Z60" s="3" t="str">
        <f t="shared" si="37"/>
        <v/>
      </c>
      <c r="AA60" s="3" t="str">
        <f ca="1">" "
&amp;AE60
&amp;IF(AND(OR(K60=5,K60=6),MOD(INT(J60/1000),10)=1)," A2","")
&amp;IF(AND(NOT(I60),J60=109,OFFSET(program!$A$1,0,disasm!$A60+1)&gt;0,NOT(ISNUMBER(FIND(" A1 "," "&amp;AE60&amp;" "))))," AUTOLABEL","")
&amp;" "</f>
        <v xml:space="preserve">  </v>
      </c>
      <c r="AB60" s="17" t="s">
        <v>155</v>
      </c>
    </row>
    <row r="61" spans="1:31" x14ac:dyDescent="0.2">
      <c r="A61" s="1">
        <f t="shared" ca="1" si="22"/>
        <v>66</v>
      </c>
      <c r="B61" s="2" t="str">
        <f t="shared" si="23"/>
        <v>node.prime</v>
      </c>
      <c r="C61" s="3" t="str">
        <f ca="1">_xlfn.TEXTJOIN(" ",FALSE,OFFSET(program!$A$1,0,A61,1,M61))</f>
        <v>0</v>
      </c>
      <c r="D61" s="4" t="str">
        <f ca="1">IF($H61="data",".dat "&amp;X61,
IF($H61="str",".str " &amp; _xlfn.TEXTJOIN("",FALSE,OFFSET(program!$A$2,0,A61+1,1,M61-1)),
$L61&amp;" "&amp;_xlfn.TEXTJOIN(", ",TRUE,$X61:$Z61)
))</f>
        <v>.dat 0</v>
      </c>
      <c r="E61" s="19" t="b">
        <f t="shared" ca="1" si="24"/>
        <v>0</v>
      </c>
      <c r="F61" s="5" t="str">
        <f t="shared" si="25"/>
        <v>node</v>
      </c>
      <c r="G61" s="5">
        <f t="shared" ca="1" si="26"/>
        <v>66</v>
      </c>
      <c r="H61" s="5" t="str">
        <f t="shared" si="27"/>
        <v>data</v>
      </c>
      <c r="I61" s="13" t="b">
        <f t="shared" si="28"/>
        <v>1</v>
      </c>
      <c r="J61" s="6">
        <f ca="1">OFFSET(program!$A$1,0,disasm!A61)</f>
        <v>0</v>
      </c>
      <c r="K61" s="7">
        <f t="shared" ca="1" si="9"/>
        <v>0</v>
      </c>
      <c r="L61" s="7" t="e">
        <f t="shared" ca="1" si="29"/>
        <v>#VALUE!</v>
      </c>
      <c r="M61" s="7">
        <f t="shared" si="30"/>
        <v>1</v>
      </c>
      <c r="N61" s="7">
        <f t="shared" si="12"/>
        <v>1</v>
      </c>
      <c r="O61" s="8">
        <f t="shared" si="31"/>
        <v>1</v>
      </c>
      <c r="P61" s="8" t="str">
        <f t="shared" si="14"/>
        <v/>
      </c>
      <c r="Q61" s="8" t="str">
        <f t="shared" si="15"/>
        <v/>
      </c>
      <c r="R61" s="8" t="str">
        <f t="shared" ca="1" si="32"/>
        <v>num</v>
      </c>
      <c r="S61" s="8" t="str">
        <f t="shared" si="33"/>
        <v/>
      </c>
      <c r="T61" s="8" t="str">
        <f t="shared" si="34"/>
        <v/>
      </c>
      <c r="U61" s="7">
        <f ca="1">IF(O61="","",OFFSET(program!$A$1,0,disasm!$A61+COLUMN()-COLUMN($U61)+IF($I61,0,1)))</f>
        <v>0</v>
      </c>
      <c r="V61" s="7" t="str">
        <f ca="1">IF(P61="","",OFFSET(program!$A$1,0,disasm!$A61+COLUMN()-COLUMN($U61)+IF($I61,0,1)))</f>
        <v/>
      </c>
      <c r="W61" s="7" t="str">
        <f ca="1">IF(Q61="","",OFFSET(program!$A$1,0,disasm!$A61+COLUMN()-COLUMN($U61)+IF($I61,0,1)))</f>
        <v/>
      </c>
      <c r="X61" s="3" t="str">
        <f t="shared" ca="1" si="35"/>
        <v>0</v>
      </c>
      <c r="Y61" s="3" t="str">
        <f t="shared" si="36"/>
        <v/>
      </c>
      <c r="Z61" s="3" t="str">
        <f t="shared" si="37"/>
        <v/>
      </c>
      <c r="AA61" s="3" t="str">
        <f ca="1">" "
&amp;AE61
&amp;IF(AND(OR(K61=5,K61=6),MOD(INT(J61/1000),10)=1)," A2","")
&amp;IF(AND(NOT(I61),J61=109,OFFSET(program!$A$1,0,disasm!$A61+1)&gt;0,NOT(ISNUMBER(FIND(" A1 "," "&amp;AE61&amp;" "))))," AUTOLABEL","")
&amp;" "</f>
        <v xml:space="preserve">  </v>
      </c>
      <c r="AB61" s="17" t="s">
        <v>171</v>
      </c>
      <c r="AD61" s="12" t="s">
        <v>144</v>
      </c>
    </row>
    <row r="62" spans="1:31" x14ac:dyDescent="0.2">
      <c r="A62" s="1">
        <f t="shared" ca="1" si="22"/>
        <v>67</v>
      </c>
      <c r="B62" s="2" t="str">
        <f t="shared" ca="1" si="23"/>
        <v>node.rxmem_size</v>
      </c>
      <c r="C62" s="3" t="str">
        <f ca="1">_xlfn.TEXTJOIN(" ",FALSE,OFFSET(program!$A$1,0,A62,1,M62))</f>
        <v>0</v>
      </c>
      <c r="D62" s="4" t="str">
        <f ca="1">IF($H62="data",".dat "&amp;X62,
IF($H62="str",".str " &amp; _xlfn.TEXTJOIN("",FALSE,OFFSET(program!$A$2,0,A62+1,1,M62-1)),
$L62&amp;" "&amp;_xlfn.TEXTJOIN(", ",TRUE,$X62:$Z62)
))</f>
        <v>.dat 0</v>
      </c>
      <c r="E62" s="19" t="b">
        <f t="shared" ca="1" si="24"/>
        <v>0</v>
      </c>
      <c r="F62" s="5" t="str">
        <f t="shared" ca="1" si="25"/>
        <v>node</v>
      </c>
      <c r="G62" s="5">
        <f t="shared" ca="1" si="26"/>
        <v>66</v>
      </c>
      <c r="H62" s="5" t="str">
        <f t="shared" si="27"/>
        <v>data</v>
      </c>
      <c r="I62" s="13" t="b">
        <f t="shared" si="28"/>
        <v>1</v>
      </c>
      <c r="J62" s="6">
        <f ca="1">OFFSET(program!$A$1,0,disasm!A62)</f>
        <v>0</v>
      </c>
      <c r="K62" s="7">
        <f t="shared" ca="1" si="9"/>
        <v>0</v>
      </c>
      <c r="L62" s="7" t="e">
        <f t="shared" ca="1" si="29"/>
        <v>#VALUE!</v>
      </c>
      <c r="M62" s="7">
        <f t="shared" si="30"/>
        <v>1</v>
      </c>
      <c r="N62" s="7">
        <f t="shared" si="12"/>
        <v>1</v>
      </c>
      <c r="O62" s="8">
        <f t="shared" si="31"/>
        <v>1</v>
      </c>
      <c r="P62" s="8" t="str">
        <f t="shared" si="14"/>
        <v/>
      </c>
      <c r="Q62" s="8" t="str">
        <f t="shared" si="15"/>
        <v/>
      </c>
      <c r="R62" s="8" t="str">
        <f t="shared" ca="1" si="32"/>
        <v>num</v>
      </c>
      <c r="S62" s="8" t="str">
        <f t="shared" si="33"/>
        <v/>
      </c>
      <c r="T62" s="8" t="str">
        <f t="shared" si="34"/>
        <v/>
      </c>
      <c r="U62" s="7">
        <f ca="1">IF(O62="","",OFFSET(program!$A$1,0,disasm!$A62+COLUMN()-COLUMN($U62)+IF($I62,0,1)))</f>
        <v>0</v>
      </c>
      <c r="V62" s="7" t="str">
        <f ca="1">IF(P62="","",OFFSET(program!$A$1,0,disasm!$A62+COLUMN()-COLUMN($U62)+IF($I62,0,1)))</f>
        <v/>
      </c>
      <c r="W62" s="7" t="str">
        <f ca="1">IF(Q62="","",OFFSET(program!$A$1,0,disasm!$A62+COLUMN()-COLUMN($U62)+IF($I62,0,1)))</f>
        <v/>
      </c>
      <c r="X62" s="3" t="str">
        <f t="shared" ca="1" si="35"/>
        <v>0</v>
      </c>
      <c r="Y62" s="3" t="str">
        <f t="shared" si="36"/>
        <v/>
      </c>
      <c r="Z62" s="3" t="str">
        <f t="shared" si="37"/>
        <v/>
      </c>
      <c r="AA62" s="3" t="str">
        <f ca="1">" "
&amp;AE62
&amp;IF(AND(OR(K62=5,K62=6),MOD(INT(J62/1000),10)=1)," A2","")
&amp;IF(AND(NOT(I62),J62=109,OFFSET(program!$A$1,0,disasm!$A62+1)&gt;0,NOT(ISNUMBER(FIND(" A1 "," "&amp;AE62&amp;" "))))," AUTOLABEL","")
&amp;" "</f>
        <v xml:space="preserve">  </v>
      </c>
      <c r="AB62" s="17" t="s">
        <v>214</v>
      </c>
    </row>
    <row r="63" spans="1:31" x14ac:dyDescent="0.2">
      <c r="A63" s="1">
        <f t="shared" ca="1" si="22"/>
        <v>68</v>
      </c>
      <c r="B63" s="2" t="str">
        <f t="shared" ca="1" si="23"/>
        <v>node.rxmem</v>
      </c>
      <c r="C63" s="3" t="str">
        <f ca="1">_xlfn.TEXTJOIN(" ",FALSE,OFFSET(program!$A$1,0,A63,1,M63))</f>
        <v>0</v>
      </c>
      <c r="D63" s="4" t="str">
        <f ca="1">IF($H63="data",".dat "&amp;X63,
IF($H63="str",".str " &amp; _xlfn.TEXTJOIN("",FALSE,OFFSET(program!$A$2,0,A63+1,1,M63-1)),
$L63&amp;" "&amp;_xlfn.TEXTJOIN(", ",TRUE,$X63:$Z63)
))</f>
        <v>.dat 0</v>
      </c>
      <c r="E63" s="19" t="b">
        <f t="shared" ca="1" si="24"/>
        <v>0</v>
      </c>
      <c r="F63" s="5" t="str">
        <f t="shared" ca="1" si="25"/>
        <v>node</v>
      </c>
      <c r="G63" s="5">
        <f t="shared" ca="1" si="26"/>
        <v>66</v>
      </c>
      <c r="H63" s="5" t="str">
        <f t="shared" si="27"/>
        <v>data</v>
      </c>
      <c r="I63" s="13" t="b">
        <f t="shared" si="28"/>
        <v>1</v>
      </c>
      <c r="J63" s="6">
        <f ca="1">OFFSET(program!$A$1,0,disasm!A63)</f>
        <v>0</v>
      </c>
      <c r="K63" s="7">
        <f t="shared" ca="1" si="9"/>
        <v>0</v>
      </c>
      <c r="L63" s="7" t="e">
        <f t="shared" ca="1" si="29"/>
        <v>#VALUE!</v>
      </c>
      <c r="M63" s="7">
        <f t="shared" si="30"/>
        <v>1</v>
      </c>
      <c r="N63" s="7">
        <f t="shared" si="12"/>
        <v>1</v>
      </c>
      <c r="O63" s="8">
        <f t="shared" si="31"/>
        <v>1</v>
      </c>
      <c r="P63" s="8" t="str">
        <f t="shared" si="14"/>
        <v/>
      </c>
      <c r="Q63" s="8" t="str">
        <f t="shared" si="15"/>
        <v/>
      </c>
      <c r="R63" s="8" t="str">
        <f t="shared" ca="1" si="32"/>
        <v>num</v>
      </c>
      <c r="S63" s="8" t="str">
        <f t="shared" si="33"/>
        <v/>
      </c>
      <c r="T63" s="8" t="str">
        <f t="shared" si="34"/>
        <v/>
      </c>
      <c r="U63" s="7">
        <f ca="1">IF(O63="","",OFFSET(program!$A$1,0,disasm!$A63+COLUMN()-COLUMN($U63)+IF($I63,0,1)))</f>
        <v>0</v>
      </c>
      <c r="V63" s="7" t="str">
        <f ca="1">IF(P63="","",OFFSET(program!$A$1,0,disasm!$A63+COLUMN()-COLUMN($U63)+IF($I63,0,1)))</f>
        <v/>
      </c>
      <c r="W63" s="7" t="str">
        <f ca="1">IF(Q63="","",OFFSET(program!$A$1,0,disasm!$A63+COLUMN()-COLUMN($U63)+IF($I63,0,1)))</f>
        <v/>
      </c>
      <c r="X63" s="3" t="str">
        <f t="shared" ca="1" si="35"/>
        <v>0</v>
      </c>
      <c r="Y63" s="3" t="str">
        <f t="shared" si="36"/>
        <v/>
      </c>
      <c r="Z63" s="3" t="str">
        <f t="shared" si="37"/>
        <v/>
      </c>
      <c r="AA63" s="3" t="str">
        <f ca="1">" "
&amp;AE63
&amp;IF(AND(OR(K63=5,K63=6),MOD(INT(J63/1000),10)=1)," A2","")
&amp;IF(AND(NOT(I63),J63=109,OFFSET(program!$A$1,0,disasm!$A63+1)&gt;0,NOT(ISNUMBER(FIND(" A1 "," "&amp;AE63&amp;" "))))," AUTOLABEL","")
&amp;" "</f>
        <v xml:space="preserve">  </v>
      </c>
      <c r="AB63" s="17" t="s">
        <v>215</v>
      </c>
      <c r="AC63" s="17" t="s">
        <v>203</v>
      </c>
    </row>
    <row r="64" spans="1:31" x14ac:dyDescent="0.2">
      <c r="A64" s="1">
        <f t="shared" ca="1" si="22"/>
        <v>69</v>
      </c>
      <c r="B64" s="2" t="str">
        <f t="shared" ca="1" si="23"/>
        <v>node.node_app</v>
      </c>
      <c r="C64" s="3" t="str">
        <f ca="1">_xlfn.TEXTJOIN(" ",FALSE,OFFSET(program!$A$1,0,A64,1,M64))</f>
        <v>0</v>
      </c>
      <c r="D64" s="4" t="str">
        <f ca="1">IF($H64="data",".dat "&amp;X64,
IF($H64="str",".str " &amp; _xlfn.TEXTJOIN("",FALSE,OFFSET(program!$A$2,0,A64+1,1,M64-1)),
$L64&amp;" "&amp;_xlfn.TEXTJOIN(", ",TRUE,$X64:$Z64)
))</f>
        <v>.dat 0</v>
      </c>
      <c r="E64" s="19" t="b">
        <f t="shared" ca="1" si="24"/>
        <v>0</v>
      </c>
      <c r="F64" s="5" t="str">
        <f t="shared" ca="1" si="25"/>
        <v>node</v>
      </c>
      <c r="G64" s="5">
        <f t="shared" ca="1" si="26"/>
        <v>66</v>
      </c>
      <c r="H64" s="5" t="str">
        <f t="shared" si="27"/>
        <v>data</v>
      </c>
      <c r="I64" s="13" t="b">
        <f t="shared" si="28"/>
        <v>1</v>
      </c>
      <c r="J64" s="6">
        <f ca="1">OFFSET(program!$A$1,0,disasm!A64)</f>
        <v>0</v>
      </c>
      <c r="K64" s="7">
        <f t="shared" ca="1" si="9"/>
        <v>0</v>
      </c>
      <c r="L64" s="7" t="e">
        <f t="shared" ca="1" si="29"/>
        <v>#VALUE!</v>
      </c>
      <c r="M64" s="7">
        <f t="shared" si="30"/>
        <v>1</v>
      </c>
      <c r="N64" s="7">
        <f t="shared" si="12"/>
        <v>1</v>
      </c>
      <c r="O64" s="8">
        <f t="shared" si="31"/>
        <v>1</v>
      </c>
      <c r="P64" s="8" t="str">
        <f t="shared" si="14"/>
        <v/>
      </c>
      <c r="Q64" s="8" t="str">
        <f t="shared" si="15"/>
        <v/>
      </c>
      <c r="R64" s="8" t="str">
        <f t="shared" ca="1" si="32"/>
        <v>num</v>
      </c>
      <c r="S64" s="8" t="str">
        <f t="shared" si="33"/>
        <v/>
      </c>
      <c r="T64" s="8" t="str">
        <f t="shared" si="34"/>
        <v/>
      </c>
      <c r="U64" s="7">
        <f ca="1">IF(O64="","",OFFSET(program!$A$1,0,disasm!$A64+COLUMN()-COLUMN($U64)+IF($I64,0,1)))</f>
        <v>0</v>
      </c>
      <c r="V64" s="7" t="str">
        <f ca="1">IF(P64="","",OFFSET(program!$A$1,0,disasm!$A64+COLUMN()-COLUMN($U64)+IF($I64,0,1)))</f>
        <v/>
      </c>
      <c r="W64" s="7" t="str">
        <f ca="1">IF(Q64="","",OFFSET(program!$A$1,0,disasm!$A64+COLUMN()-COLUMN($U64)+IF($I64,0,1)))</f>
        <v/>
      </c>
      <c r="X64" s="3" t="str">
        <f t="shared" ca="1" si="35"/>
        <v>0</v>
      </c>
      <c r="Y64" s="3" t="str">
        <f t="shared" si="36"/>
        <v/>
      </c>
      <c r="Z64" s="3" t="str">
        <f t="shared" si="37"/>
        <v/>
      </c>
      <c r="AA64" s="3" t="str">
        <f ca="1">" "
&amp;AE64
&amp;IF(AND(OR(K64=5,K64=6),MOD(INT(J64/1000),10)=1)," A2","")
&amp;IF(AND(NOT(I64),J64=109,OFFSET(program!$A$1,0,disasm!$A64+1)&gt;0,NOT(ISNUMBER(FIND(" A1 "," "&amp;AE64&amp;" "))))," AUTOLABEL","")
&amp;" "</f>
        <v xml:space="preserve">  </v>
      </c>
      <c r="AB64" s="17" t="s">
        <v>138</v>
      </c>
    </row>
    <row r="65" spans="1:31" x14ac:dyDescent="0.2">
      <c r="A65" s="1">
        <f t="shared" ca="1" si="22"/>
        <v>70</v>
      </c>
      <c r="B65" s="2" t="str">
        <f t="shared" ca="1" si="23"/>
        <v>node.result</v>
      </c>
      <c r="C65" s="3" t="str">
        <f ca="1">_xlfn.TEXTJOIN(" ",FALSE,OFFSET(program!$A$1,0,A65,1,M65))</f>
        <v>0</v>
      </c>
      <c r="D65" s="4" t="str">
        <f ca="1">IF($H65="data",".dat "&amp;X65,
IF($H65="str",".str " &amp; _xlfn.TEXTJOIN("",FALSE,OFFSET(program!$A$2,0,A65+1,1,M65-1)),
$L65&amp;" "&amp;_xlfn.TEXTJOIN(", ",TRUE,$X65:$Z65)
))</f>
        <v>.dat 0</v>
      </c>
      <c r="E65" s="19" t="b">
        <f t="shared" ca="1" si="24"/>
        <v>0</v>
      </c>
      <c r="F65" s="5" t="str">
        <f t="shared" ca="1" si="25"/>
        <v>node</v>
      </c>
      <c r="G65" s="5">
        <f t="shared" ca="1" si="26"/>
        <v>66</v>
      </c>
      <c r="H65" s="5" t="str">
        <f t="shared" si="27"/>
        <v>data</v>
      </c>
      <c r="I65" s="13" t="b">
        <f t="shared" si="28"/>
        <v>1</v>
      </c>
      <c r="J65" s="6">
        <f ca="1">OFFSET(program!$A$1,0,disasm!A65)</f>
        <v>0</v>
      </c>
      <c r="K65" s="7">
        <f t="shared" ca="1" si="9"/>
        <v>0</v>
      </c>
      <c r="L65" s="7" t="e">
        <f t="shared" ca="1" si="29"/>
        <v>#VALUE!</v>
      </c>
      <c r="M65" s="7">
        <f t="shared" si="30"/>
        <v>1</v>
      </c>
      <c r="N65" s="7">
        <f t="shared" si="12"/>
        <v>1</v>
      </c>
      <c r="O65" s="8">
        <f t="shared" si="31"/>
        <v>1</v>
      </c>
      <c r="P65" s="8" t="str">
        <f t="shared" si="14"/>
        <v/>
      </c>
      <c r="Q65" s="8" t="str">
        <f t="shared" si="15"/>
        <v/>
      </c>
      <c r="R65" s="8" t="str">
        <f t="shared" ca="1" si="32"/>
        <v>num</v>
      </c>
      <c r="S65" s="8" t="str">
        <f t="shared" si="33"/>
        <v/>
      </c>
      <c r="T65" s="8" t="str">
        <f t="shared" si="34"/>
        <v/>
      </c>
      <c r="U65" s="7">
        <f ca="1">IF(O65="","",OFFSET(program!$A$1,0,disasm!$A65+COLUMN()-COLUMN($U65)+IF($I65,0,1)))</f>
        <v>0</v>
      </c>
      <c r="V65" s="7" t="str">
        <f ca="1">IF(P65="","",OFFSET(program!$A$1,0,disasm!$A65+COLUMN()-COLUMN($U65)+IF($I65,0,1)))</f>
        <v/>
      </c>
      <c r="W65" s="7" t="str">
        <f ca="1">IF(Q65="","",OFFSET(program!$A$1,0,disasm!$A65+COLUMN()-COLUMN($U65)+IF($I65,0,1)))</f>
        <v/>
      </c>
      <c r="X65" s="3" t="str">
        <f t="shared" ca="1" si="35"/>
        <v>0</v>
      </c>
      <c r="Y65" s="3" t="str">
        <f t="shared" si="36"/>
        <v/>
      </c>
      <c r="Z65" s="3" t="str">
        <f t="shared" si="37"/>
        <v/>
      </c>
      <c r="AA65" s="3" t="str">
        <f ca="1">" "
&amp;AE65
&amp;IF(AND(OR(K65=5,K65=6),MOD(INT(J65/1000),10)=1)," A2","")
&amp;IF(AND(NOT(I65),J65=109,OFFSET(program!$A$1,0,disasm!$A65+1)&gt;0,NOT(ISNUMBER(FIND(" A1 "," "&amp;AE65&amp;" "))))," AUTOLABEL","")
&amp;" "</f>
        <v xml:space="preserve">  </v>
      </c>
      <c r="AB65" s="17" t="s">
        <v>143</v>
      </c>
    </row>
    <row r="66" spans="1:31" x14ac:dyDescent="0.2">
      <c r="A66" s="1">
        <f t="shared" ca="1" si="22"/>
        <v>71</v>
      </c>
      <c r="B66" s="2" t="str">
        <f t="shared" ca="1" si="23"/>
        <v>node.desttbl_size</v>
      </c>
      <c r="C66" s="3" t="str">
        <f ca="1">_xlfn.TEXTJOIN(" ",FALSE,OFFSET(program!$A$1,0,A66,1,M66))</f>
        <v>0</v>
      </c>
      <c r="D66" s="4" t="str">
        <f ca="1">IF($H66="data",".dat "&amp;X66,
IF($H66="str",".str " &amp; _xlfn.TEXTJOIN("",FALSE,OFFSET(program!$A$2,0,A66+1,1,M66-1)),
$L66&amp;" "&amp;_xlfn.TEXTJOIN(", ",TRUE,$X66:$Z66)
))</f>
        <v>.dat 0</v>
      </c>
      <c r="E66" s="19" t="b">
        <f t="shared" ca="1" si="24"/>
        <v>0</v>
      </c>
      <c r="F66" s="5" t="str">
        <f t="shared" ca="1" si="25"/>
        <v>node</v>
      </c>
      <c r="G66" s="5">
        <f t="shared" ca="1" si="26"/>
        <v>66</v>
      </c>
      <c r="H66" s="5" t="str">
        <f t="shared" si="27"/>
        <v>data</v>
      </c>
      <c r="I66" s="13" t="b">
        <f t="shared" si="28"/>
        <v>1</v>
      </c>
      <c r="J66" s="6">
        <f ca="1">OFFSET(program!$A$1,0,disasm!A66)</f>
        <v>0</v>
      </c>
      <c r="K66" s="7">
        <f t="shared" ca="1" si="9"/>
        <v>0</v>
      </c>
      <c r="L66" s="7" t="e">
        <f t="shared" ca="1" si="29"/>
        <v>#VALUE!</v>
      </c>
      <c r="M66" s="7">
        <f t="shared" si="30"/>
        <v>1</v>
      </c>
      <c r="N66" s="7">
        <f t="shared" si="12"/>
        <v>1</v>
      </c>
      <c r="O66" s="8">
        <f t="shared" si="31"/>
        <v>1</v>
      </c>
      <c r="P66" s="8" t="str">
        <f t="shared" si="14"/>
        <v/>
      </c>
      <c r="Q66" s="8" t="str">
        <f t="shared" si="15"/>
        <v/>
      </c>
      <c r="R66" s="8" t="str">
        <f t="shared" ca="1" si="32"/>
        <v>num</v>
      </c>
      <c r="S66" s="8" t="str">
        <f t="shared" si="33"/>
        <v/>
      </c>
      <c r="T66" s="8" t="str">
        <f t="shared" si="34"/>
        <v/>
      </c>
      <c r="U66" s="7">
        <f ca="1">IF(O66="","",OFFSET(program!$A$1,0,disasm!$A66+COLUMN()-COLUMN($U66)+IF($I66,0,1)))</f>
        <v>0</v>
      </c>
      <c r="V66" s="7" t="str">
        <f ca="1">IF(P66="","",OFFSET(program!$A$1,0,disasm!$A66+COLUMN()-COLUMN($U66)+IF($I66,0,1)))</f>
        <v/>
      </c>
      <c r="W66" s="7" t="str">
        <f ca="1">IF(Q66="","",OFFSET(program!$A$1,0,disasm!$A66+COLUMN()-COLUMN($U66)+IF($I66,0,1)))</f>
        <v/>
      </c>
      <c r="X66" s="3" t="str">
        <f t="shared" ca="1" si="35"/>
        <v>0</v>
      </c>
      <c r="Y66" s="3" t="str">
        <f t="shared" si="36"/>
        <v/>
      </c>
      <c r="Z66" s="3" t="str">
        <f t="shared" si="37"/>
        <v/>
      </c>
      <c r="AA66" s="3" t="str">
        <f ca="1">" "
&amp;AE66
&amp;IF(AND(OR(K66=5,K66=6),MOD(INT(J66/1000),10)=1)," A2","")
&amp;IF(AND(NOT(I66),J66=109,OFFSET(program!$A$1,0,disasm!$A66+1)&gt;0,NOT(ISNUMBER(FIND(" A1 "," "&amp;AE66&amp;" "))))," AUTOLABEL","")
&amp;" "</f>
        <v xml:space="preserve">  </v>
      </c>
      <c r="AB66" s="17" t="s">
        <v>151</v>
      </c>
    </row>
    <row r="67" spans="1:31" x14ac:dyDescent="0.2">
      <c r="A67" s="1">
        <f t="shared" ca="1" si="22"/>
        <v>72</v>
      </c>
      <c r="B67" s="2" t="str">
        <f t="shared" ca="1" si="23"/>
        <v>node.desttbl</v>
      </c>
      <c r="C67" s="3" t="str">
        <f ca="1">_xlfn.TEXTJOIN(" ",FALSE,OFFSET(program!$A$1,0,A67,1,M67))</f>
        <v>0</v>
      </c>
      <c r="D67" s="4" t="str">
        <f ca="1">IF($H67="data",".dat "&amp;X67,
IF($H67="str",".str " &amp; _xlfn.TEXTJOIN("",FALSE,OFFSET(program!$A$2,0,A67+1,1,M67-1)),
$L67&amp;" "&amp;_xlfn.TEXTJOIN(", ",TRUE,$X67:$Z67)
))</f>
        <v>.dat 0</v>
      </c>
      <c r="E67" s="19" t="b">
        <f t="shared" ca="1" si="24"/>
        <v>0</v>
      </c>
      <c r="F67" s="5" t="str">
        <f t="shared" ca="1" si="25"/>
        <v>node</v>
      </c>
      <c r="G67" s="5">
        <f t="shared" ca="1" si="26"/>
        <v>66</v>
      </c>
      <c r="H67" s="5" t="str">
        <f t="shared" si="27"/>
        <v>data</v>
      </c>
      <c r="I67" s="13" t="b">
        <f t="shared" si="28"/>
        <v>1</v>
      </c>
      <c r="J67" s="6">
        <f ca="1">OFFSET(program!$A$1,0,disasm!A67)</f>
        <v>0</v>
      </c>
      <c r="K67" s="7">
        <f t="shared" ref="K67:K130" ca="1" si="38">MOD($J67,100)</f>
        <v>0</v>
      </c>
      <c r="L67" s="7" t="e">
        <f t="shared" ca="1" si="29"/>
        <v>#VALUE!</v>
      </c>
      <c r="M67" s="7">
        <f t="shared" si="30"/>
        <v>1</v>
      </c>
      <c r="N67" s="7">
        <f t="shared" ref="N67:N130" si="39">IF($I67,1,IFERROR(CHOOSE($K67,3,3,1,1,2,2,3,3,1),0))</f>
        <v>1</v>
      </c>
      <c r="O67" s="8">
        <f t="shared" si="31"/>
        <v>1</v>
      </c>
      <c r="P67" s="8" t="str">
        <f t="shared" ref="P67:P130" si="40">IF($N67&gt;=2,MOD(INT($J67/1000),10),"")</f>
        <v/>
      </c>
      <c r="Q67" s="8" t="str">
        <f t="shared" ref="Q67:Q130" si="41">IF($N67&gt;=3,MOD(INT($J67/10000),10),"")</f>
        <v/>
      </c>
      <c r="R67" s="8" t="str">
        <f t="shared" ca="1" si="32"/>
        <v>num</v>
      </c>
      <c r="S67" s="8" t="str">
        <f t="shared" si="33"/>
        <v/>
      </c>
      <c r="T67" s="8" t="str">
        <f t="shared" si="34"/>
        <v/>
      </c>
      <c r="U67" s="7">
        <f ca="1">IF(O67="","",OFFSET(program!$A$1,0,disasm!$A67+COLUMN()-COLUMN($U67)+IF($I67,0,1)))</f>
        <v>0</v>
      </c>
      <c r="V67" s="7" t="str">
        <f ca="1">IF(P67="","",OFFSET(program!$A$1,0,disasm!$A67+COLUMN()-COLUMN($U67)+IF($I67,0,1)))</f>
        <v/>
      </c>
      <c r="W67" s="7" t="str">
        <f ca="1">IF(Q67="","",OFFSET(program!$A$1,0,disasm!$A67+COLUMN()-COLUMN($U67)+IF($I67,0,1)))</f>
        <v/>
      </c>
      <c r="X67" s="3" t="str">
        <f t="shared" ca="1" si="35"/>
        <v>0</v>
      </c>
      <c r="Y67" s="3" t="str">
        <f t="shared" si="36"/>
        <v/>
      </c>
      <c r="Z67" s="3" t="str">
        <f t="shared" si="37"/>
        <v/>
      </c>
      <c r="AA67" s="3" t="str">
        <f ca="1">" "
&amp;AE67
&amp;IF(AND(OR(K67=5,K67=6),MOD(INT(J67/1000),10)=1)," A2","")
&amp;IF(AND(NOT(I67),J67=109,OFFSET(program!$A$1,0,disasm!$A67+1)&gt;0,NOT(ISNUMBER(FIND(" A1 "," "&amp;AE67&amp;" "))))," AUTOLABEL","")
&amp;" "</f>
        <v xml:space="preserve">  </v>
      </c>
      <c r="AB67" s="17" t="s">
        <v>150</v>
      </c>
      <c r="AC67" s="17" t="s">
        <v>202</v>
      </c>
    </row>
    <row r="68" spans="1:31" x14ac:dyDescent="0.2">
      <c r="A68" s="1">
        <f t="shared" ref="A68:A131" ca="1" si="42">A67+M67</f>
        <v>73</v>
      </c>
      <c r="B68" s="2" t="str">
        <f>$F68
&amp;IF(ISBLANK(AB68),
    IF($A68=$G68,
        "",
        "+"&amp;$A68-$G68
    ),
    "."&amp;AB68
)</f>
        <v>main.loop</v>
      </c>
      <c r="C68" s="3" t="str">
        <f ca="1">_xlfn.TEXTJOIN(" ",FALSE,OFFSET(program!$A$1,0,A68,1,M68))</f>
        <v>3 64</v>
      </c>
      <c r="D68" s="4" t="str">
        <f ca="1">IF($H68="data",".dat "&amp;X68,
IF($H68="str",".str " &amp; _xlfn.TEXTJOIN("",FALSE,OFFSET(program!$A$2,0,A68+1,1,M68-1)),
$L68&amp;" "&amp;_xlfn.TEXTJOIN(", ",TRUE,$X68:$Z68)
))</f>
        <v>IN   [rx_pkt.x]</v>
      </c>
      <c r="E68" s="19" t="b">
        <f t="shared" ref="E68:E131" ca="1" si="43">IF(G68&lt;&gt;G67,NOT(E67),E67)</f>
        <v>1</v>
      </c>
      <c r="F68" s="5" t="str">
        <f t="shared" ref="F68:F131" si="44">IF(ISBLANK($AD68),
    IF(ISNUMBER(FIND(" AUTOLABEL ",AA68)),IF(I68,"data","fun")&amp;A68,F67),
    $AD68
)</f>
        <v>main</v>
      </c>
      <c r="G68" s="5">
        <f t="shared" ref="G68:G131" ca="1" si="45">IF(AND(ISBLANK($AD68),NOT(ISNUMBER(FIND(" AUTOLABEL ",AA68)))),G67,$A68)</f>
        <v>73</v>
      </c>
      <c r="H68" s="5" t="str">
        <f t="shared" ref="H68:H131" si="46">IF(ISNUMBER(FIND(" STR "," "&amp;AE68&amp;" ")),"str",
IF(ISNUMBER(FIND(" CODE "," "&amp;AE68&amp;" ")),"code",
IF(ISNUMBER(FIND(" DATA "," "&amp;AE68&amp;" ")),"data",
$H67
)))</f>
        <v>code</v>
      </c>
      <c r="I68" s="13" t="b">
        <f t="shared" ref="I68:I131" si="47">H68&lt;&gt;"code"</f>
        <v>0</v>
      </c>
      <c r="J68" s="6">
        <f ca="1">OFFSET(program!$A$1,0,disasm!A68)</f>
        <v>3</v>
      </c>
      <c r="K68" s="7">
        <f t="shared" ca="1" si="38"/>
        <v>3</v>
      </c>
      <c r="L68" s="7" t="str">
        <f t="shared" ref="L68:L131" ca="1" si="48">IF(K68=99,"END",CHOOSE(K68,"ADD ","MUL ","IN  ","OUT ","J!=0","J=0 ","CMP&lt;","CMP=","SP+ "))</f>
        <v xml:space="preserve">IN  </v>
      </c>
      <c r="M68" s="7">
        <f t="shared" ref="M68:M131" ca="1" si="49">IF($H68="data",1,IF($H68="str",$J68+1,N68+1))</f>
        <v>2</v>
      </c>
      <c r="N68" s="7">
        <f t="shared" ca="1" si="39"/>
        <v>1</v>
      </c>
      <c r="O68" s="8">
        <f t="shared" ref="O68:O131" ca="1" si="50">IF(I68,1,IF($N68&gt;=1,MOD(INT($J68/100),10),""))</f>
        <v>0</v>
      </c>
      <c r="P68" s="8" t="str">
        <f t="shared" ca="1" si="40"/>
        <v/>
      </c>
      <c r="Q68" s="8" t="str">
        <f t="shared" ca="1" si="41"/>
        <v/>
      </c>
      <c r="R68" s="8" t="str">
        <f t="shared" ref="R68:R131" ca="1" si="51">IF(O68="","",
    IF(ISNUMBER(FIND(" A"&amp;R$1&amp;" ",$AA68)),"addr",
        IF(ISNUMBER(FIND(" C"&amp;R$1&amp;" ",$AA68)),"char",
            CHOOSE(O68+1,"addr","num","num")
        )
    )
)</f>
        <v>addr</v>
      </c>
      <c r="S68" s="8" t="str">
        <f t="shared" ref="S68:S131" ca="1" si="52">IF(P68="","",
    IF(ISNUMBER(FIND(" A"&amp;S$1&amp;" ",$AA68)),"addr",
        IF(ISNUMBER(FIND(" C"&amp;S$1&amp;" ",$AA68)),"char",
            CHOOSE(P68+1,"addr","num","num")
        )
    )
)</f>
        <v/>
      </c>
      <c r="T68" s="8" t="str">
        <f t="shared" ref="T68:T131" ca="1" si="53">IF(Q68="","",
    IF(ISNUMBER(FIND(" A"&amp;T$1&amp;" ",$AA68)),"addr",
        IF(ISNUMBER(FIND(" C"&amp;T$1&amp;" ",$AA68)),"char",
            CHOOSE(Q68+1,"addr","num","num")
        )
    )
)</f>
        <v/>
      </c>
      <c r="U68" s="7">
        <f ca="1">IF(O68="","",OFFSET(program!$A$1,0,disasm!$A68+COLUMN()-COLUMN($U68)+IF($I68,0,1)))</f>
        <v>64</v>
      </c>
      <c r="V68" s="7" t="str">
        <f ca="1">IF(P68="","",OFFSET(program!$A$1,0,disasm!$A68+COLUMN()-COLUMN($U68)+IF($I68,0,1)))</f>
        <v/>
      </c>
      <c r="W68" s="7" t="str">
        <f ca="1">IF(Q68="","",OFFSET(program!$A$1,0,disasm!$A68+COLUMN()-COLUMN($U68)+IF($I68,0,1)))</f>
        <v/>
      </c>
      <c r="X68" s="3" t="str">
        <f t="shared" ref="X68:X131" ca="1" si="54">IF(O68="","",
  SUBSTITUTE(SUBSTITUTE(
    CHOOSE(1+O68,"[val]","val","[SP+val]"),
    "val",
    IF(R68="char","'"&amp;CHAR(U68)&amp;"'",
      IF(R68="addr",
        INDEX($B:$B,MATCH(U68,$A:$A,1))
          &amp; IF(INDEX($A:$A,MATCH(U68,$A:$A,1)) &lt; U68, ".a"&amp;(U68 - INDEX($A:$A,MATCH(U68,$A:$A,1))),""),
        U68
       )
    )
  ),"+-","-")
)</f>
        <v>[rx_pkt.x]</v>
      </c>
      <c r="Y68" s="3" t="str">
        <f t="shared" ref="Y68:Y131" ca="1" si="55">IF(P68="","",
  SUBSTITUTE(SUBSTITUTE(
    CHOOSE(1+P68,"[val]","val","[SP+val]"),
    "val",
    IF(S68="char","'"&amp;CHAR(V68)&amp;"'",
      IF(S68="addr",
        INDEX($B:$B,MATCH(V68,$A:$A,1))
          &amp; IF(INDEX($A:$A,MATCH(V68,$A:$A,1)) &lt; V68, ".a"&amp;(V68 - INDEX($A:$A,MATCH(V68,$A:$A,1))),""),
        V68
       )
    )
  ),"+-","-")
)</f>
        <v/>
      </c>
      <c r="Z68" s="3" t="str">
        <f t="shared" ref="Z68:Z131" ca="1" si="56">IF(Q68="","",
  SUBSTITUTE(SUBSTITUTE(
    CHOOSE(1+Q68,"[val]","val","[SP+val]"),
    "val",
    IF(T68="char","'"&amp;CHAR(W68)&amp;"'",
      IF(T68="addr",
        INDEX($B:$B,MATCH(W68,$A:$A,1))
          &amp; IF(INDEX($A:$A,MATCH(W68,$A:$A,1)) &lt; W68, ".a"&amp;(W68 - INDEX($A:$A,MATCH(W68,$A:$A,1))),""),
        W68
       )
    )
  ),"+-","-")
)</f>
        <v/>
      </c>
      <c r="AA68" s="3" t="str">
        <f ca="1">" "
&amp;AE68
&amp;IF(AND(OR(K68=5,K68=6),MOD(INT(J68/1000),10)=1)," A2","")
&amp;IF(AND(NOT(I68),J68=109,OFFSET(program!$A$1,0,disasm!$A68+1)&gt;0,NOT(ISNUMBER(FIND(" A1 "," "&amp;AE68&amp;" "))))," AUTOLABEL","")
&amp;" "</f>
        <v xml:space="preserve"> CODE </v>
      </c>
      <c r="AB68" s="17" t="s">
        <v>22</v>
      </c>
      <c r="AC68" s="17" t="s">
        <v>157</v>
      </c>
      <c r="AD68" s="12" t="s">
        <v>89</v>
      </c>
      <c r="AE68" s="12" t="s">
        <v>24</v>
      </c>
    </row>
    <row r="69" spans="1:31" x14ac:dyDescent="0.2">
      <c r="A69" s="1">
        <f t="shared" ca="1" si="42"/>
        <v>75</v>
      </c>
      <c r="B69" s="2" t="str">
        <f t="shared" ref="B69:B131" ca="1" si="57">$F69
&amp;IF(ISBLANK(AB69),
    IF($A69=$G69,
        "",
        "+"&amp;$A69-$G69
    ),
    "."&amp;AB69
)</f>
        <v>main+2</v>
      </c>
      <c r="C69" s="3" t="str">
        <f ca="1">_xlfn.TEXTJOIN(" ",FALSE,OFFSET(program!$A$1,0,A69,1,M69))</f>
        <v>1008 64 -1 62</v>
      </c>
      <c r="D69" s="4" t="str">
        <f ca="1">IF($H69="data",".dat "&amp;X69,
IF($H69="str",".str " &amp; _xlfn.TEXTJOIN("",FALSE,OFFSET(program!$A$2,0,A69+1,1,M69-1)),
$L69&amp;" "&amp;_xlfn.TEXTJOIN(", ",TRUE,$X69:$Z69)
))</f>
        <v>CMP= [rx_pkt.x], -1, [vars.tmp]</v>
      </c>
      <c r="E69" s="19" t="b">
        <f t="shared" ca="1" si="43"/>
        <v>1</v>
      </c>
      <c r="F69" s="5" t="str">
        <f t="shared" ca="1" si="44"/>
        <v>main</v>
      </c>
      <c r="G69" s="5">
        <f t="shared" ca="1" si="45"/>
        <v>73</v>
      </c>
      <c r="H69" s="5" t="str">
        <f t="shared" si="46"/>
        <v>code</v>
      </c>
      <c r="I69" s="13" t="b">
        <f t="shared" si="47"/>
        <v>0</v>
      </c>
      <c r="J69" s="6">
        <f ca="1">OFFSET(program!$A$1,0,disasm!A69)</f>
        <v>1008</v>
      </c>
      <c r="K69" s="7">
        <f t="shared" ca="1" si="38"/>
        <v>8</v>
      </c>
      <c r="L69" s="7" t="str">
        <f t="shared" ca="1" si="48"/>
        <v>CMP=</v>
      </c>
      <c r="M69" s="7">
        <f t="shared" ca="1" si="49"/>
        <v>4</v>
      </c>
      <c r="N69" s="7">
        <f t="shared" ca="1" si="39"/>
        <v>3</v>
      </c>
      <c r="O69" s="8">
        <f t="shared" ca="1" si="50"/>
        <v>0</v>
      </c>
      <c r="P69" s="8">
        <f t="shared" ca="1" si="40"/>
        <v>1</v>
      </c>
      <c r="Q69" s="8">
        <f t="shared" ca="1" si="41"/>
        <v>0</v>
      </c>
      <c r="R69" s="8" t="str">
        <f t="shared" ca="1" si="51"/>
        <v>addr</v>
      </c>
      <c r="S69" s="8" t="str">
        <f t="shared" ca="1" si="52"/>
        <v>num</v>
      </c>
      <c r="T69" s="8" t="str">
        <f t="shared" ca="1" si="53"/>
        <v>addr</v>
      </c>
      <c r="U69" s="7">
        <f ca="1">IF(O69="","",OFFSET(program!$A$1,0,disasm!$A69+COLUMN()-COLUMN($U69)+IF($I69,0,1)))</f>
        <v>64</v>
      </c>
      <c r="V69" s="7">
        <f ca="1">IF(P69="","",OFFSET(program!$A$1,0,disasm!$A69+COLUMN()-COLUMN($U69)+IF($I69,0,1)))</f>
        <v>-1</v>
      </c>
      <c r="W69" s="7">
        <f ca="1">IF(Q69="","",OFFSET(program!$A$1,0,disasm!$A69+COLUMN()-COLUMN($U69)+IF($I69,0,1)))</f>
        <v>62</v>
      </c>
      <c r="X69" s="3" t="str">
        <f t="shared" ca="1" si="54"/>
        <v>[rx_pkt.x]</v>
      </c>
      <c r="Y69" s="3" t="str">
        <f t="shared" ca="1" si="55"/>
        <v>-1</v>
      </c>
      <c r="Z69" s="3" t="str">
        <f t="shared" ca="1" si="56"/>
        <v>[vars.tmp]</v>
      </c>
      <c r="AA69" s="3" t="str">
        <f ca="1">" "
&amp;AE69
&amp;IF(AND(OR(K69=5,K69=6),MOD(INT(J69/1000),10)=1)," A2","")
&amp;IF(AND(NOT(I69),J69=109,OFFSET(program!$A$1,0,disasm!$A69+1)&gt;0,NOT(ISNUMBER(FIND(" A1 "," "&amp;AE69&amp;" "))))," AUTOLABEL","")
&amp;" "</f>
        <v xml:space="preserve">  </v>
      </c>
      <c r="AC69" s="17"/>
    </row>
    <row r="70" spans="1:31" x14ac:dyDescent="0.2">
      <c r="A70" s="1">
        <f t="shared" ca="1" si="42"/>
        <v>79</v>
      </c>
      <c r="B70" s="2" t="str">
        <f t="shared" ca="1" si="57"/>
        <v>main+6</v>
      </c>
      <c r="C70" s="3" t="str">
        <f ca="1">_xlfn.TEXTJOIN(" ",FALSE,OFFSET(program!$A$1,0,A70,1,M70))</f>
        <v>1006 62 88</v>
      </c>
      <c r="D70" s="4" t="str">
        <f ca="1">IF($H70="data",".dat "&amp;X70,
IF($H70="str",".str " &amp; _xlfn.TEXTJOIN("",FALSE,OFFSET(program!$A$2,0,A70+1,1,M70-1)),
$L70&amp;" "&amp;_xlfn.TEXTJOIN(", ",TRUE,$X70:$Z70)
))</f>
        <v>J=0  [vars.tmp], main.lbl1</v>
      </c>
      <c r="E70" s="19" t="b">
        <f t="shared" ca="1" si="43"/>
        <v>1</v>
      </c>
      <c r="F70" s="5" t="str">
        <f t="shared" ca="1" si="44"/>
        <v>main</v>
      </c>
      <c r="G70" s="5">
        <f t="shared" ca="1" si="45"/>
        <v>73</v>
      </c>
      <c r="H70" s="5" t="str">
        <f t="shared" si="46"/>
        <v>code</v>
      </c>
      <c r="I70" s="13" t="b">
        <f t="shared" si="47"/>
        <v>0</v>
      </c>
      <c r="J70" s="6">
        <f ca="1">OFFSET(program!$A$1,0,disasm!A70)</f>
        <v>1006</v>
      </c>
      <c r="K70" s="7">
        <f t="shared" ca="1" si="38"/>
        <v>6</v>
      </c>
      <c r="L70" s="7" t="str">
        <f t="shared" ca="1" si="48"/>
        <v xml:space="preserve">J=0 </v>
      </c>
      <c r="M70" s="7">
        <f t="shared" ca="1" si="49"/>
        <v>3</v>
      </c>
      <c r="N70" s="7">
        <f t="shared" ca="1" si="39"/>
        <v>2</v>
      </c>
      <c r="O70" s="8">
        <f t="shared" ca="1" si="50"/>
        <v>0</v>
      </c>
      <c r="P70" s="8">
        <f t="shared" ca="1" si="40"/>
        <v>1</v>
      </c>
      <c r="Q70" s="8" t="str">
        <f t="shared" ca="1" si="41"/>
        <v/>
      </c>
      <c r="R70" s="8" t="str">
        <f t="shared" ca="1" si="51"/>
        <v>addr</v>
      </c>
      <c r="S70" s="8" t="str">
        <f t="shared" ca="1" si="52"/>
        <v>addr</v>
      </c>
      <c r="T70" s="8" t="str">
        <f t="shared" ca="1" si="53"/>
        <v/>
      </c>
      <c r="U70" s="7">
        <f ca="1">IF(O70="","",OFFSET(program!$A$1,0,disasm!$A70+COLUMN()-COLUMN($U70)+IF($I70,0,1)))</f>
        <v>62</v>
      </c>
      <c r="V70" s="7">
        <f ca="1">IF(P70="","",OFFSET(program!$A$1,0,disasm!$A70+COLUMN()-COLUMN($U70)+IF($I70,0,1)))</f>
        <v>88</v>
      </c>
      <c r="W70" s="7" t="str">
        <f ca="1">IF(Q70="","",OFFSET(program!$A$1,0,disasm!$A70+COLUMN()-COLUMN($U70)+IF($I70,0,1)))</f>
        <v/>
      </c>
      <c r="X70" s="3" t="str">
        <f t="shared" ca="1" si="54"/>
        <v>[vars.tmp]</v>
      </c>
      <c r="Y70" s="3" t="str">
        <f t="shared" ca="1" si="55"/>
        <v>main.lbl1</v>
      </c>
      <c r="Z70" s="3" t="str">
        <f t="shared" ca="1" si="56"/>
        <v/>
      </c>
      <c r="AA70" s="3" t="str">
        <f ca="1">" "
&amp;AE70
&amp;IF(AND(OR(K70=5,K70=6),MOD(INT(J70/1000),10)=1)," A2","")
&amp;IF(AND(NOT(I70),J70=109,OFFSET(program!$A$1,0,disasm!$A70+1)&gt;0,NOT(ISNUMBER(FIND(" A1 "," "&amp;AE70&amp;" "))))," AUTOLABEL","")
&amp;" "</f>
        <v xml:space="preserve">  A2 </v>
      </c>
      <c r="AC70" s="17" t="s">
        <v>192</v>
      </c>
      <c r="AE70" s="12"/>
    </row>
    <row r="71" spans="1:31" x14ac:dyDescent="0.2">
      <c r="A71" s="1">
        <f t="shared" ca="1" si="42"/>
        <v>82</v>
      </c>
      <c r="B71" s="2" t="str">
        <f t="shared" ca="1" si="57"/>
        <v>main+9</v>
      </c>
      <c r="C71" s="3" t="str">
        <f ca="1">_xlfn.TEXTJOIN(" ",FALSE,OFFSET(program!$A$1,0,A71,1,M71))</f>
        <v>1006 61 170</v>
      </c>
      <c r="D71" s="4" t="str">
        <f ca="1">IF($H71="data",".dat "&amp;X71,
IF($H71="str",".str " &amp; _xlfn.TEXTJOIN("",FALSE,OFFSET(program!$A$2,0,A71+1,1,M71-1)),
$L71&amp;" "&amp;_xlfn.TEXTJOIN(", ",TRUE,$X71:$Z71)
))</f>
        <v>J=0  [vars.1], main.run_app</v>
      </c>
      <c r="E71" s="19" t="b">
        <f t="shared" ca="1" si="43"/>
        <v>1</v>
      </c>
      <c r="F71" s="5" t="str">
        <f t="shared" ca="1" si="44"/>
        <v>main</v>
      </c>
      <c r="G71" s="5">
        <f t="shared" ca="1" si="45"/>
        <v>73</v>
      </c>
      <c r="H71" s="5" t="str">
        <f t="shared" si="46"/>
        <v>code</v>
      </c>
      <c r="I71" s="13" t="b">
        <f t="shared" si="47"/>
        <v>0</v>
      </c>
      <c r="J71" s="6">
        <f ca="1">OFFSET(program!$A$1,0,disasm!A71)</f>
        <v>1006</v>
      </c>
      <c r="K71" s="7">
        <f t="shared" ca="1" si="38"/>
        <v>6</v>
      </c>
      <c r="L71" s="7" t="str">
        <f t="shared" ca="1" si="48"/>
        <v xml:space="preserve">J=0 </v>
      </c>
      <c r="M71" s="7">
        <f t="shared" ca="1" si="49"/>
        <v>3</v>
      </c>
      <c r="N71" s="7">
        <f t="shared" ca="1" si="39"/>
        <v>2</v>
      </c>
      <c r="O71" s="8">
        <f t="shared" ca="1" si="50"/>
        <v>0</v>
      </c>
      <c r="P71" s="8">
        <f t="shared" ca="1" si="40"/>
        <v>1</v>
      </c>
      <c r="Q71" s="8" t="str">
        <f t="shared" ca="1" si="41"/>
        <v/>
      </c>
      <c r="R71" s="8" t="str">
        <f t="shared" ca="1" si="51"/>
        <v>addr</v>
      </c>
      <c r="S71" s="8" t="str">
        <f t="shared" ca="1" si="52"/>
        <v>addr</v>
      </c>
      <c r="T71" s="8" t="str">
        <f t="shared" ca="1" si="53"/>
        <v/>
      </c>
      <c r="U71" s="7">
        <f ca="1">IF(O71="","",OFFSET(program!$A$1,0,disasm!$A71+COLUMN()-COLUMN($U71)+IF($I71,0,1)))</f>
        <v>61</v>
      </c>
      <c r="V71" s="7">
        <f ca="1">IF(P71="","",OFFSET(program!$A$1,0,disasm!$A71+COLUMN()-COLUMN($U71)+IF($I71,0,1)))</f>
        <v>170</v>
      </c>
      <c r="W71" s="7" t="str">
        <f ca="1">IF(Q71="","",OFFSET(program!$A$1,0,disasm!$A71+COLUMN()-COLUMN($U71)+IF($I71,0,1)))</f>
        <v/>
      </c>
      <c r="X71" s="3" t="str">
        <f t="shared" ca="1" si="54"/>
        <v>[vars.1]</v>
      </c>
      <c r="Y71" s="3" t="str">
        <f t="shared" ca="1" si="55"/>
        <v>main.run_app</v>
      </c>
      <c r="Z71" s="3" t="str">
        <f t="shared" ca="1" si="56"/>
        <v/>
      </c>
      <c r="AA71" s="3" t="str">
        <f ca="1">" "
&amp;AE71
&amp;IF(AND(OR(K71=5,K71=6),MOD(INT(J71/1000),10)=1)," A2","")
&amp;IF(AND(NOT(I71),J71=109,OFFSET(program!$A$1,0,disasm!$A71+1)&gt;0,NOT(ISNUMBER(FIND(" A1 "," "&amp;AE71&amp;" "))))," AUTOLABEL","")
&amp;" "</f>
        <v xml:space="preserve">  A2 </v>
      </c>
      <c r="AC71" s="17" t="s">
        <v>193</v>
      </c>
    </row>
    <row r="72" spans="1:31" x14ac:dyDescent="0.2">
      <c r="A72" s="1">
        <f t="shared" ca="1" si="42"/>
        <v>85</v>
      </c>
      <c r="B72" s="2" t="str">
        <f t="shared" ca="1" si="57"/>
        <v>main+12</v>
      </c>
      <c r="C72" s="3" t="str">
        <f ca="1">_xlfn.TEXTJOIN(" ",FALSE,OFFSET(program!$A$1,0,A72,1,M72))</f>
        <v>1106 0 73</v>
      </c>
      <c r="D72" s="4" t="str">
        <f ca="1">IF($H72="data",".dat "&amp;X72,
IF($H72="str",".str " &amp; _xlfn.TEXTJOIN("",FALSE,OFFSET(program!$A$2,0,A72+1,1,M72-1)),
$L72&amp;" "&amp;_xlfn.TEXTJOIN(", ",TRUE,$X72:$Z72)
))</f>
        <v>J=0  0, main.loop</v>
      </c>
      <c r="E72" s="19" t="b">
        <f t="shared" ca="1" si="43"/>
        <v>1</v>
      </c>
      <c r="F72" s="5" t="str">
        <f t="shared" ca="1" si="44"/>
        <v>main</v>
      </c>
      <c r="G72" s="5">
        <f t="shared" ca="1" si="45"/>
        <v>73</v>
      </c>
      <c r="H72" s="5" t="str">
        <f t="shared" si="46"/>
        <v>code</v>
      </c>
      <c r="I72" s="13" t="b">
        <f t="shared" si="47"/>
        <v>0</v>
      </c>
      <c r="J72" s="6">
        <f ca="1">OFFSET(program!$A$1,0,disasm!A72)</f>
        <v>1106</v>
      </c>
      <c r="K72" s="7">
        <f t="shared" ca="1" si="38"/>
        <v>6</v>
      </c>
      <c r="L72" s="7" t="str">
        <f t="shared" ca="1" si="48"/>
        <v xml:space="preserve">J=0 </v>
      </c>
      <c r="M72" s="7">
        <f t="shared" ca="1" si="49"/>
        <v>3</v>
      </c>
      <c r="N72" s="7">
        <f t="shared" ca="1" si="39"/>
        <v>2</v>
      </c>
      <c r="O72" s="8">
        <f t="shared" ca="1" si="50"/>
        <v>1</v>
      </c>
      <c r="P72" s="8">
        <f t="shared" ca="1" si="40"/>
        <v>1</v>
      </c>
      <c r="Q72" s="8" t="str">
        <f t="shared" ca="1" si="41"/>
        <v/>
      </c>
      <c r="R72" s="8" t="str">
        <f t="shared" ca="1" si="51"/>
        <v>num</v>
      </c>
      <c r="S72" s="8" t="str">
        <f t="shared" ca="1" si="52"/>
        <v>addr</v>
      </c>
      <c r="T72" s="8" t="str">
        <f t="shared" ca="1" si="53"/>
        <v/>
      </c>
      <c r="U72" s="7">
        <f ca="1">IF(O72="","",OFFSET(program!$A$1,0,disasm!$A72+COLUMN()-COLUMN($U72)+IF($I72,0,1)))</f>
        <v>0</v>
      </c>
      <c r="V72" s="7">
        <f ca="1">IF(P72="","",OFFSET(program!$A$1,0,disasm!$A72+COLUMN()-COLUMN($U72)+IF($I72,0,1)))</f>
        <v>73</v>
      </c>
      <c r="W72" s="7" t="str">
        <f ca="1">IF(Q72="","",OFFSET(program!$A$1,0,disasm!$A72+COLUMN()-COLUMN($U72)+IF($I72,0,1)))</f>
        <v/>
      </c>
      <c r="X72" s="3" t="str">
        <f t="shared" ca="1" si="54"/>
        <v>0</v>
      </c>
      <c r="Y72" s="3" t="str">
        <f t="shared" ca="1" si="55"/>
        <v>main.loop</v>
      </c>
      <c r="Z72" s="3" t="str">
        <f t="shared" ca="1" si="56"/>
        <v/>
      </c>
      <c r="AA72" s="3" t="str">
        <f ca="1">" "
&amp;AE72
&amp;IF(AND(OR(K72=5,K72=6),MOD(INT(J72/1000),10)=1)," A2","")
&amp;IF(AND(NOT(I72),J72=109,OFFSET(program!$A$1,0,disasm!$A72+1)&gt;0,NOT(ISNUMBER(FIND(" A1 "," "&amp;AE72&amp;" "))))," AUTOLABEL","")
&amp;" "</f>
        <v xml:space="preserve">  A2 </v>
      </c>
      <c r="AC72" s="17" t="s">
        <v>145</v>
      </c>
      <c r="AD72" s="12"/>
      <c r="AE72" s="12"/>
    </row>
    <row r="73" spans="1:31" x14ac:dyDescent="0.2">
      <c r="A73" s="1">
        <f t="shared" ca="1" si="42"/>
        <v>88</v>
      </c>
      <c r="B73" s="2" t="str">
        <f t="shared" ca="1" si="57"/>
        <v>main.lbl1</v>
      </c>
      <c r="C73" s="3" t="str">
        <f ca="1">_xlfn.TEXTJOIN(" ",FALSE,OFFSET(program!$A$1,0,A73,1,M73))</f>
        <v>3 65</v>
      </c>
      <c r="D73" s="4" t="str">
        <f ca="1">IF($H73="data",".dat "&amp;X73,
IF($H73="str",".str " &amp; _xlfn.TEXTJOIN("",FALSE,OFFSET(program!$A$2,0,A73+1,1,M73-1)),
$L73&amp;" "&amp;_xlfn.TEXTJOIN(", ",TRUE,$X73:$Z73)
))</f>
        <v>IN   [rx_pkt.y]</v>
      </c>
      <c r="E73" s="19" t="b">
        <f t="shared" ca="1" si="43"/>
        <v>1</v>
      </c>
      <c r="F73" s="5" t="str">
        <f t="shared" ca="1" si="44"/>
        <v>main</v>
      </c>
      <c r="G73" s="5">
        <f t="shared" ca="1" si="45"/>
        <v>73</v>
      </c>
      <c r="H73" s="5" t="str">
        <f t="shared" si="46"/>
        <v>code</v>
      </c>
      <c r="I73" s="13" t="b">
        <f t="shared" si="47"/>
        <v>0</v>
      </c>
      <c r="J73" s="6">
        <f ca="1">OFFSET(program!$A$1,0,disasm!A73)</f>
        <v>3</v>
      </c>
      <c r="K73" s="7">
        <f t="shared" ca="1" si="38"/>
        <v>3</v>
      </c>
      <c r="L73" s="7" t="str">
        <f t="shared" ca="1" si="48"/>
        <v xml:space="preserve">IN  </v>
      </c>
      <c r="M73" s="7">
        <f t="shared" ca="1" si="49"/>
        <v>2</v>
      </c>
      <c r="N73" s="7">
        <f t="shared" ca="1" si="39"/>
        <v>1</v>
      </c>
      <c r="O73" s="8">
        <f t="shared" ca="1" si="50"/>
        <v>0</v>
      </c>
      <c r="P73" s="8" t="str">
        <f t="shared" ca="1" si="40"/>
        <v/>
      </c>
      <c r="Q73" s="8" t="str">
        <f t="shared" ca="1" si="41"/>
        <v/>
      </c>
      <c r="R73" s="8" t="str">
        <f t="shared" ca="1" si="51"/>
        <v>addr</v>
      </c>
      <c r="S73" s="8" t="str">
        <f t="shared" ca="1" si="52"/>
        <v/>
      </c>
      <c r="T73" s="8" t="str">
        <f t="shared" ca="1" si="53"/>
        <v/>
      </c>
      <c r="U73" s="7">
        <f ca="1">IF(O73="","",OFFSET(program!$A$1,0,disasm!$A73+COLUMN()-COLUMN($U73)+IF($I73,0,1)))</f>
        <v>65</v>
      </c>
      <c r="V73" s="7" t="str">
        <f ca="1">IF(P73="","",OFFSET(program!$A$1,0,disasm!$A73+COLUMN()-COLUMN($U73)+IF($I73,0,1)))</f>
        <v/>
      </c>
      <c r="W73" s="7" t="str">
        <f ca="1">IF(Q73="","",OFFSET(program!$A$1,0,disasm!$A73+COLUMN()-COLUMN($U73)+IF($I73,0,1)))</f>
        <v/>
      </c>
      <c r="X73" s="3" t="str">
        <f t="shared" ca="1" si="54"/>
        <v>[rx_pkt.y]</v>
      </c>
      <c r="Y73" s="3" t="str">
        <f t="shared" ca="1" si="55"/>
        <v/>
      </c>
      <c r="Z73" s="3" t="str">
        <f t="shared" ca="1" si="56"/>
        <v/>
      </c>
      <c r="AA73" s="3" t="str">
        <f ca="1">" "
&amp;AE73
&amp;IF(AND(OR(K73=5,K73=6),MOD(INT(J73/1000),10)=1)," A2","")
&amp;IF(AND(NOT(I73),J73=109,OFFSET(program!$A$1,0,disasm!$A73+1)&gt;0,NOT(ISNUMBER(FIND(" A1 "," "&amp;AE73&amp;" "))))," AUTOLABEL","")
&amp;" "</f>
        <v xml:space="preserve">  </v>
      </c>
      <c r="AB73" s="17" t="s">
        <v>159</v>
      </c>
      <c r="AC73" s="17" t="s">
        <v>194</v>
      </c>
    </row>
    <row r="74" spans="1:31" x14ac:dyDescent="0.2">
      <c r="A74" s="1">
        <f t="shared" ca="1" si="42"/>
        <v>90</v>
      </c>
      <c r="B74" s="2" t="str">
        <f t="shared" ca="1" si="57"/>
        <v>main+17</v>
      </c>
      <c r="C74" s="3" t="str">
        <f ca="1">_xlfn.TEXTJOIN(" ",FALSE,OFFSET(program!$A$1,0,A74,1,M74))</f>
        <v>21001 64 0 1</v>
      </c>
      <c r="D74" s="4" t="str">
        <f ca="1">IF($H74="data",".dat "&amp;X74,
IF($H74="str",".str " &amp; _xlfn.TEXTJOIN("",FALSE,OFFSET(program!$A$2,0,A74+1,1,M74-1)),
$L74&amp;" "&amp;_xlfn.TEXTJOIN(", ",TRUE,$X74:$Z74)
))</f>
        <v>ADD  [rx_pkt.x], 0, [SP+1]</v>
      </c>
      <c r="E74" s="19" t="b">
        <f t="shared" ca="1" si="43"/>
        <v>1</v>
      </c>
      <c r="F74" s="5" t="str">
        <f t="shared" ca="1" si="44"/>
        <v>main</v>
      </c>
      <c r="G74" s="5">
        <f t="shared" ca="1" si="45"/>
        <v>73</v>
      </c>
      <c r="H74" s="5" t="str">
        <f t="shared" si="46"/>
        <v>code</v>
      </c>
      <c r="I74" s="13" t="b">
        <f t="shared" si="47"/>
        <v>0</v>
      </c>
      <c r="J74" s="6">
        <f ca="1">OFFSET(program!$A$1,0,disasm!A74)</f>
        <v>21001</v>
      </c>
      <c r="K74" s="7">
        <f t="shared" ca="1" si="38"/>
        <v>1</v>
      </c>
      <c r="L74" s="7" t="str">
        <f t="shared" ca="1" si="48"/>
        <v xml:space="preserve">ADD </v>
      </c>
      <c r="M74" s="7">
        <f t="shared" ca="1" si="49"/>
        <v>4</v>
      </c>
      <c r="N74" s="7">
        <f t="shared" ca="1" si="39"/>
        <v>3</v>
      </c>
      <c r="O74" s="8">
        <f t="shared" ca="1" si="50"/>
        <v>0</v>
      </c>
      <c r="P74" s="8">
        <f t="shared" ca="1" si="40"/>
        <v>1</v>
      </c>
      <c r="Q74" s="8">
        <f t="shared" ca="1" si="41"/>
        <v>2</v>
      </c>
      <c r="R74" s="8" t="str">
        <f t="shared" ca="1" si="51"/>
        <v>addr</v>
      </c>
      <c r="S74" s="8" t="str">
        <f t="shared" ca="1" si="52"/>
        <v>num</v>
      </c>
      <c r="T74" s="8" t="str">
        <f t="shared" ca="1" si="53"/>
        <v>num</v>
      </c>
      <c r="U74" s="7">
        <f ca="1">IF(O74="","",OFFSET(program!$A$1,0,disasm!$A74+COLUMN()-COLUMN($U74)+IF($I74,0,1)))</f>
        <v>64</v>
      </c>
      <c r="V74" s="7">
        <f ca="1">IF(P74="","",OFFSET(program!$A$1,0,disasm!$A74+COLUMN()-COLUMN($U74)+IF($I74,0,1)))</f>
        <v>0</v>
      </c>
      <c r="W74" s="7">
        <f ca="1">IF(Q74="","",OFFSET(program!$A$1,0,disasm!$A74+COLUMN()-COLUMN($U74)+IF($I74,0,1)))</f>
        <v>1</v>
      </c>
      <c r="X74" s="3" t="str">
        <f t="shared" ca="1" si="54"/>
        <v>[rx_pkt.x]</v>
      </c>
      <c r="Y74" s="3" t="str">
        <f t="shared" ca="1" si="55"/>
        <v>0</v>
      </c>
      <c r="Z74" s="3" t="str">
        <f t="shared" ca="1" si="56"/>
        <v>[SP+1]</v>
      </c>
      <c r="AA74" s="3" t="str">
        <f ca="1">" "
&amp;AE74
&amp;IF(AND(OR(K74=5,K74=6),MOD(INT(J74/1000),10)=1)," A2","")
&amp;IF(AND(NOT(I74),J74=109,OFFSET(program!$A$1,0,disasm!$A74+1)&gt;0,NOT(ISNUMBER(FIND(" A1 "," "&amp;AE74&amp;" "))))," AUTOLABEL","")
&amp;" "</f>
        <v xml:space="preserve">  </v>
      </c>
    </row>
    <row r="75" spans="1:31" x14ac:dyDescent="0.2">
      <c r="A75" s="1">
        <f t="shared" ca="1" si="42"/>
        <v>94</v>
      </c>
      <c r="B75" s="2" t="str">
        <f t="shared" ca="1" si="57"/>
        <v>main+21</v>
      </c>
      <c r="C75" s="3" t="str">
        <f ca="1">_xlfn.TEXTJOIN(" ",FALSE,OFFSET(program!$A$1,0,A75,1,M75))</f>
        <v>20102 1 66 2</v>
      </c>
      <c r="D75" s="4" t="str">
        <f ca="1">IF($H75="data",".dat "&amp;X75,
IF($H75="str",".str " &amp; _xlfn.TEXTJOIN("",FALSE,OFFSET(program!$A$2,0,A75+1,1,M75-1)),
$L75&amp;" "&amp;_xlfn.TEXTJOIN(", ",TRUE,$X75:$Z75)
))</f>
        <v>MUL  1, [node.prime], [SP+2]</v>
      </c>
      <c r="E75" s="19" t="b">
        <f t="shared" ca="1" si="43"/>
        <v>1</v>
      </c>
      <c r="F75" s="5" t="str">
        <f t="shared" ca="1" si="44"/>
        <v>main</v>
      </c>
      <c r="G75" s="5">
        <f t="shared" ca="1" si="45"/>
        <v>73</v>
      </c>
      <c r="H75" s="5" t="str">
        <f t="shared" si="46"/>
        <v>code</v>
      </c>
      <c r="I75" s="13" t="b">
        <f t="shared" si="47"/>
        <v>0</v>
      </c>
      <c r="J75" s="6">
        <f ca="1">OFFSET(program!$A$1,0,disasm!A75)</f>
        <v>20102</v>
      </c>
      <c r="K75" s="7">
        <f t="shared" ca="1" si="38"/>
        <v>2</v>
      </c>
      <c r="L75" s="7" t="str">
        <f t="shared" ca="1" si="48"/>
        <v xml:space="preserve">MUL </v>
      </c>
      <c r="M75" s="7">
        <f t="shared" ca="1" si="49"/>
        <v>4</v>
      </c>
      <c r="N75" s="7">
        <f t="shared" ca="1" si="39"/>
        <v>3</v>
      </c>
      <c r="O75" s="8">
        <f t="shared" ca="1" si="50"/>
        <v>1</v>
      </c>
      <c r="P75" s="8">
        <f t="shared" ca="1" si="40"/>
        <v>0</v>
      </c>
      <c r="Q75" s="8">
        <f t="shared" ca="1" si="41"/>
        <v>2</v>
      </c>
      <c r="R75" s="8" t="str">
        <f t="shared" ca="1" si="51"/>
        <v>num</v>
      </c>
      <c r="S75" s="8" t="str">
        <f t="shared" ca="1" si="52"/>
        <v>addr</v>
      </c>
      <c r="T75" s="8" t="str">
        <f t="shared" ca="1" si="53"/>
        <v>num</v>
      </c>
      <c r="U75" s="7">
        <f ca="1">IF(O75="","",OFFSET(program!$A$1,0,disasm!$A75+COLUMN()-COLUMN($U75)+IF($I75,0,1)))</f>
        <v>1</v>
      </c>
      <c r="V75" s="7">
        <f ca="1">IF(P75="","",OFFSET(program!$A$1,0,disasm!$A75+COLUMN()-COLUMN($U75)+IF($I75,0,1)))</f>
        <v>66</v>
      </c>
      <c r="W75" s="7">
        <f ca="1">IF(Q75="","",OFFSET(program!$A$1,0,disasm!$A75+COLUMN()-COLUMN($U75)+IF($I75,0,1)))</f>
        <v>2</v>
      </c>
      <c r="X75" s="3" t="str">
        <f t="shared" ca="1" si="54"/>
        <v>1</v>
      </c>
      <c r="Y75" s="3" t="str">
        <f t="shared" ca="1" si="55"/>
        <v>[node.prime]</v>
      </c>
      <c r="Z75" s="3" t="str">
        <f t="shared" ca="1" si="56"/>
        <v>[SP+2]</v>
      </c>
      <c r="AA75" s="3" t="str">
        <f ca="1">" "
&amp;AE75
&amp;IF(AND(OR(K75=5,K75=6),MOD(INT(J75/1000),10)=1)," A2","")
&amp;IF(AND(NOT(I75),J75=109,OFFSET(program!$A$1,0,disasm!$A75+1)&gt;0,NOT(ISNUMBER(FIND(" A1 "," "&amp;AE75&amp;" "))))," AUTOLABEL","")
&amp;" "</f>
        <v xml:space="preserve">  </v>
      </c>
    </row>
    <row r="76" spans="1:31" x14ac:dyDescent="0.2">
      <c r="A76" s="1">
        <f t="shared" ca="1" si="42"/>
        <v>98</v>
      </c>
      <c r="B76" s="2" t="str">
        <f t="shared" ca="1" si="57"/>
        <v>main+25</v>
      </c>
      <c r="C76" s="3" t="str">
        <f ca="1">_xlfn.TEXTJOIN(" ",FALSE,OFFSET(program!$A$1,0,A76,1,M76))</f>
        <v>21101 105 0 0</v>
      </c>
      <c r="D76" s="4" t="str">
        <f ca="1">IF($H76="data",".dat "&amp;X76,
IF($H76="str",".str " &amp; _xlfn.TEXTJOIN("",FALSE,OFFSET(program!$A$2,0,A76+1,1,M76-1)),
$L76&amp;" "&amp;_xlfn.TEXTJOIN(", ",TRUE,$X76:$Z76)
))</f>
        <v>ADD  main+32, 0, [SP+0]</v>
      </c>
      <c r="E76" s="19" t="b">
        <f t="shared" ca="1" si="43"/>
        <v>1</v>
      </c>
      <c r="F76" s="5" t="str">
        <f t="shared" ca="1" si="44"/>
        <v>main</v>
      </c>
      <c r="G76" s="5">
        <f t="shared" ca="1" si="45"/>
        <v>73</v>
      </c>
      <c r="H76" s="5" t="str">
        <f t="shared" si="46"/>
        <v>code</v>
      </c>
      <c r="I76" s="13" t="b">
        <f t="shared" si="47"/>
        <v>0</v>
      </c>
      <c r="J76" s="6">
        <f ca="1">OFFSET(program!$A$1,0,disasm!A76)</f>
        <v>21101</v>
      </c>
      <c r="K76" s="7">
        <f t="shared" ca="1" si="38"/>
        <v>1</v>
      </c>
      <c r="L76" s="7" t="str">
        <f t="shared" ca="1" si="48"/>
        <v xml:space="preserve">ADD </v>
      </c>
      <c r="M76" s="7">
        <f t="shared" ca="1" si="49"/>
        <v>4</v>
      </c>
      <c r="N76" s="7">
        <f t="shared" ca="1" si="39"/>
        <v>3</v>
      </c>
      <c r="O76" s="8">
        <f t="shared" ca="1" si="50"/>
        <v>1</v>
      </c>
      <c r="P76" s="8">
        <f t="shared" ca="1" si="40"/>
        <v>1</v>
      </c>
      <c r="Q76" s="8">
        <f t="shared" ca="1" si="41"/>
        <v>2</v>
      </c>
      <c r="R76" s="8" t="str">
        <f t="shared" ca="1" si="51"/>
        <v>addr</v>
      </c>
      <c r="S76" s="8" t="str">
        <f t="shared" ca="1" si="52"/>
        <v>num</v>
      </c>
      <c r="T76" s="8" t="str">
        <f t="shared" ca="1" si="53"/>
        <v>num</v>
      </c>
      <c r="U76" s="7">
        <f ca="1">IF(O76="","",OFFSET(program!$A$1,0,disasm!$A76+COLUMN()-COLUMN($U76)+IF($I76,0,1)))</f>
        <v>105</v>
      </c>
      <c r="V76" s="7">
        <f ca="1">IF(P76="","",OFFSET(program!$A$1,0,disasm!$A76+COLUMN()-COLUMN($U76)+IF($I76,0,1)))</f>
        <v>0</v>
      </c>
      <c r="W76" s="7">
        <f ca="1">IF(Q76="","",OFFSET(program!$A$1,0,disasm!$A76+COLUMN()-COLUMN($U76)+IF($I76,0,1)))</f>
        <v>0</v>
      </c>
      <c r="X76" s="3" t="str">
        <f t="shared" ca="1" si="54"/>
        <v>main+32</v>
      </c>
      <c r="Y76" s="3" t="str">
        <f t="shared" ca="1" si="55"/>
        <v>0</v>
      </c>
      <c r="Z76" s="3" t="str">
        <f t="shared" ca="1" si="56"/>
        <v>[SP+0]</v>
      </c>
      <c r="AA76" s="3" t="str">
        <f ca="1">" "
&amp;AE76
&amp;IF(AND(OR(K76=5,K76=6),MOD(INT(J76/1000),10)=1)," A2","")
&amp;IF(AND(NOT(I76),J76=109,OFFSET(program!$A$1,0,disasm!$A76+1)&gt;0,NOT(ISNUMBER(FIND(" A1 "," "&amp;AE76&amp;" "))))," AUTOLABEL","")
&amp;" "</f>
        <v xml:space="preserve"> A1 </v>
      </c>
      <c r="AE76" s="12" t="s">
        <v>28</v>
      </c>
    </row>
    <row r="77" spans="1:31" x14ac:dyDescent="0.2">
      <c r="A77" s="1">
        <f t="shared" ca="1" si="42"/>
        <v>102</v>
      </c>
      <c r="B77" s="2" t="str">
        <f t="shared" ca="1" si="57"/>
        <v>main+29</v>
      </c>
      <c r="C77" s="3" t="str">
        <f ca="1">_xlfn.TEXTJOIN(" ",FALSE,OFFSET(program!$A$1,0,A77,1,M77))</f>
        <v>1106 0 436</v>
      </c>
      <c r="D77" s="4" t="str">
        <f ca="1">IF($H77="data",".dat "&amp;X77,
IF($H77="str",".str " &amp; _xlfn.TEXTJOIN("",FALSE,OFFSET(program!$A$2,0,A77+1,1,M77-1)),
$L77&amp;" "&amp;_xlfn.TEXTJOIN(", ",TRUE,$X77:$Z77)
))</f>
        <v>J=0  0, divide</v>
      </c>
      <c r="E77" s="19" t="b">
        <f t="shared" ca="1" si="43"/>
        <v>1</v>
      </c>
      <c r="F77" s="5" t="str">
        <f t="shared" ca="1" si="44"/>
        <v>main</v>
      </c>
      <c r="G77" s="5">
        <f t="shared" ca="1" si="45"/>
        <v>73</v>
      </c>
      <c r="H77" s="5" t="str">
        <f t="shared" si="46"/>
        <v>code</v>
      </c>
      <c r="I77" s="13" t="b">
        <f t="shared" si="47"/>
        <v>0</v>
      </c>
      <c r="J77" s="6">
        <f ca="1">OFFSET(program!$A$1,0,disasm!A77)</f>
        <v>1106</v>
      </c>
      <c r="K77" s="7">
        <f t="shared" ca="1" si="38"/>
        <v>6</v>
      </c>
      <c r="L77" s="7" t="str">
        <f t="shared" ca="1" si="48"/>
        <v xml:space="preserve">J=0 </v>
      </c>
      <c r="M77" s="7">
        <f t="shared" ca="1" si="49"/>
        <v>3</v>
      </c>
      <c r="N77" s="7">
        <f t="shared" ca="1" si="39"/>
        <v>2</v>
      </c>
      <c r="O77" s="8">
        <f t="shared" ca="1" si="50"/>
        <v>1</v>
      </c>
      <c r="P77" s="8">
        <f t="shared" ca="1" si="40"/>
        <v>1</v>
      </c>
      <c r="Q77" s="8" t="str">
        <f t="shared" ca="1" si="41"/>
        <v/>
      </c>
      <c r="R77" s="8" t="str">
        <f t="shared" ca="1" si="51"/>
        <v>num</v>
      </c>
      <c r="S77" s="8" t="str">
        <f t="shared" ca="1" si="52"/>
        <v>addr</v>
      </c>
      <c r="T77" s="8" t="str">
        <f t="shared" ca="1" si="53"/>
        <v/>
      </c>
      <c r="U77" s="7">
        <f ca="1">IF(O77="","",OFFSET(program!$A$1,0,disasm!$A77+COLUMN()-COLUMN($U77)+IF($I77,0,1)))</f>
        <v>0</v>
      </c>
      <c r="V77" s="7">
        <f ca="1">IF(P77="","",OFFSET(program!$A$1,0,disasm!$A77+COLUMN()-COLUMN($U77)+IF($I77,0,1)))</f>
        <v>436</v>
      </c>
      <c r="W77" s="7" t="str">
        <f ca="1">IF(Q77="","",OFFSET(program!$A$1,0,disasm!$A77+COLUMN()-COLUMN($U77)+IF($I77,0,1)))</f>
        <v/>
      </c>
      <c r="X77" s="3" t="str">
        <f t="shared" ca="1" si="54"/>
        <v>0</v>
      </c>
      <c r="Y77" s="3" t="str">
        <f t="shared" ca="1" si="55"/>
        <v>divide</v>
      </c>
      <c r="Z77" s="3" t="str">
        <f t="shared" ca="1" si="56"/>
        <v/>
      </c>
      <c r="AA77" s="3" t="str">
        <f ca="1">" "
&amp;AE77
&amp;IF(AND(OR(K77=5,K77=6),MOD(INT(J77/1000),10)=1)," A2","")
&amp;IF(AND(NOT(I77),J77=109,OFFSET(program!$A$1,0,disasm!$A77+1)&gt;0,NOT(ISNUMBER(FIND(" A1 "," "&amp;AE77&amp;" "))))," AUTOLABEL","")
&amp;" "</f>
        <v xml:space="preserve">  A2 </v>
      </c>
    </row>
    <row r="78" spans="1:31" x14ac:dyDescent="0.2">
      <c r="A78" s="1">
        <f t="shared" ca="1" si="42"/>
        <v>105</v>
      </c>
      <c r="B78" s="2" t="str">
        <f t="shared" ca="1" si="57"/>
        <v>main+32</v>
      </c>
      <c r="C78" s="3" t="str">
        <f ca="1">_xlfn.TEXTJOIN(" ",FALSE,OFFSET(program!$A$1,0,A78,1,M78))</f>
        <v>1201 1 -1 64</v>
      </c>
      <c r="D78" s="4" t="str">
        <f ca="1">IF($H78="data",".dat "&amp;X78,
IF($H78="str",".str " &amp; _xlfn.TEXTJOIN("",FALSE,OFFSET(program!$A$2,0,A78+1,1,M78-1)),
$L78&amp;" "&amp;_xlfn.TEXTJOIN(", ",TRUE,$X78:$Z78)
))</f>
        <v>ADD  [SP+1], -1, [rx_pkt.x]</v>
      </c>
      <c r="E78" s="19" t="b">
        <f t="shared" ca="1" si="43"/>
        <v>1</v>
      </c>
      <c r="F78" s="5" t="str">
        <f t="shared" ca="1" si="44"/>
        <v>main</v>
      </c>
      <c r="G78" s="5">
        <f t="shared" ca="1" si="45"/>
        <v>73</v>
      </c>
      <c r="H78" s="5" t="str">
        <f t="shared" si="46"/>
        <v>code</v>
      </c>
      <c r="I78" s="13" t="b">
        <f t="shared" si="47"/>
        <v>0</v>
      </c>
      <c r="J78" s="6">
        <f ca="1">OFFSET(program!$A$1,0,disasm!A78)</f>
        <v>1201</v>
      </c>
      <c r="K78" s="7">
        <f t="shared" ca="1" si="38"/>
        <v>1</v>
      </c>
      <c r="L78" s="7" t="str">
        <f t="shared" ca="1" si="48"/>
        <v xml:space="preserve">ADD </v>
      </c>
      <c r="M78" s="7">
        <f t="shared" ca="1" si="49"/>
        <v>4</v>
      </c>
      <c r="N78" s="7">
        <f t="shared" ca="1" si="39"/>
        <v>3</v>
      </c>
      <c r="O78" s="8">
        <f t="shared" ca="1" si="50"/>
        <v>2</v>
      </c>
      <c r="P78" s="8">
        <f t="shared" ca="1" si="40"/>
        <v>1</v>
      </c>
      <c r="Q78" s="8">
        <f t="shared" ca="1" si="41"/>
        <v>0</v>
      </c>
      <c r="R78" s="8" t="str">
        <f t="shared" ca="1" si="51"/>
        <v>num</v>
      </c>
      <c r="S78" s="8" t="str">
        <f t="shared" ca="1" si="52"/>
        <v>num</v>
      </c>
      <c r="T78" s="8" t="str">
        <f t="shared" ca="1" si="53"/>
        <v>addr</v>
      </c>
      <c r="U78" s="7">
        <f ca="1">IF(O78="","",OFFSET(program!$A$1,0,disasm!$A78+COLUMN()-COLUMN($U78)+IF($I78,0,1)))</f>
        <v>1</v>
      </c>
      <c r="V78" s="7">
        <f ca="1">IF(P78="","",OFFSET(program!$A$1,0,disasm!$A78+COLUMN()-COLUMN($U78)+IF($I78,0,1)))</f>
        <v>-1</v>
      </c>
      <c r="W78" s="7">
        <f ca="1">IF(Q78="","",OFFSET(program!$A$1,0,disasm!$A78+COLUMN()-COLUMN($U78)+IF($I78,0,1)))</f>
        <v>64</v>
      </c>
      <c r="X78" s="3" t="str">
        <f t="shared" ca="1" si="54"/>
        <v>[SP+1]</v>
      </c>
      <c r="Y78" s="3" t="str">
        <f t="shared" ca="1" si="55"/>
        <v>-1</v>
      </c>
      <c r="Z78" s="3" t="str">
        <f t="shared" ca="1" si="56"/>
        <v>[rx_pkt.x]</v>
      </c>
      <c r="AA78" s="3" t="str">
        <f ca="1">" "
&amp;AE78
&amp;IF(AND(OR(K78=5,K78=6),MOD(INT(J78/1000),10)=1)," A2","")
&amp;IF(AND(NOT(I78),J78=109,OFFSET(program!$A$1,0,disasm!$A78+1)&gt;0,NOT(ISNUMBER(FIND(" A1 "," "&amp;AE78&amp;" "))))," AUTOLABEL","")
&amp;" "</f>
        <v xml:space="preserve">  </v>
      </c>
      <c r="AC78" s="17" t="s">
        <v>190</v>
      </c>
    </row>
    <row r="79" spans="1:31" x14ac:dyDescent="0.2">
      <c r="A79" s="1">
        <f t="shared" ca="1" si="42"/>
        <v>109</v>
      </c>
      <c r="B79" s="2" t="str">
        <f t="shared" ca="1" si="57"/>
        <v>main+36</v>
      </c>
      <c r="C79" s="3" t="str">
        <f ca="1">_xlfn.TEXTJOIN(" ",FALSE,OFFSET(program!$A$1,0,A79,1,M79))</f>
        <v>1007 64 0 62</v>
      </c>
      <c r="D79" s="4" t="str">
        <f ca="1">IF($H79="data",".dat "&amp;X79,
IF($H79="str",".str " &amp; _xlfn.TEXTJOIN("",FALSE,OFFSET(program!$A$2,0,A79+1,1,M79-1)),
$L79&amp;" "&amp;_xlfn.TEXTJOIN(", ",TRUE,$X79:$Z79)
))</f>
        <v>CMP&lt; [rx_pkt.x], 0, [vars.tmp]</v>
      </c>
      <c r="E79" s="19" t="b">
        <f t="shared" ca="1" si="43"/>
        <v>1</v>
      </c>
      <c r="F79" s="5" t="str">
        <f t="shared" ca="1" si="44"/>
        <v>main</v>
      </c>
      <c r="G79" s="5">
        <f t="shared" ca="1" si="45"/>
        <v>73</v>
      </c>
      <c r="H79" s="5" t="str">
        <f t="shared" si="46"/>
        <v>code</v>
      </c>
      <c r="I79" s="13" t="b">
        <f t="shared" si="47"/>
        <v>0</v>
      </c>
      <c r="J79" s="6">
        <f ca="1">OFFSET(program!$A$1,0,disasm!A79)</f>
        <v>1007</v>
      </c>
      <c r="K79" s="7">
        <f t="shared" ca="1" si="38"/>
        <v>7</v>
      </c>
      <c r="L79" s="7" t="str">
        <f t="shared" ca="1" si="48"/>
        <v>CMP&lt;</v>
      </c>
      <c r="M79" s="7">
        <f t="shared" ca="1" si="49"/>
        <v>4</v>
      </c>
      <c r="N79" s="7">
        <f t="shared" ca="1" si="39"/>
        <v>3</v>
      </c>
      <c r="O79" s="8">
        <f t="shared" ca="1" si="50"/>
        <v>0</v>
      </c>
      <c r="P79" s="8">
        <f t="shared" ca="1" si="40"/>
        <v>1</v>
      </c>
      <c r="Q79" s="8">
        <f t="shared" ca="1" si="41"/>
        <v>0</v>
      </c>
      <c r="R79" s="8" t="str">
        <f t="shared" ca="1" si="51"/>
        <v>addr</v>
      </c>
      <c r="S79" s="8" t="str">
        <f t="shared" ca="1" si="52"/>
        <v>num</v>
      </c>
      <c r="T79" s="8" t="str">
        <f t="shared" ca="1" si="53"/>
        <v>addr</v>
      </c>
      <c r="U79" s="7">
        <f ca="1">IF(O79="","",OFFSET(program!$A$1,0,disasm!$A79+COLUMN()-COLUMN($U79)+IF($I79,0,1)))</f>
        <v>64</v>
      </c>
      <c r="V79" s="7">
        <f ca="1">IF(P79="","",OFFSET(program!$A$1,0,disasm!$A79+COLUMN()-COLUMN($U79)+IF($I79,0,1)))</f>
        <v>0</v>
      </c>
      <c r="W79" s="7">
        <f ca="1">IF(Q79="","",OFFSET(program!$A$1,0,disasm!$A79+COLUMN()-COLUMN($U79)+IF($I79,0,1)))</f>
        <v>62</v>
      </c>
      <c r="X79" s="3" t="str">
        <f t="shared" ca="1" si="54"/>
        <v>[rx_pkt.x]</v>
      </c>
      <c r="Y79" s="3" t="str">
        <f t="shared" ca="1" si="55"/>
        <v>0</v>
      </c>
      <c r="Z79" s="3" t="str">
        <f t="shared" ca="1" si="56"/>
        <v>[vars.tmp]</v>
      </c>
      <c r="AA79" s="3" t="str">
        <f ca="1">" "
&amp;AE79
&amp;IF(AND(OR(K79=5,K79=6),MOD(INT(J79/1000),10)=1)," A2","")
&amp;IF(AND(NOT(I79),J79=109,OFFSET(program!$A$1,0,disasm!$A79+1)&gt;0,NOT(ISNUMBER(FIND(" A1 "," "&amp;AE79&amp;" "))))," AUTOLABEL","")
&amp;" "</f>
        <v xml:space="preserve">  </v>
      </c>
      <c r="AC79" s="17" t="s">
        <v>195</v>
      </c>
    </row>
    <row r="80" spans="1:31" x14ac:dyDescent="0.2">
      <c r="A80" s="1">
        <f t="shared" ca="1" si="42"/>
        <v>113</v>
      </c>
      <c r="B80" s="2" t="str">
        <f t="shared" ca="1" si="57"/>
        <v>main+40</v>
      </c>
      <c r="C80" s="3" t="str">
        <f ca="1">_xlfn.TEXTJOIN(" ",FALSE,OFFSET(program!$A$1,0,A80,1,M80))</f>
        <v>1005 62 73</v>
      </c>
      <c r="D80" s="4" t="str">
        <f ca="1">IF($H80="data",".dat "&amp;X80,
IF($H80="str",".str " &amp; _xlfn.TEXTJOIN("",FALSE,OFFSET(program!$A$2,0,A80+1,1,M80-1)),
$L80&amp;" "&amp;_xlfn.TEXTJOIN(", ",TRUE,$X80:$Z80)
))</f>
        <v>J!=0 [vars.tmp], main.loop</v>
      </c>
      <c r="E80" s="19" t="b">
        <f t="shared" ca="1" si="43"/>
        <v>1</v>
      </c>
      <c r="F80" s="5" t="str">
        <f t="shared" ca="1" si="44"/>
        <v>main</v>
      </c>
      <c r="G80" s="5">
        <f t="shared" ca="1" si="45"/>
        <v>73</v>
      </c>
      <c r="H80" s="5" t="str">
        <f t="shared" si="46"/>
        <v>code</v>
      </c>
      <c r="I80" s="13" t="b">
        <f t="shared" si="47"/>
        <v>0</v>
      </c>
      <c r="J80" s="6">
        <f ca="1">OFFSET(program!$A$1,0,disasm!A80)</f>
        <v>1005</v>
      </c>
      <c r="K80" s="7">
        <f t="shared" ca="1" si="38"/>
        <v>5</v>
      </c>
      <c r="L80" s="7" t="str">
        <f t="shared" ca="1" si="48"/>
        <v>J!=0</v>
      </c>
      <c r="M80" s="7">
        <f t="shared" ca="1" si="49"/>
        <v>3</v>
      </c>
      <c r="N80" s="7">
        <f t="shared" ca="1" si="39"/>
        <v>2</v>
      </c>
      <c r="O80" s="8">
        <f t="shared" ca="1" si="50"/>
        <v>0</v>
      </c>
      <c r="P80" s="8">
        <f t="shared" ca="1" si="40"/>
        <v>1</v>
      </c>
      <c r="Q80" s="8" t="str">
        <f t="shared" ca="1" si="41"/>
        <v/>
      </c>
      <c r="R80" s="8" t="str">
        <f t="shared" ca="1" si="51"/>
        <v>addr</v>
      </c>
      <c r="S80" s="8" t="str">
        <f t="shared" ca="1" si="52"/>
        <v>addr</v>
      </c>
      <c r="T80" s="8" t="str">
        <f t="shared" ca="1" si="53"/>
        <v/>
      </c>
      <c r="U80" s="7">
        <f ca="1">IF(O80="","",OFFSET(program!$A$1,0,disasm!$A80+COLUMN()-COLUMN($U80)+IF($I80,0,1)))</f>
        <v>62</v>
      </c>
      <c r="V80" s="7">
        <f ca="1">IF(P80="","",OFFSET(program!$A$1,0,disasm!$A80+COLUMN()-COLUMN($U80)+IF($I80,0,1)))</f>
        <v>73</v>
      </c>
      <c r="W80" s="7" t="str">
        <f ca="1">IF(Q80="","",OFFSET(program!$A$1,0,disasm!$A80+COLUMN()-COLUMN($U80)+IF($I80,0,1)))</f>
        <v/>
      </c>
      <c r="X80" s="3" t="str">
        <f t="shared" ca="1" si="54"/>
        <v>[vars.tmp]</v>
      </c>
      <c r="Y80" s="3" t="str">
        <f t="shared" ca="1" si="55"/>
        <v>main.loop</v>
      </c>
      <c r="Z80" s="3" t="str">
        <f t="shared" ca="1" si="56"/>
        <v/>
      </c>
      <c r="AA80" s="3" t="str">
        <f ca="1">" "
&amp;AE80
&amp;IF(AND(OR(K80=5,K80=6),MOD(INT(J80/1000),10)=1)," A2","")
&amp;IF(AND(NOT(I80),J80=109,OFFSET(program!$A$1,0,disasm!$A80+1)&gt;0,NOT(ISNUMBER(FIND(" A1 "," "&amp;AE80&amp;" "))))," AUTOLABEL","")
&amp;" "</f>
        <v xml:space="preserve">  A2 </v>
      </c>
    </row>
    <row r="81" spans="1:29" x14ac:dyDescent="0.2">
      <c r="A81" s="1">
        <f t="shared" ca="1" si="42"/>
        <v>116</v>
      </c>
      <c r="B81" s="2" t="str">
        <f t="shared" ca="1" si="57"/>
        <v>main+43</v>
      </c>
      <c r="C81" s="3" t="str">
        <f ca="1">_xlfn.TEXTJOIN(" ",FALSE,OFFSET(program!$A$1,0,A81,1,M81))</f>
        <v>7 64 67 62</v>
      </c>
      <c r="D81" s="4" t="str">
        <f ca="1">IF($H81="data",".dat "&amp;X81,
IF($H81="str",".str " &amp; _xlfn.TEXTJOIN("",FALSE,OFFSET(program!$A$2,0,A81+1,1,M81-1)),
$L81&amp;" "&amp;_xlfn.TEXTJOIN(", ",TRUE,$X81:$Z81)
))</f>
        <v>CMP&lt; [rx_pkt.x], [node.rxmem_size], [vars.tmp]</v>
      </c>
      <c r="E81" s="19" t="b">
        <f t="shared" ca="1" si="43"/>
        <v>1</v>
      </c>
      <c r="F81" s="5" t="str">
        <f t="shared" ca="1" si="44"/>
        <v>main</v>
      </c>
      <c r="G81" s="5">
        <f t="shared" ca="1" si="45"/>
        <v>73</v>
      </c>
      <c r="H81" s="5" t="str">
        <f t="shared" si="46"/>
        <v>code</v>
      </c>
      <c r="I81" s="13" t="b">
        <f t="shared" si="47"/>
        <v>0</v>
      </c>
      <c r="J81" s="6">
        <f ca="1">OFFSET(program!$A$1,0,disasm!A81)</f>
        <v>7</v>
      </c>
      <c r="K81" s="7">
        <f t="shared" ca="1" si="38"/>
        <v>7</v>
      </c>
      <c r="L81" s="7" t="str">
        <f t="shared" ca="1" si="48"/>
        <v>CMP&lt;</v>
      </c>
      <c r="M81" s="7">
        <f t="shared" ca="1" si="49"/>
        <v>4</v>
      </c>
      <c r="N81" s="7">
        <f t="shared" ca="1" si="39"/>
        <v>3</v>
      </c>
      <c r="O81" s="8">
        <f t="shared" ca="1" si="50"/>
        <v>0</v>
      </c>
      <c r="P81" s="8">
        <f t="shared" ca="1" si="40"/>
        <v>0</v>
      </c>
      <c r="Q81" s="8">
        <f t="shared" ca="1" si="41"/>
        <v>0</v>
      </c>
      <c r="R81" s="8" t="str">
        <f t="shared" ca="1" si="51"/>
        <v>addr</v>
      </c>
      <c r="S81" s="8" t="str">
        <f t="shared" ca="1" si="52"/>
        <v>addr</v>
      </c>
      <c r="T81" s="8" t="str">
        <f t="shared" ca="1" si="53"/>
        <v>addr</v>
      </c>
      <c r="U81" s="7">
        <f ca="1">IF(O81="","",OFFSET(program!$A$1,0,disasm!$A81+COLUMN()-COLUMN($U81)+IF($I81,0,1)))</f>
        <v>64</v>
      </c>
      <c r="V81" s="7">
        <f ca="1">IF(P81="","",OFFSET(program!$A$1,0,disasm!$A81+COLUMN()-COLUMN($U81)+IF($I81,0,1)))</f>
        <v>67</v>
      </c>
      <c r="W81" s="7">
        <f ca="1">IF(Q81="","",OFFSET(program!$A$1,0,disasm!$A81+COLUMN()-COLUMN($U81)+IF($I81,0,1)))</f>
        <v>62</v>
      </c>
      <c r="X81" s="3" t="str">
        <f t="shared" ca="1" si="54"/>
        <v>[rx_pkt.x]</v>
      </c>
      <c r="Y81" s="3" t="str">
        <f t="shared" ca="1" si="55"/>
        <v>[node.rxmem_size]</v>
      </c>
      <c r="Z81" s="3" t="str">
        <f t="shared" ca="1" si="56"/>
        <v>[vars.tmp]</v>
      </c>
      <c r="AA81" s="3" t="str">
        <f ca="1">" "
&amp;AE81
&amp;IF(AND(OR(K81=5,K81=6),MOD(INT(J81/1000),10)=1)," A2","")
&amp;IF(AND(NOT(I81),J81=109,OFFSET(program!$A$1,0,disasm!$A81+1)&gt;0,NOT(ISNUMBER(FIND(" A1 "," "&amp;AE81&amp;" "))))," AUTOLABEL","")
&amp;" "</f>
        <v xml:space="preserve">  </v>
      </c>
      <c r="AC81" s="17" t="s">
        <v>216</v>
      </c>
    </row>
    <row r="82" spans="1:29" x14ac:dyDescent="0.2">
      <c r="A82" s="1">
        <f t="shared" ca="1" si="42"/>
        <v>120</v>
      </c>
      <c r="B82" s="2" t="str">
        <f t="shared" ca="1" si="57"/>
        <v>main+47</v>
      </c>
      <c r="C82" s="3" t="str">
        <f ca="1">_xlfn.TEXTJOIN(" ",FALSE,OFFSET(program!$A$1,0,A82,1,M82))</f>
        <v>1006 62 73</v>
      </c>
      <c r="D82" s="4" t="str">
        <f ca="1">IF($H82="data",".dat "&amp;X82,
IF($H82="str",".str " &amp; _xlfn.TEXTJOIN("",FALSE,OFFSET(program!$A$2,0,A82+1,1,M82-1)),
$L82&amp;" "&amp;_xlfn.TEXTJOIN(", ",TRUE,$X82:$Z82)
))</f>
        <v>J=0  [vars.tmp], main.loop</v>
      </c>
      <c r="E82" s="19" t="b">
        <f t="shared" ca="1" si="43"/>
        <v>1</v>
      </c>
      <c r="F82" s="5" t="str">
        <f t="shared" ca="1" si="44"/>
        <v>main</v>
      </c>
      <c r="G82" s="5">
        <f t="shared" ca="1" si="45"/>
        <v>73</v>
      </c>
      <c r="H82" s="5" t="str">
        <f t="shared" si="46"/>
        <v>code</v>
      </c>
      <c r="I82" s="13" t="b">
        <f t="shared" si="47"/>
        <v>0</v>
      </c>
      <c r="J82" s="6">
        <f ca="1">OFFSET(program!$A$1,0,disasm!A82)</f>
        <v>1006</v>
      </c>
      <c r="K82" s="7">
        <f t="shared" ca="1" si="38"/>
        <v>6</v>
      </c>
      <c r="L82" s="7" t="str">
        <f t="shared" ca="1" si="48"/>
        <v xml:space="preserve">J=0 </v>
      </c>
      <c r="M82" s="7">
        <f t="shared" ca="1" si="49"/>
        <v>3</v>
      </c>
      <c r="N82" s="7">
        <f t="shared" ca="1" si="39"/>
        <v>2</v>
      </c>
      <c r="O82" s="8">
        <f t="shared" ca="1" si="50"/>
        <v>0</v>
      </c>
      <c r="P82" s="8">
        <f t="shared" ca="1" si="40"/>
        <v>1</v>
      </c>
      <c r="Q82" s="8" t="str">
        <f t="shared" ca="1" si="41"/>
        <v/>
      </c>
      <c r="R82" s="8" t="str">
        <f t="shared" ca="1" si="51"/>
        <v>addr</v>
      </c>
      <c r="S82" s="8" t="str">
        <f t="shared" ca="1" si="52"/>
        <v>addr</v>
      </c>
      <c r="T82" s="8" t="str">
        <f t="shared" ca="1" si="53"/>
        <v/>
      </c>
      <c r="U82" s="7">
        <f ca="1">IF(O82="","",OFFSET(program!$A$1,0,disasm!$A82+COLUMN()-COLUMN($U82)+IF($I82,0,1)))</f>
        <v>62</v>
      </c>
      <c r="V82" s="7">
        <f ca="1">IF(P82="","",OFFSET(program!$A$1,0,disasm!$A82+COLUMN()-COLUMN($U82)+IF($I82,0,1)))</f>
        <v>73</v>
      </c>
      <c r="W82" s="7" t="str">
        <f ca="1">IF(Q82="","",OFFSET(program!$A$1,0,disasm!$A82+COLUMN()-COLUMN($U82)+IF($I82,0,1)))</f>
        <v/>
      </c>
      <c r="X82" s="3" t="str">
        <f t="shared" ca="1" si="54"/>
        <v>[vars.tmp]</v>
      </c>
      <c r="Y82" s="3" t="str">
        <f t="shared" ca="1" si="55"/>
        <v>main.loop</v>
      </c>
      <c r="Z82" s="3" t="str">
        <f t="shared" ca="1" si="56"/>
        <v/>
      </c>
      <c r="AA82" s="3" t="str">
        <f ca="1">" "
&amp;AE82
&amp;IF(AND(OR(K82=5,K82=6),MOD(INT(J82/1000),10)=1)," A2","")
&amp;IF(AND(NOT(I82),J82=109,OFFSET(program!$A$1,0,disasm!$A82+1)&gt;0,NOT(ISNUMBER(FIND(" A1 "," "&amp;AE82&amp;" "))))," AUTOLABEL","")
&amp;" "</f>
        <v xml:space="preserve">  A2 </v>
      </c>
    </row>
    <row r="83" spans="1:29" x14ac:dyDescent="0.2">
      <c r="A83" s="1">
        <f t="shared" ca="1" si="42"/>
        <v>123</v>
      </c>
      <c r="B83" s="2" t="str">
        <f t="shared" ca="1" si="57"/>
        <v>main+50</v>
      </c>
      <c r="C83" s="3" t="str">
        <f ca="1">_xlfn.TEXTJOIN(" ",FALSE,OFFSET(program!$A$1,0,A83,1,M83))</f>
        <v>1002 64 2 133</v>
      </c>
      <c r="D83" s="4" t="str">
        <f ca="1">IF($H83="data",".dat "&amp;X83,
IF($H83="str",".str " &amp; _xlfn.TEXTJOIN("",FALSE,OFFSET(program!$A$2,0,A83+1,1,M83-1)),
$L83&amp;" "&amp;_xlfn.TEXTJOIN(", ",TRUE,$X83:$Z83)
))</f>
        <v>MUL  [rx_pkt.x], 2, [main+58.a2]</v>
      </c>
      <c r="E83" s="19" t="b">
        <f t="shared" ca="1" si="43"/>
        <v>1</v>
      </c>
      <c r="F83" s="5" t="str">
        <f t="shared" ca="1" si="44"/>
        <v>main</v>
      </c>
      <c r="G83" s="5">
        <f t="shared" ca="1" si="45"/>
        <v>73</v>
      </c>
      <c r="H83" s="5" t="str">
        <f t="shared" si="46"/>
        <v>code</v>
      </c>
      <c r="I83" s="13" t="b">
        <f t="shared" si="47"/>
        <v>0</v>
      </c>
      <c r="J83" s="6">
        <f ca="1">OFFSET(program!$A$1,0,disasm!A83)</f>
        <v>1002</v>
      </c>
      <c r="K83" s="7">
        <f t="shared" ca="1" si="38"/>
        <v>2</v>
      </c>
      <c r="L83" s="7" t="str">
        <f t="shared" ca="1" si="48"/>
        <v xml:space="preserve">MUL </v>
      </c>
      <c r="M83" s="7">
        <f t="shared" ca="1" si="49"/>
        <v>4</v>
      </c>
      <c r="N83" s="7">
        <f t="shared" ca="1" si="39"/>
        <v>3</v>
      </c>
      <c r="O83" s="8">
        <f t="shared" ca="1" si="50"/>
        <v>0</v>
      </c>
      <c r="P83" s="8">
        <f t="shared" ca="1" si="40"/>
        <v>1</v>
      </c>
      <c r="Q83" s="8">
        <f t="shared" ca="1" si="41"/>
        <v>0</v>
      </c>
      <c r="R83" s="8" t="str">
        <f t="shared" ca="1" si="51"/>
        <v>addr</v>
      </c>
      <c r="S83" s="8" t="str">
        <f t="shared" ca="1" si="52"/>
        <v>num</v>
      </c>
      <c r="T83" s="8" t="str">
        <f t="shared" ca="1" si="53"/>
        <v>addr</v>
      </c>
      <c r="U83" s="7">
        <f ca="1">IF(O83="","",OFFSET(program!$A$1,0,disasm!$A83+COLUMN()-COLUMN($U83)+IF($I83,0,1)))</f>
        <v>64</v>
      </c>
      <c r="V83" s="7">
        <f ca="1">IF(P83="","",OFFSET(program!$A$1,0,disasm!$A83+COLUMN()-COLUMN($U83)+IF($I83,0,1)))</f>
        <v>2</v>
      </c>
      <c r="W83" s="7">
        <f ca="1">IF(Q83="","",OFFSET(program!$A$1,0,disasm!$A83+COLUMN()-COLUMN($U83)+IF($I83,0,1)))</f>
        <v>133</v>
      </c>
      <c r="X83" s="3" t="str">
        <f t="shared" ca="1" si="54"/>
        <v>[rx_pkt.x]</v>
      </c>
      <c r="Y83" s="3" t="str">
        <f t="shared" ca="1" si="55"/>
        <v>2</v>
      </c>
      <c r="Z83" s="3" t="str">
        <f t="shared" ca="1" si="56"/>
        <v>[main+58.a2]</v>
      </c>
      <c r="AA83" s="3" t="str">
        <f ca="1">" "
&amp;AE83
&amp;IF(AND(OR(K83=5,K83=6),MOD(INT(J83/1000),10)=1)," A2","")
&amp;IF(AND(NOT(I83),J83=109,OFFSET(program!$A$1,0,disasm!$A83+1)&gt;0,NOT(ISNUMBER(FIND(" A1 "," "&amp;AE83&amp;" "))))," AUTOLABEL","")
&amp;" "</f>
        <v xml:space="preserve">  </v>
      </c>
      <c r="AC83" s="17"/>
    </row>
    <row r="84" spans="1:29" x14ac:dyDescent="0.2">
      <c r="A84" s="1">
        <f t="shared" ca="1" si="42"/>
        <v>127</v>
      </c>
      <c r="B84" s="2" t="str">
        <f t="shared" ca="1" si="57"/>
        <v>main+54</v>
      </c>
      <c r="C84" s="3" t="str">
        <f ca="1">_xlfn.TEXTJOIN(" ",FALSE,OFFSET(program!$A$1,0,A84,1,M84))</f>
        <v>1 133 68 133</v>
      </c>
      <c r="D84" s="4" t="str">
        <f ca="1">IF($H84="data",".dat "&amp;X84,
IF($H84="str",".str " &amp; _xlfn.TEXTJOIN("",FALSE,OFFSET(program!$A$2,0,A84+1,1,M84-1)),
$L84&amp;" "&amp;_xlfn.TEXTJOIN(", ",TRUE,$X84:$Z84)
))</f>
        <v>ADD  [main+58.a2], [node.rxmem], [main+58.a2]</v>
      </c>
      <c r="E84" s="19" t="b">
        <f t="shared" ca="1" si="43"/>
        <v>1</v>
      </c>
      <c r="F84" s="5" t="str">
        <f t="shared" ca="1" si="44"/>
        <v>main</v>
      </c>
      <c r="G84" s="5">
        <f t="shared" ca="1" si="45"/>
        <v>73</v>
      </c>
      <c r="H84" s="5" t="str">
        <f t="shared" si="46"/>
        <v>code</v>
      </c>
      <c r="I84" s="13" t="b">
        <f t="shared" si="47"/>
        <v>0</v>
      </c>
      <c r="J84" s="6">
        <f ca="1">OFFSET(program!$A$1,0,disasm!A84)</f>
        <v>1</v>
      </c>
      <c r="K84" s="7">
        <f t="shared" ca="1" si="38"/>
        <v>1</v>
      </c>
      <c r="L84" s="7" t="str">
        <f t="shared" ca="1" si="48"/>
        <v xml:space="preserve">ADD </v>
      </c>
      <c r="M84" s="7">
        <f t="shared" ca="1" si="49"/>
        <v>4</v>
      </c>
      <c r="N84" s="7">
        <f t="shared" ca="1" si="39"/>
        <v>3</v>
      </c>
      <c r="O84" s="8">
        <f t="shared" ca="1" si="50"/>
        <v>0</v>
      </c>
      <c r="P84" s="8">
        <f t="shared" ca="1" si="40"/>
        <v>0</v>
      </c>
      <c r="Q84" s="8">
        <f t="shared" ca="1" si="41"/>
        <v>0</v>
      </c>
      <c r="R84" s="8" t="str">
        <f t="shared" ca="1" si="51"/>
        <v>addr</v>
      </c>
      <c r="S84" s="8" t="str">
        <f t="shared" ca="1" si="52"/>
        <v>addr</v>
      </c>
      <c r="T84" s="8" t="str">
        <f t="shared" ca="1" si="53"/>
        <v>addr</v>
      </c>
      <c r="U84" s="7">
        <f ca="1">IF(O84="","",OFFSET(program!$A$1,0,disasm!$A84+COLUMN()-COLUMN($U84)+IF($I84,0,1)))</f>
        <v>133</v>
      </c>
      <c r="V84" s="7">
        <f ca="1">IF(P84="","",OFFSET(program!$A$1,0,disasm!$A84+COLUMN()-COLUMN($U84)+IF($I84,0,1)))</f>
        <v>68</v>
      </c>
      <c r="W84" s="7">
        <f ca="1">IF(Q84="","",OFFSET(program!$A$1,0,disasm!$A84+COLUMN()-COLUMN($U84)+IF($I84,0,1)))</f>
        <v>133</v>
      </c>
      <c r="X84" s="3" t="str">
        <f t="shared" ca="1" si="54"/>
        <v>[main+58.a2]</v>
      </c>
      <c r="Y84" s="3" t="str">
        <f t="shared" ca="1" si="55"/>
        <v>[node.rxmem]</v>
      </c>
      <c r="Z84" s="3" t="str">
        <f t="shared" ca="1" si="56"/>
        <v>[main+58.a2]</v>
      </c>
      <c r="AA84" s="3" t="str">
        <f ca="1">" "
&amp;AE84
&amp;IF(AND(OR(K84=5,K84=6),MOD(INT(J84/1000),10)=1)," A2","")
&amp;IF(AND(NOT(I84),J84=109,OFFSET(program!$A$1,0,disasm!$A84+1)&gt;0,NOT(ISNUMBER(FIND(" A1 "," "&amp;AE84&amp;" "))))," AUTOLABEL","")
&amp;" "</f>
        <v xml:space="preserve">  </v>
      </c>
    </row>
    <row r="85" spans="1:29" x14ac:dyDescent="0.2">
      <c r="A85" s="1">
        <f t="shared" ca="1" si="42"/>
        <v>131</v>
      </c>
      <c r="B85" s="2" t="str">
        <f t="shared" ca="1" si="57"/>
        <v>main+58</v>
      </c>
      <c r="C85" s="3" t="str">
        <f ca="1">_xlfn.TEXTJOIN(" ",FALSE,OFFSET(program!$A$1,0,A85,1,M85))</f>
        <v>101 0 0 62</v>
      </c>
      <c r="D85" s="4" t="str">
        <f ca="1">IF($H85="data",".dat "&amp;X85,
IF($H85="str",".str " &amp; _xlfn.TEXTJOIN("",FALSE,OFFSET(program!$A$2,0,A85+1,1,M85-1)),
$L85&amp;" "&amp;_xlfn.TEXTJOIN(", ",TRUE,$X85:$Z85)
))</f>
        <v>ADD  0, [start], [vars.tmp]</v>
      </c>
      <c r="E85" s="19" t="b">
        <f t="shared" ca="1" si="43"/>
        <v>1</v>
      </c>
      <c r="F85" s="5" t="str">
        <f t="shared" ca="1" si="44"/>
        <v>main</v>
      </c>
      <c r="G85" s="5">
        <f t="shared" ca="1" si="45"/>
        <v>73</v>
      </c>
      <c r="H85" s="5" t="str">
        <f t="shared" si="46"/>
        <v>code</v>
      </c>
      <c r="I85" s="13" t="b">
        <f t="shared" si="47"/>
        <v>0</v>
      </c>
      <c r="J85" s="6">
        <f ca="1">OFFSET(program!$A$1,0,disasm!A85)</f>
        <v>101</v>
      </c>
      <c r="K85" s="7">
        <f t="shared" ca="1" si="38"/>
        <v>1</v>
      </c>
      <c r="L85" s="7" t="str">
        <f t="shared" ca="1" si="48"/>
        <v xml:space="preserve">ADD </v>
      </c>
      <c r="M85" s="7">
        <f t="shared" ca="1" si="49"/>
        <v>4</v>
      </c>
      <c r="N85" s="7">
        <f t="shared" ca="1" si="39"/>
        <v>3</v>
      </c>
      <c r="O85" s="8">
        <f t="shared" ca="1" si="50"/>
        <v>1</v>
      </c>
      <c r="P85" s="8">
        <f t="shared" ca="1" si="40"/>
        <v>0</v>
      </c>
      <c r="Q85" s="8">
        <f t="shared" ca="1" si="41"/>
        <v>0</v>
      </c>
      <c r="R85" s="8" t="str">
        <f t="shared" ca="1" si="51"/>
        <v>num</v>
      </c>
      <c r="S85" s="8" t="str">
        <f t="shared" ca="1" si="52"/>
        <v>addr</v>
      </c>
      <c r="T85" s="8" t="str">
        <f t="shared" ca="1" si="53"/>
        <v>addr</v>
      </c>
      <c r="U85" s="7">
        <f ca="1">IF(O85="","",OFFSET(program!$A$1,0,disasm!$A85+COLUMN()-COLUMN($U85)+IF($I85,0,1)))</f>
        <v>0</v>
      </c>
      <c r="V85" s="7">
        <f ca="1">IF(P85="","",OFFSET(program!$A$1,0,disasm!$A85+COLUMN()-COLUMN($U85)+IF($I85,0,1)))</f>
        <v>0</v>
      </c>
      <c r="W85" s="7">
        <f ca="1">IF(Q85="","",OFFSET(program!$A$1,0,disasm!$A85+COLUMN()-COLUMN($U85)+IF($I85,0,1)))</f>
        <v>62</v>
      </c>
      <c r="X85" s="3" t="str">
        <f t="shared" ca="1" si="54"/>
        <v>0</v>
      </c>
      <c r="Y85" s="3" t="str">
        <f t="shared" ca="1" si="55"/>
        <v>[start]</v>
      </c>
      <c r="Z85" s="3" t="str">
        <f t="shared" ca="1" si="56"/>
        <v>[vars.tmp]</v>
      </c>
      <c r="AA85" s="3" t="str">
        <f ca="1">" "
&amp;AE85
&amp;IF(AND(OR(K85=5,K85=6),MOD(INT(J85/1000),10)=1)," A2","")
&amp;IF(AND(NOT(I85),J85=109,OFFSET(program!$A$1,0,disasm!$A85+1)&gt;0,NOT(ISNUMBER(FIND(" A1 "," "&amp;AE85&amp;" "))))," AUTOLABEL","")
&amp;" "</f>
        <v xml:space="preserve">  </v>
      </c>
      <c r="AC85" s="17" t="s">
        <v>217</v>
      </c>
    </row>
    <row r="86" spans="1:29" x14ac:dyDescent="0.2">
      <c r="A86" s="1">
        <f t="shared" ca="1" si="42"/>
        <v>135</v>
      </c>
      <c r="B86" s="2" t="str">
        <f t="shared" ca="1" si="57"/>
        <v>main+62</v>
      </c>
      <c r="C86" s="3" t="str">
        <f ca="1">_xlfn.TEXTJOIN(" ",FALSE,OFFSET(program!$A$1,0,A86,1,M86))</f>
        <v>1001 133 1 140</v>
      </c>
      <c r="D86" s="4" t="str">
        <f ca="1">IF($H86="data",".dat "&amp;X86,
IF($H86="str",".str " &amp; _xlfn.TEXTJOIN("",FALSE,OFFSET(program!$A$2,0,A86+1,1,M86-1)),
$L86&amp;" "&amp;_xlfn.TEXTJOIN(", ",TRUE,$X86:$Z86)
))</f>
        <v>ADD  [main+58.a2], 1, [main+66.a1]</v>
      </c>
      <c r="E86" s="19" t="b">
        <f t="shared" ca="1" si="43"/>
        <v>1</v>
      </c>
      <c r="F86" s="5" t="str">
        <f t="shared" ca="1" si="44"/>
        <v>main</v>
      </c>
      <c r="G86" s="5">
        <f t="shared" ca="1" si="45"/>
        <v>73</v>
      </c>
      <c r="H86" s="5" t="str">
        <f t="shared" si="46"/>
        <v>code</v>
      </c>
      <c r="I86" s="13" t="b">
        <f t="shared" si="47"/>
        <v>0</v>
      </c>
      <c r="J86" s="6">
        <f ca="1">OFFSET(program!$A$1,0,disasm!A86)</f>
        <v>1001</v>
      </c>
      <c r="K86" s="7">
        <f t="shared" ca="1" si="38"/>
        <v>1</v>
      </c>
      <c r="L86" s="7" t="str">
        <f t="shared" ca="1" si="48"/>
        <v xml:space="preserve">ADD </v>
      </c>
      <c r="M86" s="7">
        <f t="shared" ca="1" si="49"/>
        <v>4</v>
      </c>
      <c r="N86" s="7">
        <f t="shared" ca="1" si="39"/>
        <v>3</v>
      </c>
      <c r="O86" s="8">
        <f t="shared" ca="1" si="50"/>
        <v>0</v>
      </c>
      <c r="P86" s="8">
        <f t="shared" ca="1" si="40"/>
        <v>1</v>
      </c>
      <c r="Q86" s="8">
        <f t="shared" ca="1" si="41"/>
        <v>0</v>
      </c>
      <c r="R86" s="8" t="str">
        <f t="shared" ca="1" si="51"/>
        <v>addr</v>
      </c>
      <c r="S86" s="8" t="str">
        <f t="shared" ca="1" si="52"/>
        <v>num</v>
      </c>
      <c r="T86" s="8" t="str">
        <f t="shared" ca="1" si="53"/>
        <v>addr</v>
      </c>
      <c r="U86" s="7">
        <f ca="1">IF(O86="","",OFFSET(program!$A$1,0,disasm!$A86+COLUMN()-COLUMN($U86)+IF($I86,0,1)))</f>
        <v>133</v>
      </c>
      <c r="V86" s="7">
        <f ca="1">IF(P86="","",OFFSET(program!$A$1,0,disasm!$A86+COLUMN()-COLUMN($U86)+IF($I86,0,1)))</f>
        <v>1</v>
      </c>
      <c r="W86" s="7">
        <f ca="1">IF(Q86="","",OFFSET(program!$A$1,0,disasm!$A86+COLUMN()-COLUMN($U86)+IF($I86,0,1)))</f>
        <v>140</v>
      </c>
      <c r="X86" s="3" t="str">
        <f t="shared" ca="1" si="54"/>
        <v>[main+58.a2]</v>
      </c>
      <c r="Y86" s="3" t="str">
        <f t="shared" ca="1" si="55"/>
        <v>1</v>
      </c>
      <c r="Z86" s="3" t="str">
        <f t="shared" ca="1" si="56"/>
        <v>[main+66.a1]</v>
      </c>
      <c r="AA86" s="3" t="str">
        <f ca="1">" "
&amp;AE86
&amp;IF(AND(OR(K86=5,K86=6),MOD(INT(J86/1000),10)=1)," A2","")
&amp;IF(AND(NOT(I86),J86=109,OFFSET(program!$A$1,0,disasm!$A86+1)&gt;0,NOT(ISNUMBER(FIND(" A1 "," "&amp;AE86&amp;" "))))," AUTOLABEL","")
&amp;" "</f>
        <v xml:space="preserve">  </v>
      </c>
    </row>
    <row r="87" spans="1:29" x14ac:dyDescent="0.2">
      <c r="A87" s="1">
        <f t="shared" ca="1" si="42"/>
        <v>139</v>
      </c>
      <c r="B87" s="2" t="str">
        <f t="shared" ca="1" si="57"/>
        <v>main+66</v>
      </c>
      <c r="C87" s="3" t="str">
        <f ca="1">_xlfn.TEXTJOIN(" ",FALSE,OFFSET(program!$A$1,0,A87,1,M87))</f>
        <v>8 0 65 63</v>
      </c>
      <c r="D87" s="4" t="str">
        <f ca="1">IF($H87="data",".dat "&amp;X87,
IF($H87="str",".str " &amp; _xlfn.TEXTJOIN("",FALSE,OFFSET(program!$A$2,0,A87+1,1,M87-1)),
$L87&amp;" "&amp;_xlfn.TEXTJOIN(", ",TRUE,$X87:$Z87)
))</f>
        <v>CMP= [start], [rx_pkt.y], [vars.3]</v>
      </c>
      <c r="E87" s="19" t="b">
        <f t="shared" ca="1" si="43"/>
        <v>1</v>
      </c>
      <c r="F87" s="5" t="str">
        <f t="shared" ca="1" si="44"/>
        <v>main</v>
      </c>
      <c r="G87" s="5">
        <f t="shared" ca="1" si="45"/>
        <v>73</v>
      </c>
      <c r="H87" s="5" t="str">
        <f t="shared" si="46"/>
        <v>code</v>
      </c>
      <c r="I87" s="13" t="b">
        <f t="shared" si="47"/>
        <v>0</v>
      </c>
      <c r="J87" s="6">
        <f ca="1">OFFSET(program!$A$1,0,disasm!A87)</f>
        <v>8</v>
      </c>
      <c r="K87" s="7">
        <f t="shared" ca="1" si="38"/>
        <v>8</v>
      </c>
      <c r="L87" s="7" t="str">
        <f t="shared" ca="1" si="48"/>
        <v>CMP=</v>
      </c>
      <c r="M87" s="7">
        <f t="shared" ca="1" si="49"/>
        <v>4</v>
      </c>
      <c r="N87" s="7">
        <f t="shared" ca="1" si="39"/>
        <v>3</v>
      </c>
      <c r="O87" s="8">
        <f t="shared" ca="1" si="50"/>
        <v>0</v>
      </c>
      <c r="P87" s="8">
        <f t="shared" ca="1" si="40"/>
        <v>0</v>
      </c>
      <c r="Q87" s="8">
        <f t="shared" ca="1" si="41"/>
        <v>0</v>
      </c>
      <c r="R87" s="8" t="str">
        <f t="shared" ca="1" si="51"/>
        <v>addr</v>
      </c>
      <c r="S87" s="8" t="str">
        <f t="shared" ca="1" si="52"/>
        <v>addr</v>
      </c>
      <c r="T87" s="8" t="str">
        <f t="shared" ca="1" si="53"/>
        <v>addr</v>
      </c>
      <c r="U87" s="7">
        <f ca="1">IF(O87="","",OFFSET(program!$A$1,0,disasm!$A87+COLUMN()-COLUMN($U87)+IF($I87,0,1)))</f>
        <v>0</v>
      </c>
      <c r="V87" s="7">
        <f ca="1">IF(P87="","",OFFSET(program!$A$1,0,disasm!$A87+COLUMN()-COLUMN($U87)+IF($I87,0,1)))</f>
        <v>65</v>
      </c>
      <c r="W87" s="7">
        <f ca="1">IF(Q87="","",OFFSET(program!$A$1,0,disasm!$A87+COLUMN()-COLUMN($U87)+IF($I87,0,1)))</f>
        <v>63</v>
      </c>
      <c r="X87" s="3" t="str">
        <f t="shared" ca="1" si="54"/>
        <v>[start]</v>
      </c>
      <c r="Y87" s="3" t="str">
        <f t="shared" ca="1" si="55"/>
        <v>[rx_pkt.y]</v>
      </c>
      <c r="Z87" s="3" t="str">
        <f t="shared" ca="1" si="56"/>
        <v>[vars.3]</v>
      </c>
      <c r="AA87" s="3" t="str">
        <f ca="1">" "
&amp;AE87
&amp;IF(AND(OR(K87=5,K87=6),MOD(INT(J87/1000),10)=1)," A2","")
&amp;IF(AND(NOT(I87),J87=109,OFFSET(program!$A$1,0,disasm!$A87+1)&gt;0,NOT(ISNUMBER(FIND(" A1 "," "&amp;AE87&amp;" "))))," AUTOLABEL","")
&amp;" "</f>
        <v xml:space="preserve">  </v>
      </c>
      <c r="AC87" s="17" t="s">
        <v>218</v>
      </c>
    </row>
    <row r="88" spans="1:29" x14ac:dyDescent="0.2">
      <c r="A88" s="1">
        <f t="shared" ca="1" si="42"/>
        <v>143</v>
      </c>
      <c r="B88" s="2" t="str">
        <f t="shared" ca="1" si="57"/>
        <v>main+70</v>
      </c>
      <c r="C88" s="3" t="str">
        <f ca="1">_xlfn.TEXTJOIN(" ",FALSE,OFFSET(program!$A$1,0,A88,1,M88))</f>
        <v>2 63 62 62</v>
      </c>
      <c r="D88" s="4" t="str">
        <f ca="1">IF($H88="data",".dat "&amp;X88,
IF($H88="str",".str " &amp; _xlfn.TEXTJOIN("",FALSE,OFFSET(program!$A$2,0,A88+1,1,M88-1)),
$L88&amp;" "&amp;_xlfn.TEXTJOIN(", ",TRUE,$X88:$Z88)
))</f>
        <v>MUL  [vars.3], [vars.tmp], [vars.tmp]</v>
      </c>
      <c r="E88" s="19" t="b">
        <f t="shared" ca="1" si="43"/>
        <v>1</v>
      </c>
      <c r="F88" s="5" t="str">
        <f t="shared" ca="1" si="44"/>
        <v>main</v>
      </c>
      <c r="G88" s="5">
        <f t="shared" ca="1" si="45"/>
        <v>73</v>
      </c>
      <c r="H88" s="5" t="str">
        <f t="shared" si="46"/>
        <v>code</v>
      </c>
      <c r="I88" s="13" t="b">
        <f t="shared" si="47"/>
        <v>0</v>
      </c>
      <c r="J88" s="6">
        <f ca="1">OFFSET(program!$A$1,0,disasm!A88)</f>
        <v>2</v>
      </c>
      <c r="K88" s="7">
        <f t="shared" ca="1" si="38"/>
        <v>2</v>
      </c>
      <c r="L88" s="7" t="str">
        <f t="shared" ca="1" si="48"/>
        <v xml:space="preserve">MUL </v>
      </c>
      <c r="M88" s="7">
        <f t="shared" ca="1" si="49"/>
        <v>4</v>
      </c>
      <c r="N88" s="7">
        <f t="shared" ca="1" si="39"/>
        <v>3</v>
      </c>
      <c r="O88" s="8">
        <f t="shared" ca="1" si="50"/>
        <v>0</v>
      </c>
      <c r="P88" s="8">
        <f t="shared" ca="1" si="40"/>
        <v>0</v>
      </c>
      <c r="Q88" s="8">
        <f t="shared" ca="1" si="41"/>
        <v>0</v>
      </c>
      <c r="R88" s="8" t="str">
        <f t="shared" ca="1" si="51"/>
        <v>addr</v>
      </c>
      <c r="S88" s="8" t="str">
        <f t="shared" ca="1" si="52"/>
        <v>addr</v>
      </c>
      <c r="T88" s="8" t="str">
        <f t="shared" ca="1" si="53"/>
        <v>addr</v>
      </c>
      <c r="U88" s="7">
        <f ca="1">IF(O88="","",OFFSET(program!$A$1,0,disasm!$A88+COLUMN()-COLUMN($U88)+IF($I88,0,1)))</f>
        <v>63</v>
      </c>
      <c r="V88" s="7">
        <f ca="1">IF(P88="","",OFFSET(program!$A$1,0,disasm!$A88+COLUMN()-COLUMN($U88)+IF($I88,0,1)))</f>
        <v>62</v>
      </c>
      <c r="W88" s="7">
        <f ca="1">IF(Q88="","",OFFSET(program!$A$1,0,disasm!$A88+COLUMN()-COLUMN($U88)+IF($I88,0,1)))</f>
        <v>62</v>
      </c>
      <c r="X88" s="3" t="str">
        <f t="shared" ca="1" si="54"/>
        <v>[vars.3]</v>
      </c>
      <c r="Y88" s="3" t="str">
        <f t="shared" ca="1" si="55"/>
        <v>[vars.tmp]</v>
      </c>
      <c r="Z88" s="3" t="str">
        <f t="shared" ca="1" si="56"/>
        <v>[vars.tmp]</v>
      </c>
      <c r="AA88" s="3" t="str">
        <f ca="1">" "
&amp;AE88
&amp;IF(AND(OR(K88=5,K88=6),MOD(INT(J88/1000),10)=1)," A2","")
&amp;IF(AND(NOT(I88),J88=109,OFFSET(program!$A$1,0,disasm!$A88+1)&gt;0,NOT(ISNUMBER(FIND(" A1 "," "&amp;AE88&amp;" "))))," AUTOLABEL","")
&amp;" "</f>
        <v xml:space="preserve">  </v>
      </c>
      <c r="AC88" s="17"/>
    </row>
    <row r="89" spans="1:29" x14ac:dyDescent="0.2">
      <c r="A89" s="1">
        <f t="shared" ca="1" si="42"/>
        <v>147</v>
      </c>
      <c r="B89" s="2" t="str">
        <f t="shared" ca="1" si="57"/>
        <v>main+74</v>
      </c>
      <c r="C89" s="3" t="str">
        <f ca="1">_xlfn.TEXTJOIN(" ",FALSE,OFFSET(program!$A$1,0,A89,1,M89))</f>
        <v>1005 62 73</v>
      </c>
      <c r="D89" s="4" t="str">
        <f ca="1">IF($H89="data",".dat "&amp;X89,
IF($H89="str",".str " &amp; _xlfn.TEXTJOIN("",FALSE,OFFSET(program!$A$2,0,A89+1,1,M89-1)),
$L89&amp;" "&amp;_xlfn.TEXTJOIN(", ",TRUE,$X89:$Z89)
))</f>
        <v>J!=0 [vars.tmp], main.loop</v>
      </c>
      <c r="E89" s="19" t="b">
        <f t="shared" ca="1" si="43"/>
        <v>1</v>
      </c>
      <c r="F89" s="5" t="str">
        <f t="shared" ca="1" si="44"/>
        <v>main</v>
      </c>
      <c r="G89" s="5">
        <f t="shared" ca="1" si="45"/>
        <v>73</v>
      </c>
      <c r="H89" s="5" t="str">
        <f t="shared" si="46"/>
        <v>code</v>
      </c>
      <c r="I89" s="13" t="b">
        <f t="shared" si="47"/>
        <v>0</v>
      </c>
      <c r="J89" s="6">
        <f ca="1">OFFSET(program!$A$1,0,disasm!A89)</f>
        <v>1005</v>
      </c>
      <c r="K89" s="7">
        <f t="shared" ca="1" si="38"/>
        <v>5</v>
      </c>
      <c r="L89" s="7" t="str">
        <f t="shared" ca="1" si="48"/>
        <v>J!=0</v>
      </c>
      <c r="M89" s="7">
        <f t="shared" ca="1" si="49"/>
        <v>3</v>
      </c>
      <c r="N89" s="7">
        <f t="shared" ca="1" si="39"/>
        <v>2</v>
      </c>
      <c r="O89" s="8">
        <f t="shared" ca="1" si="50"/>
        <v>0</v>
      </c>
      <c r="P89" s="8">
        <f t="shared" ca="1" si="40"/>
        <v>1</v>
      </c>
      <c r="Q89" s="8" t="str">
        <f t="shared" ca="1" si="41"/>
        <v/>
      </c>
      <c r="R89" s="8" t="str">
        <f t="shared" ca="1" si="51"/>
        <v>addr</v>
      </c>
      <c r="S89" s="8" t="str">
        <f t="shared" ca="1" si="52"/>
        <v>addr</v>
      </c>
      <c r="T89" s="8" t="str">
        <f t="shared" ca="1" si="53"/>
        <v/>
      </c>
      <c r="U89" s="7">
        <f ca="1">IF(O89="","",OFFSET(program!$A$1,0,disasm!$A89+COLUMN()-COLUMN($U89)+IF($I89,0,1)))</f>
        <v>62</v>
      </c>
      <c r="V89" s="7">
        <f ca="1">IF(P89="","",OFFSET(program!$A$1,0,disasm!$A89+COLUMN()-COLUMN($U89)+IF($I89,0,1)))</f>
        <v>73</v>
      </c>
      <c r="W89" s="7" t="str">
        <f ca="1">IF(Q89="","",OFFSET(program!$A$1,0,disasm!$A89+COLUMN()-COLUMN($U89)+IF($I89,0,1)))</f>
        <v/>
      </c>
      <c r="X89" s="3" t="str">
        <f t="shared" ca="1" si="54"/>
        <v>[vars.tmp]</v>
      </c>
      <c r="Y89" s="3" t="str">
        <f t="shared" ca="1" si="55"/>
        <v>main.loop</v>
      </c>
      <c r="Z89" s="3" t="str">
        <f t="shared" ca="1" si="56"/>
        <v/>
      </c>
      <c r="AA89" s="3" t="str">
        <f ca="1">" "
&amp;AE89
&amp;IF(AND(OR(K89=5,K89=6),MOD(INT(J89/1000),10)=1)," A2","")
&amp;IF(AND(NOT(I89),J89=109,OFFSET(program!$A$1,0,disasm!$A89+1)&gt;0,NOT(ISNUMBER(FIND(" A1 "," "&amp;AE89&amp;" "))))," AUTOLABEL","")
&amp;" "</f>
        <v xml:space="preserve">  A2 </v>
      </c>
      <c r="AC89" s="17" t="s">
        <v>196</v>
      </c>
    </row>
    <row r="90" spans="1:29" x14ac:dyDescent="0.2">
      <c r="A90" s="1">
        <f t="shared" ca="1" si="42"/>
        <v>150</v>
      </c>
      <c r="B90" s="2" t="str">
        <f t="shared" ca="1" si="57"/>
        <v>main+77</v>
      </c>
      <c r="C90" s="3" t="str">
        <f ca="1">_xlfn.TEXTJOIN(" ",FALSE,OFFSET(program!$A$1,0,A90,1,M90))</f>
        <v>1002 64 2 161</v>
      </c>
      <c r="D90" s="4" t="str">
        <f ca="1">IF($H90="data",".dat "&amp;X90,
IF($H90="str",".str " &amp; _xlfn.TEXTJOIN("",FALSE,OFFSET(program!$A$2,0,A90+1,1,M90-1)),
$L90&amp;" "&amp;_xlfn.TEXTJOIN(", ",TRUE,$X90:$Z90)
))</f>
        <v>MUL  [rx_pkt.x], 2, [main+85.a3]</v>
      </c>
      <c r="E90" s="19" t="b">
        <f t="shared" ca="1" si="43"/>
        <v>1</v>
      </c>
      <c r="F90" s="5" t="str">
        <f t="shared" ca="1" si="44"/>
        <v>main</v>
      </c>
      <c r="G90" s="5">
        <f t="shared" ca="1" si="45"/>
        <v>73</v>
      </c>
      <c r="H90" s="5" t="str">
        <f t="shared" si="46"/>
        <v>code</v>
      </c>
      <c r="I90" s="13" t="b">
        <f t="shared" si="47"/>
        <v>0</v>
      </c>
      <c r="J90" s="6">
        <f ca="1">OFFSET(program!$A$1,0,disasm!A90)</f>
        <v>1002</v>
      </c>
      <c r="K90" s="7">
        <f t="shared" ca="1" si="38"/>
        <v>2</v>
      </c>
      <c r="L90" s="7" t="str">
        <f t="shared" ca="1" si="48"/>
        <v xml:space="preserve">MUL </v>
      </c>
      <c r="M90" s="7">
        <f t="shared" ca="1" si="49"/>
        <v>4</v>
      </c>
      <c r="N90" s="7">
        <f t="shared" ca="1" si="39"/>
        <v>3</v>
      </c>
      <c r="O90" s="8">
        <f t="shared" ca="1" si="50"/>
        <v>0</v>
      </c>
      <c r="P90" s="8">
        <f t="shared" ca="1" si="40"/>
        <v>1</v>
      </c>
      <c r="Q90" s="8">
        <f t="shared" ca="1" si="41"/>
        <v>0</v>
      </c>
      <c r="R90" s="8" t="str">
        <f t="shared" ca="1" si="51"/>
        <v>addr</v>
      </c>
      <c r="S90" s="8" t="str">
        <f t="shared" ca="1" si="52"/>
        <v>num</v>
      </c>
      <c r="T90" s="8" t="str">
        <f t="shared" ca="1" si="53"/>
        <v>addr</v>
      </c>
      <c r="U90" s="7">
        <f ca="1">IF(O90="","",OFFSET(program!$A$1,0,disasm!$A90+COLUMN()-COLUMN($U90)+IF($I90,0,1)))</f>
        <v>64</v>
      </c>
      <c r="V90" s="7">
        <f ca="1">IF(P90="","",OFFSET(program!$A$1,0,disasm!$A90+COLUMN()-COLUMN($U90)+IF($I90,0,1)))</f>
        <v>2</v>
      </c>
      <c r="W90" s="7">
        <f ca="1">IF(Q90="","",OFFSET(program!$A$1,0,disasm!$A90+COLUMN()-COLUMN($U90)+IF($I90,0,1)))</f>
        <v>161</v>
      </c>
      <c r="X90" s="3" t="str">
        <f t="shared" ca="1" si="54"/>
        <v>[rx_pkt.x]</v>
      </c>
      <c r="Y90" s="3" t="str">
        <f t="shared" ca="1" si="55"/>
        <v>2</v>
      </c>
      <c r="Z90" s="3" t="str">
        <f t="shared" ca="1" si="56"/>
        <v>[main+85.a3]</v>
      </c>
      <c r="AA90" s="3" t="str">
        <f ca="1">" "
&amp;AE90
&amp;IF(AND(OR(K90=5,K90=6),MOD(INT(J90/1000),10)=1)," A2","")
&amp;IF(AND(NOT(I90),J90=109,OFFSET(program!$A$1,0,disasm!$A90+1)&gt;0,NOT(ISNUMBER(FIND(" A1 "," "&amp;AE90&amp;" "))))," AUTOLABEL","")
&amp;" "</f>
        <v xml:space="preserve">  </v>
      </c>
    </row>
    <row r="91" spans="1:29" x14ac:dyDescent="0.2">
      <c r="A91" s="1">
        <f t="shared" ca="1" si="42"/>
        <v>154</v>
      </c>
      <c r="B91" s="2" t="str">
        <f t="shared" ca="1" si="57"/>
        <v>main+81</v>
      </c>
      <c r="C91" s="3" t="str">
        <f ca="1">_xlfn.TEXTJOIN(" ",FALSE,OFFSET(program!$A$1,0,A91,1,M91))</f>
        <v>1 161 68 161</v>
      </c>
      <c r="D91" s="4" t="str">
        <f ca="1">IF($H91="data",".dat "&amp;X91,
IF($H91="str",".str " &amp; _xlfn.TEXTJOIN("",FALSE,OFFSET(program!$A$2,0,A91+1,1,M91-1)),
$L91&amp;" "&amp;_xlfn.TEXTJOIN(", ",TRUE,$X91:$Z91)
))</f>
        <v>ADD  [main+85.a3], [node.rxmem], [main+85.a3]</v>
      </c>
      <c r="E91" s="19" t="b">
        <f t="shared" ca="1" si="43"/>
        <v>1</v>
      </c>
      <c r="F91" s="5" t="str">
        <f t="shared" ca="1" si="44"/>
        <v>main</v>
      </c>
      <c r="G91" s="5">
        <f t="shared" ca="1" si="45"/>
        <v>73</v>
      </c>
      <c r="H91" s="5" t="str">
        <f t="shared" si="46"/>
        <v>code</v>
      </c>
      <c r="I91" s="13" t="b">
        <f t="shared" si="47"/>
        <v>0</v>
      </c>
      <c r="J91" s="6">
        <f ca="1">OFFSET(program!$A$1,0,disasm!A91)</f>
        <v>1</v>
      </c>
      <c r="K91" s="7">
        <f t="shared" ca="1" si="38"/>
        <v>1</v>
      </c>
      <c r="L91" s="7" t="str">
        <f t="shared" ca="1" si="48"/>
        <v xml:space="preserve">ADD </v>
      </c>
      <c r="M91" s="7">
        <f t="shared" ca="1" si="49"/>
        <v>4</v>
      </c>
      <c r="N91" s="7">
        <f t="shared" ca="1" si="39"/>
        <v>3</v>
      </c>
      <c r="O91" s="8">
        <f t="shared" ca="1" si="50"/>
        <v>0</v>
      </c>
      <c r="P91" s="8">
        <f t="shared" ca="1" si="40"/>
        <v>0</v>
      </c>
      <c r="Q91" s="8">
        <f t="shared" ca="1" si="41"/>
        <v>0</v>
      </c>
      <c r="R91" s="8" t="str">
        <f t="shared" ca="1" si="51"/>
        <v>addr</v>
      </c>
      <c r="S91" s="8" t="str">
        <f t="shared" ca="1" si="52"/>
        <v>addr</v>
      </c>
      <c r="T91" s="8" t="str">
        <f t="shared" ca="1" si="53"/>
        <v>addr</v>
      </c>
      <c r="U91" s="7">
        <f ca="1">IF(O91="","",OFFSET(program!$A$1,0,disasm!$A91+COLUMN()-COLUMN($U91)+IF($I91,0,1)))</f>
        <v>161</v>
      </c>
      <c r="V91" s="7">
        <f ca="1">IF(P91="","",OFFSET(program!$A$1,0,disasm!$A91+COLUMN()-COLUMN($U91)+IF($I91,0,1)))</f>
        <v>68</v>
      </c>
      <c r="W91" s="7">
        <f ca="1">IF(Q91="","",OFFSET(program!$A$1,0,disasm!$A91+COLUMN()-COLUMN($U91)+IF($I91,0,1)))</f>
        <v>161</v>
      </c>
      <c r="X91" s="3" t="str">
        <f t="shared" ca="1" si="54"/>
        <v>[main+85.a3]</v>
      </c>
      <c r="Y91" s="3" t="str">
        <f t="shared" ca="1" si="55"/>
        <v>[node.rxmem]</v>
      </c>
      <c r="Z91" s="3" t="str">
        <f t="shared" ca="1" si="56"/>
        <v>[main+85.a3]</v>
      </c>
      <c r="AA91" s="3" t="str">
        <f ca="1">" "
&amp;AE91
&amp;IF(AND(OR(K91=5,K91=6),MOD(INT(J91/1000),10)=1)," A2","")
&amp;IF(AND(NOT(I91),J91=109,OFFSET(program!$A$1,0,disasm!$A91+1)&gt;0,NOT(ISNUMBER(FIND(" A1 "," "&amp;AE91&amp;" "))))," AUTOLABEL","")
&amp;" "</f>
        <v xml:space="preserve">  </v>
      </c>
    </row>
    <row r="92" spans="1:29" x14ac:dyDescent="0.2">
      <c r="A92" s="1">
        <f t="shared" ca="1" si="42"/>
        <v>158</v>
      </c>
      <c r="B92" s="2" t="str">
        <f t="shared" ca="1" si="57"/>
        <v>main+85</v>
      </c>
      <c r="C92" s="3" t="str">
        <f ca="1">_xlfn.TEXTJOIN(" ",FALSE,OFFSET(program!$A$1,0,A92,1,M92))</f>
        <v>1102 1 1 0</v>
      </c>
      <c r="D92" s="4" t="str">
        <f ca="1">IF($H92="data",".dat "&amp;X92,
IF($H92="str",".str " &amp; _xlfn.TEXTJOIN("",FALSE,OFFSET(program!$A$2,0,A92+1,1,M92-1)),
$L92&amp;" "&amp;_xlfn.TEXTJOIN(", ",TRUE,$X92:$Z92)
))</f>
        <v>MUL  1, 1, [start]</v>
      </c>
      <c r="E92" s="19" t="b">
        <f t="shared" ca="1" si="43"/>
        <v>1</v>
      </c>
      <c r="F92" s="5" t="str">
        <f t="shared" ca="1" si="44"/>
        <v>main</v>
      </c>
      <c r="G92" s="5">
        <f t="shared" ca="1" si="45"/>
        <v>73</v>
      </c>
      <c r="H92" s="5" t="str">
        <f t="shared" si="46"/>
        <v>code</v>
      </c>
      <c r="I92" s="13" t="b">
        <f t="shared" si="47"/>
        <v>0</v>
      </c>
      <c r="J92" s="6">
        <f ca="1">OFFSET(program!$A$1,0,disasm!A92)</f>
        <v>1102</v>
      </c>
      <c r="K92" s="7">
        <f t="shared" ca="1" si="38"/>
        <v>2</v>
      </c>
      <c r="L92" s="7" t="str">
        <f t="shared" ca="1" si="48"/>
        <v xml:space="preserve">MUL </v>
      </c>
      <c r="M92" s="7">
        <f t="shared" ca="1" si="49"/>
        <v>4</v>
      </c>
      <c r="N92" s="7">
        <f t="shared" ca="1" si="39"/>
        <v>3</v>
      </c>
      <c r="O92" s="8">
        <f t="shared" ca="1" si="50"/>
        <v>1</v>
      </c>
      <c r="P92" s="8">
        <f t="shared" ca="1" si="40"/>
        <v>1</v>
      </c>
      <c r="Q92" s="8">
        <f t="shared" ca="1" si="41"/>
        <v>0</v>
      </c>
      <c r="R92" s="8" t="str">
        <f t="shared" ca="1" si="51"/>
        <v>num</v>
      </c>
      <c r="S92" s="8" t="str">
        <f t="shared" ca="1" si="52"/>
        <v>num</v>
      </c>
      <c r="T92" s="8" t="str">
        <f t="shared" ca="1" si="53"/>
        <v>addr</v>
      </c>
      <c r="U92" s="7">
        <f ca="1">IF(O92="","",OFFSET(program!$A$1,0,disasm!$A92+COLUMN()-COLUMN($U92)+IF($I92,0,1)))</f>
        <v>1</v>
      </c>
      <c r="V92" s="7">
        <f ca="1">IF(P92="","",OFFSET(program!$A$1,0,disasm!$A92+COLUMN()-COLUMN($U92)+IF($I92,0,1)))</f>
        <v>1</v>
      </c>
      <c r="W92" s="7">
        <f ca="1">IF(Q92="","",OFFSET(program!$A$1,0,disasm!$A92+COLUMN()-COLUMN($U92)+IF($I92,0,1)))</f>
        <v>0</v>
      </c>
      <c r="X92" s="3" t="str">
        <f t="shared" ca="1" si="54"/>
        <v>1</v>
      </c>
      <c r="Y92" s="3" t="str">
        <f t="shared" ca="1" si="55"/>
        <v>1</v>
      </c>
      <c r="Z92" s="3" t="str">
        <f t="shared" ca="1" si="56"/>
        <v>[start]</v>
      </c>
      <c r="AA92" s="3" t="str">
        <f ca="1">" "
&amp;AE92
&amp;IF(AND(OR(K92=5,K92=6),MOD(INT(J92/1000),10)=1)," A2","")
&amp;IF(AND(NOT(I92),J92=109,OFFSET(program!$A$1,0,disasm!$A92+1)&gt;0,NOT(ISNUMBER(FIND(" A1 "," "&amp;AE92&amp;" "))))," AUTOLABEL","")
&amp;" "</f>
        <v xml:space="preserve">  </v>
      </c>
      <c r="AC92" s="17" t="s">
        <v>219</v>
      </c>
    </row>
    <row r="93" spans="1:29" x14ac:dyDescent="0.2">
      <c r="A93" s="1">
        <f t="shared" ca="1" si="42"/>
        <v>162</v>
      </c>
      <c r="B93" s="2" t="str">
        <f t="shared" ca="1" si="57"/>
        <v>main+89</v>
      </c>
      <c r="C93" s="3" t="str">
        <f ca="1">_xlfn.TEXTJOIN(" ",FALSE,OFFSET(program!$A$1,0,A93,1,M93))</f>
        <v>1001 161 1 169</v>
      </c>
      <c r="D93" s="4" t="str">
        <f ca="1">IF($H93="data",".dat "&amp;X93,
IF($H93="str",".str " &amp; _xlfn.TEXTJOIN("",FALSE,OFFSET(program!$A$2,0,A93+1,1,M93-1)),
$L93&amp;" "&amp;_xlfn.TEXTJOIN(", ",TRUE,$X93:$Z93)
))</f>
        <v>ADD  [main+85.a3], 1, [main+93.a3]</v>
      </c>
      <c r="E93" s="19" t="b">
        <f t="shared" ca="1" si="43"/>
        <v>1</v>
      </c>
      <c r="F93" s="5" t="str">
        <f t="shared" ca="1" si="44"/>
        <v>main</v>
      </c>
      <c r="G93" s="5">
        <f t="shared" ca="1" si="45"/>
        <v>73</v>
      </c>
      <c r="H93" s="5" t="str">
        <f t="shared" si="46"/>
        <v>code</v>
      </c>
      <c r="I93" s="13" t="b">
        <f t="shared" si="47"/>
        <v>0</v>
      </c>
      <c r="J93" s="6">
        <f ca="1">OFFSET(program!$A$1,0,disasm!A93)</f>
        <v>1001</v>
      </c>
      <c r="K93" s="7">
        <f t="shared" ca="1" si="38"/>
        <v>1</v>
      </c>
      <c r="L93" s="7" t="str">
        <f t="shared" ca="1" si="48"/>
        <v xml:space="preserve">ADD </v>
      </c>
      <c r="M93" s="7">
        <f t="shared" ca="1" si="49"/>
        <v>4</v>
      </c>
      <c r="N93" s="7">
        <f t="shared" ca="1" si="39"/>
        <v>3</v>
      </c>
      <c r="O93" s="8">
        <f t="shared" ca="1" si="50"/>
        <v>0</v>
      </c>
      <c r="P93" s="8">
        <f t="shared" ca="1" si="40"/>
        <v>1</v>
      </c>
      <c r="Q93" s="8">
        <f t="shared" ca="1" si="41"/>
        <v>0</v>
      </c>
      <c r="R93" s="8" t="str">
        <f t="shared" ca="1" si="51"/>
        <v>addr</v>
      </c>
      <c r="S93" s="8" t="str">
        <f t="shared" ca="1" si="52"/>
        <v>num</v>
      </c>
      <c r="T93" s="8" t="str">
        <f t="shared" ca="1" si="53"/>
        <v>addr</v>
      </c>
      <c r="U93" s="7">
        <f ca="1">IF(O93="","",OFFSET(program!$A$1,0,disasm!$A93+COLUMN()-COLUMN($U93)+IF($I93,0,1)))</f>
        <v>161</v>
      </c>
      <c r="V93" s="7">
        <f ca="1">IF(P93="","",OFFSET(program!$A$1,0,disasm!$A93+COLUMN()-COLUMN($U93)+IF($I93,0,1)))</f>
        <v>1</v>
      </c>
      <c r="W93" s="7">
        <f ca="1">IF(Q93="","",OFFSET(program!$A$1,0,disasm!$A93+COLUMN()-COLUMN($U93)+IF($I93,0,1)))</f>
        <v>169</v>
      </c>
      <c r="X93" s="3" t="str">
        <f t="shared" ca="1" si="54"/>
        <v>[main+85.a3]</v>
      </c>
      <c r="Y93" s="3" t="str">
        <f t="shared" ca="1" si="55"/>
        <v>1</v>
      </c>
      <c r="Z93" s="3" t="str">
        <f t="shared" ca="1" si="56"/>
        <v>[main+93.a3]</v>
      </c>
      <c r="AA93" s="3" t="str">
        <f ca="1">" "
&amp;AE93
&amp;IF(AND(OR(K93=5,K93=6),MOD(INT(J93/1000),10)=1)," A2","")
&amp;IF(AND(NOT(I93),J93=109,OFFSET(program!$A$1,0,disasm!$A93+1)&gt;0,NOT(ISNUMBER(FIND(" A1 "," "&amp;AE93&amp;" "))))," AUTOLABEL","")
&amp;" "</f>
        <v xml:space="preserve">  </v>
      </c>
    </row>
    <row r="94" spans="1:29" x14ac:dyDescent="0.2">
      <c r="A94" s="1">
        <f t="shared" ca="1" si="42"/>
        <v>166</v>
      </c>
      <c r="B94" s="2" t="str">
        <f t="shared" ca="1" si="57"/>
        <v>main+93</v>
      </c>
      <c r="C94" s="3" t="str">
        <f ca="1">_xlfn.TEXTJOIN(" ",FALSE,OFFSET(program!$A$1,0,A94,1,M94))</f>
        <v>102 1 65 0</v>
      </c>
      <c r="D94" s="4" t="str">
        <f ca="1">IF($H94="data",".dat "&amp;X94,
IF($H94="str",".str " &amp; _xlfn.TEXTJOIN("",FALSE,OFFSET(program!$A$2,0,A94+1,1,M94-1)),
$L94&amp;" "&amp;_xlfn.TEXTJOIN(", ",TRUE,$X94:$Z94)
))</f>
        <v>MUL  1, [rx_pkt.y], [start]</v>
      </c>
      <c r="E94" s="19" t="b">
        <f t="shared" ca="1" si="43"/>
        <v>1</v>
      </c>
      <c r="F94" s="5" t="str">
        <f t="shared" ca="1" si="44"/>
        <v>main</v>
      </c>
      <c r="G94" s="5">
        <f t="shared" ca="1" si="45"/>
        <v>73</v>
      </c>
      <c r="H94" s="5" t="str">
        <f t="shared" si="46"/>
        <v>code</v>
      </c>
      <c r="I94" s="13" t="b">
        <f t="shared" si="47"/>
        <v>0</v>
      </c>
      <c r="J94" s="6">
        <f ca="1">OFFSET(program!$A$1,0,disasm!A94)</f>
        <v>102</v>
      </c>
      <c r="K94" s="7">
        <f t="shared" ca="1" si="38"/>
        <v>2</v>
      </c>
      <c r="L94" s="7" t="str">
        <f t="shared" ca="1" si="48"/>
        <v xml:space="preserve">MUL </v>
      </c>
      <c r="M94" s="7">
        <f t="shared" ca="1" si="49"/>
        <v>4</v>
      </c>
      <c r="N94" s="7">
        <f t="shared" ca="1" si="39"/>
        <v>3</v>
      </c>
      <c r="O94" s="8">
        <f t="shared" ca="1" si="50"/>
        <v>1</v>
      </c>
      <c r="P94" s="8">
        <f t="shared" ca="1" si="40"/>
        <v>0</v>
      </c>
      <c r="Q94" s="8">
        <f t="shared" ca="1" si="41"/>
        <v>0</v>
      </c>
      <c r="R94" s="8" t="str">
        <f t="shared" ca="1" si="51"/>
        <v>num</v>
      </c>
      <c r="S94" s="8" t="str">
        <f t="shared" ca="1" si="52"/>
        <v>addr</v>
      </c>
      <c r="T94" s="8" t="str">
        <f t="shared" ca="1" si="53"/>
        <v>addr</v>
      </c>
      <c r="U94" s="7">
        <f ca="1">IF(O94="","",OFFSET(program!$A$1,0,disasm!$A94+COLUMN()-COLUMN($U94)+IF($I94,0,1)))</f>
        <v>1</v>
      </c>
      <c r="V94" s="7">
        <f ca="1">IF(P94="","",OFFSET(program!$A$1,0,disasm!$A94+COLUMN()-COLUMN($U94)+IF($I94,0,1)))</f>
        <v>65</v>
      </c>
      <c r="W94" s="7">
        <f ca="1">IF(Q94="","",OFFSET(program!$A$1,0,disasm!$A94+COLUMN()-COLUMN($U94)+IF($I94,0,1)))</f>
        <v>0</v>
      </c>
      <c r="X94" s="3" t="str">
        <f t="shared" ca="1" si="54"/>
        <v>1</v>
      </c>
      <c r="Y94" s="3" t="str">
        <f t="shared" ca="1" si="55"/>
        <v>[rx_pkt.y]</v>
      </c>
      <c r="Z94" s="3" t="str">
        <f t="shared" ca="1" si="56"/>
        <v>[start]</v>
      </c>
      <c r="AA94" s="3" t="str">
        <f ca="1">" "
&amp;AE94
&amp;IF(AND(OR(K94=5,K94=6),MOD(INT(J94/1000),10)=1)," A2","")
&amp;IF(AND(NOT(I94),J94=109,OFFSET(program!$A$1,0,disasm!$A94+1)&gt;0,NOT(ISNUMBER(FIND(" A1 "," "&amp;AE94&amp;" "))))," AUTOLABEL","")
&amp;" "</f>
        <v xml:space="preserve">  </v>
      </c>
      <c r="AC94" s="17" t="s">
        <v>220</v>
      </c>
    </row>
    <row r="95" spans="1:29" x14ac:dyDescent="0.2">
      <c r="A95" s="1">
        <f t="shared" ca="1" si="42"/>
        <v>170</v>
      </c>
      <c r="B95" s="2" t="str">
        <f t="shared" ca="1" si="57"/>
        <v>main.run_app</v>
      </c>
      <c r="C95" s="3" t="str">
        <f ca="1">_xlfn.TEXTJOIN(" ",FALSE,OFFSET(program!$A$1,0,A95,1,M95))</f>
        <v>1102 1 1 61</v>
      </c>
      <c r="D95" s="4" t="str">
        <f ca="1">IF($H95="data",".dat "&amp;X95,
IF($H95="str",".str " &amp; _xlfn.TEXTJOIN("",FALSE,OFFSET(program!$A$2,0,A95+1,1,M95-1)),
$L95&amp;" "&amp;_xlfn.TEXTJOIN(", ",TRUE,$X95:$Z95)
))</f>
        <v>MUL  1, 1, [vars.1]</v>
      </c>
      <c r="E95" s="19" t="b">
        <f t="shared" ca="1" si="43"/>
        <v>1</v>
      </c>
      <c r="F95" s="5" t="str">
        <f t="shared" ca="1" si="44"/>
        <v>main</v>
      </c>
      <c r="G95" s="5">
        <f t="shared" ca="1" si="45"/>
        <v>73</v>
      </c>
      <c r="H95" s="5" t="str">
        <f t="shared" si="46"/>
        <v>code</v>
      </c>
      <c r="I95" s="13" t="b">
        <f t="shared" si="47"/>
        <v>0</v>
      </c>
      <c r="J95" s="6">
        <f ca="1">OFFSET(program!$A$1,0,disasm!A95)</f>
        <v>1102</v>
      </c>
      <c r="K95" s="7">
        <f t="shared" ca="1" si="38"/>
        <v>2</v>
      </c>
      <c r="L95" s="7" t="str">
        <f t="shared" ca="1" si="48"/>
        <v xml:space="preserve">MUL </v>
      </c>
      <c r="M95" s="7">
        <f t="shared" ca="1" si="49"/>
        <v>4</v>
      </c>
      <c r="N95" s="7">
        <f t="shared" ca="1" si="39"/>
        <v>3</v>
      </c>
      <c r="O95" s="8">
        <f t="shared" ca="1" si="50"/>
        <v>1</v>
      </c>
      <c r="P95" s="8">
        <f t="shared" ca="1" si="40"/>
        <v>1</v>
      </c>
      <c r="Q95" s="8">
        <f t="shared" ca="1" si="41"/>
        <v>0</v>
      </c>
      <c r="R95" s="8" t="str">
        <f t="shared" ca="1" si="51"/>
        <v>num</v>
      </c>
      <c r="S95" s="8" t="str">
        <f t="shared" ca="1" si="52"/>
        <v>num</v>
      </c>
      <c r="T95" s="8" t="str">
        <f t="shared" ca="1" si="53"/>
        <v>addr</v>
      </c>
      <c r="U95" s="7">
        <f ca="1">IF(O95="","",OFFSET(program!$A$1,0,disasm!$A95+COLUMN()-COLUMN($U95)+IF($I95,0,1)))</f>
        <v>1</v>
      </c>
      <c r="V95" s="7">
        <f ca="1">IF(P95="","",OFFSET(program!$A$1,0,disasm!$A95+COLUMN()-COLUMN($U95)+IF($I95,0,1)))</f>
        <v>1</v>
      </c>
      <c r="W95" s="7">
        <f ca="1">IF(Q95="","",OFFSET(program!$A$1,0,disasm!$A95+COLUMN()-COLUMN($U95)+IF($I95,0,1)))</f>
        <v>61</v>
      </c>
      <c r="X95" s="3" t="str">
        <f t="shared" ca="1" si="54"/>
        <v>1</v>
      </c>
      <c r="Y95" s="3" t="str">
        <f t="shared" ca="1" si="55"/>
        <v>1</v>
      </c>
      <c r="Z95" s="3" t="str">
        <f t="shared" ca="1" si="56"/>
        <v>[vars.1]</v>
      </c>
      <c r="AA95" s="3" t="str">
        <f ca="1">" "
&amp;AE95
&amp;IF(AND(OR(K95=5,K95=6),MOD(INT(J95/1000),10)=1)," A2","")
&amp;IF(AND(NOT(I95),J95=109,OFFSET(program!$A$1,0,disasm!$A95+1)&gt;0,NOT(ISNUMBER(FIND(" A1 "," "&amp;AE95&amp;" "))))," AUTOLABEL","")
&amp;" "</f>
        <v xml:space="preserve">  </v>
      </c>
      <c r="AB95" s="17" t="s">
        <v>158</v>
      </c>
      <c r="AC95" s="17" t="s">
        <v>197</v>
      </c>
    </row>
    <row r="96" spans="1:29" x14ac:dyDescent="0.2">
      <c r="A96" s="1">
        <f t="shared" ca="1" si="42"/>
        <v>174</v>
      </c>
      <c r="B96" s="2" t="str">
        <f t="shared" ca="1" si="57"/>
        <v>main+101</v>
      </c>
      <c r="C96" s="3" t="str">
        <f ca="1">_xlfn.TEXTJOIN(" ",FALSE,OFFSET(program!$A$1,0,A96,1,M96))</f>
        <v>1101 0 0 63</v>
      </c>
      <c r="D96" s="4" t="str">
        <f ca="1">IF($H96="data",".dat "&amp;X96,
IF($H96="str",".str " &amp; _xlfn.TEXTJOIN("",FALSE,OFFSET(program!$A$2,0,A96+1,1,M96-1)),
$L96&amp;" "&amp;_xlfn.TEXTJOIN(", ",TRUE,$X96:$Z96)
))</f>
        <v>ADD  0, 0, [vars.3]</v>
      </c>
      <c r="E96" s="19" t="b">
        <f t="shared" ca="1" si="43"/>
        <v>1</v>
      </c>
      <c r="F96" s="5" t="str">
        <f t="shared" ca="1" si="44"/>
        <v>main</v>
      </c>
      <c r="G96" s="5">
        <f t="shared" ca="1" si="45"/>
        <v>73</v>
      </c>
      <c r="H96" s="5" t="str">
        <f t="shared" si="46"/>
        <v>code</v>
      </c>
      <c r="I96" s="13" t="b">
        <f t="shared" si="47"/>
        <v>0</v>
      </c>
      <c r="J96" s="6">
        <f ca="1">OFFSET(program!$A$1,0,disasm!A96)</f>
        <v>1101</v>
      </c>
      <c r="K96" s="7">
        <f t="shared" ca="1" si="38"/>
        <v>1</v>
      </c>
      <c r="L96" s="7" t="str">
        <f t="shared" ca="1" si="48"/>
        <v xml:space="preserve">ADD </v>
      </c>
      <c r="M96" s="7">
        <f t="shared" ca="1" si="49"/>
        <v>4</v>
      </c>
      <c r="N96" s="7">
        <f t="shared" ca="1" si="39"/>
        <v>3</v>
      </c>
      <c r="O96" s="8">
        <f t="shared" ca="1" si="50"/>
        <v>1</v>
      </c>
      <c r="P96" s="8">
        <f t="shared" ca="1" si="40"/>
        <v>1</v>
      </c>
      <c r="Q96" s="8">
        <f t="shared" ca="1" si="41"/>
        <v>0</v>
      </c>
      <c r="R96" s="8" t="str">
        <f t="shared" ca="1" si="51"/>
        <v>num</v>
      </c>
      <c r="S96" s="8" t="str">
        <f t="shared" ca="1" si="52"/>
        <v>num</v>
      </c>
      <c r="T96" s="8" t="str">
        <f t="shared" ca="1" si="53"/>
        <v>addr</v>
      </c>
      <c r="U96" s="7">
        <f ca="1">IF(O96="","",OFFSET(program!$A$1,0,disasm!$A96+COLUMN()-COLUMN($U96)+IF($I96,0,1)))</f>
        <v>0</v>
      </c>
      <c r="V96" s="7">
        <f ca="1">IF(P96="","",OFFSET(program!$A$1,0,disasm!$A96+COLUMN()-COLUMN($U96)+IF($I96,0,1)))</f>
        <v>0</v>
      </c>
      <c r="W96" s="7">
        <f ca="1">IF(Q96="","",OFFSET(program!$A$1,0,disasm!$A96+COLUMN()-COLUMN($U96)+IF($I96,0,1)))</f>
        <v>63</v>
      </c>
      <c r="X96" s="3" t="str">
        <f t="shared" ca="1" si="54"/>
        <v>0</v>
      </c>
      <c r="Y96" s="3" t="str">
        <f t="shared" ca="1" si="55"/>
        <v>0</v>
      </c>
      <c r="Z96" s="3" t="str">
        <f t="shared" ca="1" si="56"/>
        <v>[vars.3]</v>
      </c>
      <c r="AA96" s="3" t="str">
        <f ca="1">" "
&amp;AE96
&amp;IF(AND(OR(K96=5,K96=6),MOD(INT(J96/1000),10)=1)," A2","")
&amp;IF(AND(NOT(I96),J96=109,OFFSET(program!$A$1,0,disasm!$A96+1)&gt;0,NOT(ISNUMBER(FIND(" A1 "," "&amp;AE96&amp;" "))))," AUTOLABEL","")
&amp;" "</f>
        <v xml:space="preserve">  </v>
      </c>
      <c r="AC96" s="17" t="s">
        <v>198</v>
      </c>
    </row>
    <row r="97" spans="1:31" x14ac:dyDescent="0.2">
      <c r="A97" s="1">
        <f t="shared" ca="1" si="42"/>
        <v>178</v>
      </c>
      <c r="B97" s="2" t="str">
        <f t="shared" ca="1" si="57"/>
        <v>main.rxmem_loop</v>
      </c>
      <c r="C97" s="3" t="str">
        <f ca="1">_xlfn.TEXTJOIN(" ",FALSE,OFFSET(program!$A$1,0,A97,1,M97))</f>
        <v>7 63 67 62</v>
      </c>
      <c r="D97" s="4" t="str">
        <f ca="1">IF($H97="data",".dat "&amp;X97,
IF($H97="str",".str " &amp; _xlfn.TEXTJOIN("",FALSE,OFFSET(program!$A$2,0,A97+1,1,M97-1)),
$L97&amp;" "&amp;_xlfn.TEXTJOIN(", ",TRUE,$X97:$Z97)
))</f>
        <v>CMP&lt; [vars.3], [node.rxmem_size], [vars.tmp]</v>
      </c>
      <c r="E97" s="19" t="b">
        <f t="shared" ca="1" si="43"/>
        <v>1</v>
      </c>
      <c r="F97" s="5" t="str">
        <f t="shared" ca="1" si="44"/>
        <v>main</v>
      </c>
      <c r="G97" s="5">
        <f t="shared" ca="1" si="45"/>
        <v>73</v>
      </c>
      <c r="H97" s="5" t="str">
        <f t="shared" si="46"/>
        <v>code</v>
      </c>
      <c r="I97" s="13" t="b">
        <f t="shared" si="47"/>
        <v>0</v>
      </c>
      <c r="J97" s="6">
        <f ca="1">OFFSET(program!$A$1,0,disasm!A97)</f>
        <v>7</v>
      </c>
      <c r="K97" s="7">
        <f t="shared" ca="1" si="38"/>
        <v>7</v>
      </c>
      <c r="L97" s="7" t="str">
        <f t="shared" ca="1" si="48"/>
        <v>CMP&lt;</v>
      </c>
      <c r="M97" s="7">
        <f t="shared" ca="1" si="49"/>
        <v>4</v>
      </c>
      <c r="N97" s="7">
        <f t="shared" ca="1" si="39"/>
        <v>3</v>
      </c>
      <c r="O97" s="8">
        <f t="shared" ca="1" si="50"/>
        <v>0</v>
      </c>
      <c r="P97" s="8">
        <f t="shared" ca="1" si="40"/>
        <v>0</v>
      </c>
      <c r="Q97" s="8">
        <f t="shared" ca="1" si="41"/>
        <v>0</v>
      </c>
      <c r="R97" s="8" t="str">
        <f t="shared" ca="1" si="51"/>
        <v>addr</v>
      </c>
      <c r="S97" s="8" t="str">
        <f t="shared" ca="1" si="52"/>
        <v>addr</v>
      </c>
      <c r="T97" s="8" t="str">
        <f t="shared" ca="1" si="53"/>
        <v>addr</v>
      </c>
      <c r="U97" s="7">
        <f ca="1">IF(O97="","",OFFSET(program!$A$1,0,disasm!$A97+COLUMN()-COLUMN($U97)+IF($I97,0,1)))</f>
        <v>63</v>
      </c>
      <c r="V97" s="7">
        <f ca="1">IF(P97="","",OFFSET(program!$A$1,0,disasm!$A97+COLUMN()-COLUMN($U97)+IF($I97,0,1)))</f>
        <v>67</v>
      </c>
      <c r="W97" s="7">
        <f ca="1">IF(Q97="","",OFFSET(program!$A$1,0,disasm!$A97+COLUMN()-COLUMN($U97)+IF($I97,0,1)))</f>
        <v>62</v>
      </c>
      <c r="X97" s="3" t="str">
        <f t="shared" ca="1" si="54"/>
        <v>[vars.3]</v>
      </c>
      <c r="Y97" s="3" t="str">
        <f t="shared" ca="1" si="55"/>
        <v>[node.rxmem_size]</v>
      </c>
      <c r="Z97" s="3" t="str">
        <f t="shared" ca="1" si="56"/>
        <v>[vars.tmp]</v>
      </c>
      <c r="AA97" s="3" t="str">
        <f ca="1">" "
&amp;AE97
&amp;IF(AND(OR(K97=5,K97=6),MOD(INT(J97/1000),10)=1)," A2","")
&amp;IF(AND(NOT(I97),J97=109,OFFSET(program!$A$1,0,disasm!$A97+1)&gt;0,NOT(ISNUMBER(FIND(" A1 "," "&amp;AE97&amp;" "))))," AUTOLABEL","")
&amp;" "</f>
        <v xml:space="preserve">  </v>
      </c>
      <c r="AB97" s="17" t="s">
        <v>221</v>
      </c>
      <c r="AC97" s="17" t="s">
        <v>222</v>
      </c>
    </row>
    <row r="98" spans="1:31" x14ac:dyDescent="0.2">
      <c r="A98" s="1">
        <f t="shared" ca="1" si="42"/>
        <v>182</v>
      </c>
      <c r="B98" s="2" t="str">
        <f t="shared" ca="1" si="57"/>
        <v>main+109</v>
      </c>
      <c r="C98" s="3" t="str">
        <f ca="1">_xlfn.TEXTJOIN(" ",FALSE,OFFSET(program!$A$1,0,A98,1,M98))</f>
        <v>1006 62 203</v>
      </c>
      <c r="D98" s="4" t="str">
        <f ca="1">IF($H98="data",".dat "&amp;X98,
IF($H98="str",".str " &amp; _xlfn.TEXTJOIN("",FALSE,OFFSET(program!$A$2,0,A98+1,1,M98-1)),
$L98&amp;" "&amp;_xlfn.TEXTJOIN(", ",TRUE,$X98:$Z98)
))</f>
        <v>J=0  [vars.tmp], main.rxmem_loop_out</v>
      </c>
      <c r="E98" s="19" t="b">
        <f t="shared" ca="1" si="43"/>
        <v>1</v>
      </c>
      <c r="F98" s="5" t="str">
        <f t="shared" ca="1" si="44"/>
        <v>main</v>
      </c>
      <c r="G98" s="5">
        <f t="shared" ca="1" si="45"/>
        <v>73</v>
      </c>
      <c r="H98" s="5" t="str">
        <f t="shared" si="46"/>
        <v>code</v>
      </c>
      <c r="I98" s="13" t="b">
        <f t="shared" si="47"/>
        <v>0</v>
      </c>
      <c r="J98" s="6">
        <f ca="1">OFFSET(program!$A$1,0,disasm!A98)</f>
        <v>1006</v>
      </c>
      <c r="K98" s="7">
        <f t="shared" ca="1" si="38"/>
        <v>6</v>
      </c>
      <c r="L98" s="7" t="str">
        <f t="shared" ca="1" si="48"/>
        <v xml:space="preserve">J=0 </v>
      </c>
      <c r="M98" s="7">
        <f t="shared" ca="1" si="49"/>
        <v>3</v>
      </c>
      <c r="N98" s="7">
        <f t="shared" ca="1" si="39"/>
        <v>2</v>
      </c>
      <c r="O98" s="8">
        <f t="shared" ca="1" si="50"/>
        <v>0</v>
      </c>
      <c r="P98" s="8">
        <f t="shared" ca="1" si="40"/>
        <v>1</v>
      </c>
      <c r="Q98" s="8" t="str">
        <f t="shared" ca="1" si="41"/>
        <v/>
      </c>
      <c r="R98" s="8" t="str">
        <f t="shared" ca="1" si="51"/>
        <v>addr</v>
      </c>
      <c r="S98" s="8" t="str">
        <f t="shared" ca="1" si="52"/>
        <v>addr</v>
      </c>
      <c r="T98" s="8" t="str">
        <f t="shared" ca="1" si="53"/>
        <v/>
      </c>
      <c r="U98" s="7">
        <f ca="1">IF(O98="","",OFFSET(program!$A$1,0,disasm!$A98+COLUMN()-COLUMN($U98)+IF($I98,0,1)))</f>
        <v>62</v>
      </c>
      <c r="V98" s="7">
        <f ca="1">IF(P98="","",OFFSET(program!$A$1,0,disasm!$A98+COLUMN()-COLUMN($U98)+IF($I98,0,1)))</f>
        <v>203</v>
      </c>
      <c r="W98" s="7" t="str">
        <f ca="1">IF(Q98="","",OFFSET(program!$A$1,0,disasm!$A98+COLUMN()-COLUMN($U98)+IF($I98,0,1)))</f>
        <v/>
      </c>
      <c r="X98" s="3" t="str">
        <f t="shared" ca="1" si="54"/>
        <v>[vars.tmp]</v>
      </c>
      <c r="Y98" s="3" t="str">
        <f t="shared" ca="1" si="55"/>
        <v>main.rxmem_loop_out</v>
      </c>
      <c r="Z98" s="3" t="str">
        <f t="shared" ca="1" si="56"/>
        <v/>
      </c>
      <c r="AA98" s="3" t="str">
        <f ca="1">" "
&amp;AE98
&amp;IF(AND(OR(K98=5,K98=6),MOD(INT(J98/1000),10)=1)," A2","")
&amp;IF(AND(NOT(I98),J98=109,OFFSET(program!$A$1,0,disasm!$A98+1)&gt;0,NOT(ISNUMBER(FIND(" A1 "," "&amp;AE98&amp;" "))))," AUTOLABEL","")
&amp;" "</f>
        <v xml:space="preserve">  A2 </v>
      </c>
    </row>
    <row r="99" spans="1:31" x14ac:dyDescent="0.2">
      <c r="A99" s="1">
        <f t="shared" ca="1" si="42"/>
        <v>185</v>
      </c>
      <c r="B99" s="2" t="str">
        <f t="shared" ca="1" si="57"/>
        <v>main+112</v>
      </c>
      <c r="C99" s="3" t="str">
        <f ca="1">_xlfn.TEXTJOIN(" ",FALSE,OFFSET(program!$A$1,0,A99,1,M99))</f>
        <v>1002 63 2 194</v>
      </c>
      <c r="D99" s="4" t="str">
        <f ca="1">IF($H99="data",".dat "&amp;X99,
IF($H99="str",".str " &amp; _xlfn.TEXTJOIN("",FALSE,OFFSET(program!$A$2,0,A99+1,1,M99-1)),
$L99&amp;" "&amp;_xlfn.TEXTJOIN(", ",TRUE,$X99:$Z99)
))</f>
        <v>MUL  [vars.3], 2, [main+120.a1]</v>
      </c>
      <c r="E99" s="19" t="b">
        <f t="shared" ca="1" si="43"/>
        <v>1</v>
      </c>
      <c r="F99" s="5" t="str">
        <f t="shared" ca="1" si="44"/>
        <v>main</v>
      </c>
      <c r="G99" s="5">
        <f t="shared" ca="1" si="45"/>
        <v>73</v>
      </c>
      <c r="H99" s="5" t="str">
        <f t="shared" si="46"/>
        <v>code</v>
      </c>
      <c r="I99" s="13" t="b">
        <f t="shared" si="47"/>
        <v>0</v>
      </c>
      <c r="J99" s="6">
        <f ca="1">OFFSET(program!$A$1,0,disasm!A99)</f>
        <v>1002</v>
      </c>
      <c r="K99" s="7">
        <f t="shared" ca="1" si="38"/>
        <v>2</v>
      </c>
      <c r="L99" s="7" t="str">
        <f t="shared" ca="1" si="48"/>
        <v xml:space="preserve">MUL </v>
      </c>
      <c r="M99" s="7">
        <f t="shared" ca="1" si="49"/>
        <v>4</v>
      </c>
      <c r="N99" s="7">
        <f t="shared" ca="1" si="39"/>
        <v>3</v>
      </c>
      <c r="O99" s="8">
        <f t="shared" ca="1" si="50"/>
        <v>0</v>
      </c>
      <c r="P99" s="8">
        <f t="shared" ca="1" si="40"/>
        <v>1</v>
      </c>
      <c r="Q99" s="8">
        <f t="shared" ca="1" si="41"/>
        <v>0</v>
      </c>
      <c r="R99" s="8" t="str">
        <f t="shared" ca="1" si="51"/>
        <v>addr</v>
      </c>
      <c r="S99" s="8" t="str">
        <f t="shared" ca="1" si="52"/>
        <v>num</v>
      </c>
      <c r="T99" s="8" t="str">
        <f t="shared" ca="1" si="53"/>
        <v>addr</v>
      </c>
      <c r="U99" s="7">
        <f ca="1">IF(O99="","",OFFSET(program!$A$1,0,disasm!$A99+COLUMN()-COLUMN($U99)+IF($I99,0,1)))</f>
        <v>63</v>
      </c>
      <c r="V99" s="7">
        <f ca="1">IF(P99="","",OFFSET(program!$A$1,0,disasm!$A99+COLUMN()-COLUMN($U99)+IF($I99,0,1)))</f>
        <v>2</v>
      </c>
      <c r="W99" s="7">
        <f ca="1">IF(Q99="","",OFFSET(program!$A$1,0,disasm!$A99+COLUMN()-COLUMN($U99)+IF($I99,0,1)))</f>
        <v>194</v>
      </c>
      <c r="X99" s="3" t="str">
        <f t="shared" ca="1" si="54"/>
        <v>[vars.3]</v>
      </c>
      <c r="Y99" s="3" t="str">
        <f t="shared" ca="1" si="55"/>
        <v>2</v>
      </c>
      <c r="Z99" s="3" t="str">
        <f t="shared" ca="1" si="56"/>
        <v>[main+120.a1]</v>
      </c>
      <c r="AA99" s="3" t="str">
        <f ca="1">" "
&amp;AE99
&amp;IF(AND(OR(K99=5,K99=6),MOD(INT(J99/1000),10)=1)," A2","")
&amp;IF(AND(NOT(I99),J99=109,OFFSET(program!$A$1,0,disasm!$A99+1)&gt;0,NOT(ISNUMBER(FIND(" A1 "," "&amp;AE99&amp;" "))))," AUTOLABEL","")
&amp;" "</f>
        <v xml:space="preserve">  </v>
      </c>
    </row>
    <row r="100" spans="1:31" x14ac:dyDescent="0.2">
      <c r="A100" s="1">
        <f t="shared" ca="1" si="42"/>
        <v>189</v>
      </c>
      <c r="B100" s="2" t="str">
        <f t="shared" ca="1" si="57"/>
        <v>main+116</v>
      </c>
      <c r="C100" s="3" t="str">
        <f ca="1">_xlfn.TEXTJOIN(" ",FALSE,OFFSET(program!$A$1,0,A100,1,M100))</f>
        <v>1 68 194 194</v>
      </c>
      <c r="D100" s="4" t="str">
        <f ca="1">IF($H100="data",".dat "&amp;X100,
IF($H100="str",".str " &amp; _xlfn.TEXTJOIN("",FALSE,OFFSET(program!$A$2,0,A100+1,1,M100-1)),
$L100&amp;" "&amp;_xlfn.TEXTJOIN(", ",TRUE,$X100:$Z100)
))</f>
        <v>ADD  [node.rxmem], [main+120.a1], [main+120.a1]</v>
      </c>
      <c r="E100" s="19" t="b">
        <f t="shared" ca="1" si="43"/>
        <v>1</v>
      </c>
      <c r="F100" s="5" t="str">
        <f t="shared" ca="1" si="44"/>
        <v>main</v>
      </c>
      <c r="G100" s="5">
        <f t="shared" ca="1" si="45"/>
        <v>73</v>
      </c>
      <c r="H100" s="5" t="str">
        <f t="shared" si="46"/>
        <v>code</v>
      </c>
      <c r="I100" s="13" t="b">
        <f t="shared" si="47"/>
        <v>0</v>
      </c>
      <c r="J100" s="6">
        <f ca="1">OFFSET(program!$A$1,0,disasm!A100)</f>
        <v>1</v>
      </c>
      <c r="K100" s="7">
        <f t="shared" ca="1" si="38"/>
        <v>1</v>
      </c>
      <c r="L100" s="7" t="str">
        <f t="shared" ca="1" si="48"/>
        <v xml:space="preserve">ADD </v>
      </c>
      <c r="M100" s="7">
        <f t="shared" ca="1" si="49"/>
        <v>4</v>
      </c>
      <c r="N100" s="7">
        <f t="shared" ca="1" si="39"/>
        <v>3</v>
      </c>
      <c r="O100" s="8">
        <f t="shared" ca="1" si="50"/>
        <v>0</v>
      </c>
      <c r="P100" s="8">
        <f t="shared" ca="1" si="40"/>
        <v>0</v>
      </c>
      <c r="Q100" s="8">
        <f t="shared" ca="1" si="41"/>
        <v>0</v>
      </c>
      <c r="R100" s="8" t="str">
        <f t="shared" ca="1" si="51"/>
        <v>addr</v>
      </c>
      <c r="S100" s="8" t="str">
        <f t="shared" ca="1" si="52"/>
        <v>addr</v>
      </c>
      <c r="T100" s="8" t="str">
        <f t="shared" ca="1" si="53"/>
        <v>addr</v>
      </c>
      <c r="U100" s="7">
        <f ca="1">IF(O100="","",OFFSET(program!$A$1,0,disasm!$A100+COLUMN()-COLUMN($U100)+IF($I100,0,1)))</f>
        <v>68</v>
      </c>
      <c r="V100" s="7">
        <f ca="1">IF(P100="","",OFFSET(program!$A$1,0,disasm!$A100+COLUMN()-COLUMN($U100)+IF($I100,0,1)))</f>
        <v>194</v>
      </c>
      <c r="W100" s="7">
        <f ca="1">IF(Q100="","",OFFSET(program!$A$1,0,disasm!$A100+COLUMN()-COLUMN($U100)+IF($I100,0,1)))</f>
        <v>194</v>
      </c>
      <c r="X100" s="3" t="str">
        <f t="shared" ca="1" si="54"/>
        <v>[node.rxmem]</v>
      </c>
      <c r="Y100" s="3" t="str">
        <f t="shared" ca="1" si="55"/>
        <v>[main+120.a1]</v>
      </c>
      <c r="Z100" s="3" t="str">
        <f t="shared" ca="1" si="56"/>
        <v>[main+120.a1]</v>
      </c>
      <c r="AA100" s="3" t="str">
        <f ca="1">" "
&amp;AE100
&amp;IF(AND(OR(K100=5,K100=6),MOD(INT(J100/1000),10)=1)," A2","")
&amp;IF(AND(NOT(I100),J100=109,OFFSET(program!$A$1,0,disasm!$A100+1)&gt;0,NOT(ISNUMBER(FIND(" A1 "," "&amp;AE100&amp;" "))))," AUTOLABEL","")
&amp;" "</f>
        <v xml:space="preserve">  </v>
      </c>
    </row>
    <row r="101" spans="1:31" x14ac:dyDescent="0.2">
      <c r="A101" s="1">
        <f t="shared" ca="1" si="42"/>
        <v>193</v>
      </c>
      <c r="B101" s="2" t="str">
        <f t="shared" ca="1" si="57"/>
        <v>main+120</v>
      </c>
      <c r="C101" s="3" t="str">
        <f ca="1">_xlfn.TEXTJOIN(" ",FALSE,OFFSET(program!$A$1,0,A101,1,M101))</f>
        <v>1006 0 73</v>
      </c>
      <c r="D101" s="4" t="str">
        <f ca="1">IF($H101="data",".dat "&amp;X101,
IF($H101="str",".str " &amp; _xlfn.TEXTJOIN("",FALSE,OFFSET(program!$A$2,0,A101+1,1,M101-1)),
$L101&amp;" "&amp;_xlfn.TEXTJOIN(", ",TRUE,$X101:$Z101)
))</f>
        <v>J=0  [start], main.loop</v>
      </c>
      <c r="E101" s="19" t="b">
        <f t="shared" ca="1" si="43"/>
        <v>1</v>
      </c>
      <c r="F101" s="5" t="str">
        <f t="shared" ca="1" si="44"/>
        <v>main</v>
      </c>
      <c r="G101" s="5">
        <f t="shared" ca="1" si="45"/>
        <v>73</v>
      </c>
      <c r="H101" s="5" t="str">
        <f t="shared" si="46"/>
        <v>code</v>
      </c>
      <c r="I101" s="13" t="b">
        <f t="shared" si="47"/>
        <v>0</v>
      </c>
      <c r="J101" s="6">
        <f ca="1">OFFSET(program!$A$1,0,disasm!A101)</f>
        <v>1006</v>
      </c>
      <c r="K101" s="7">
        <f t="shared" ca="1" si="38"/>
        <v>6</v>
      </c>
      <c r="L101" s="7" t="str">
        <f t="shared" ca="1" si="48"/>
        <v xml:space="preserve">J=0 </v>
      </c>
      <c r="M101" s="7">
        <f t="shared" ca="1" si="49"/>
        <v>3</v>
      </c>
      <c r="N101" s="7">
        <f t="shared" ca="1" si="39"/>
        <v>2</v>
      </c>
      <c r="O101" s="8">
        <f t="shared" ca="1" si="50"/>
        <v>0</v>
      </c>
      <c r="P101" s="8">
        <f t="shared" ca="1" si="40"/>
        <v>1</v>
      </c>
      <c r="Q101" s="8" t="str">
        <f t="shared" ca="1" si="41"/>
        <v/>
      </c>
      <c r="R101" s="8" t="str">
        <f t="shared" ca="1" si="51"/>
        <v>addr</v>
      </c>
      <c r="S101" s="8" t="str">
        <f t="shared" ca="1" si="52"/>
        <v>addr</v>
      </c>
      <c r="T101" s="8" t="str">
        <f t="shared" ca="1" si="53"/>
        <v/>
      </c>
      <c r="U101" s="7">
        <f ca="1">IF(O101="","",OFFSET(program!$A$1,0,disasm!$A101+COLUMN()-COLUMN($U101)+IF($I101,0,1)))</f>
        <v>0</v>
      </c>
      <c r="V101" s="7">
        <f ca="1">IF(P101="","",OFFSET(program!$A$1,0,disasm!$A101+COLUMN()-COLUMN($U101)+IF($I101,0,1)))</f>
        <v>73</v>
      </c>
      <c r="W101" s="7" t="str">
        <f ca="1">IF(Q101="","",OFFSET(program!$A$1,0,disasm!$A101+COLUMN()-COLUMN($U101)+IF($I101,0,1)))</f>
        <v/>
      </c>
      <c r="X101" s="3" t="str">
        <f t="shared" ca="1" si="54"/>
        <v>[start]</v>
      </c>
      <c r="Y101" s="3" t="str">
        <f t="shared" ca="1" si="55"/>
        <v>main.loop</v>
      </c>
      <c r="Z101" s="3" t="str">
        <f t="shared" ca="1" si="56"/>
        <v/>
      </c>
      <c r="AA101" s="3" t="str">
        <f ca="1">" "
&amp;AE101
&amp;IF(AND(OR(K101=5,K101=6),MOD(INT(J101/1000),10)=1)," A2","")
&amp;IF(AND(NOT(I101),J101=109,OFFSET(program!$A$1,0,disasm!$A101+1)&gt;0,NOT(ISNUMBER(FIND(" A1 "," "&amp;AE101&amp;" "))))," AUTOLABEL","")
&amp;" "</f>
        <v xml:space="preserve">  A2 </v>
      </c>
      <c r="AC101" s="17" t="s">
        <v>223</v>
      </c>
    </row>
    <row r="102" spans="1:31" x14ac:dyDescent="0.2">
      <c r="A102" s="1">
        <f t="shared" ca="1" si="42"/>
        <v>196</v>
      </c>
      <c r="B102" s="2" t="str">
        <f t="shared" ca="1" si="57"/>
        <v>main+123</v>
      </c>
      <c r="C102" s="3" t="str">
        <f ca="1">_xlfn.TEXTJOIN(" ",FALSE,OFFSET(program!$A$1,0,A102,1,M102))</f>
        <v>1001 63 1 63</v>
      </c>
      <c r="D102" s="4" t="str">
        <f ca="1">IF($H102="data",".dat "&amp;X102,
IF($H102="str",".str " &amp; _xlfn.TEXTJOIN("",FALSE,OFFSET(program!$A$2,0,A102+1,1,M102-1)),
$L102&amp;" "&amp;_xlfn.TEXTJOIN(", ",TRUE,$X102:$Z102)
))</f>
        <v>ADD  [vars.3], 1, [vars.3]</v>
      </c>
      <c r="E102" s="19" t="b">
        <f t="shared" ca="1" si="43"/>
        <v>1</v>
      </c>
      <c r="F102" s="5" t="str">
        <f t="shared" ca="1" si="44"/>
        <v>main</v>
      </c>
      <c r="G102" s="5">
        <f t="shared" ca="1" si="45"/>
        <v>73</v>
      </c>
      <c r="H102" s="5" t="str">
        <f t="shared" si="46"/>
        <v>code</v>
      </c>
      <c r="I102" s="13" t="b">
        <f t="shared" si="47"/>
        <v>0</v>
      </c>
      <c r="J102" s="6">
        <f ca="1">OFFSET(program!$A$1,0,disasm!A102)</f>
        <v>1001</v>
      </c>
      <c r="K102" s="7">
        <f t="shared" ca="1" si="38"/>
        <v>1</v>
      </c>
      <c r="L102" s="7" t="str">
        <f t="shared" ca="1" si="48"/>
        <v xml:space="preserve">ADD </v>
      </c>
      <c r="M102" s="7">
        <f t="shared" ca="1" si="49"/>
        <v>4</v>
      </c>
      <c r="N102" s="7">
        <f t="shared" ca="1" si="39"/>
        <v>3</v>
      </c>
      <c r="O102" s="8">
        <f t="shared" ca="1" si="50"/>
        <v>0</v>
      </c>
      <c r="P102" s="8">
        <f t="shared" ca="1" si="40"/>
        <v>1</v>
      </c>
      <c r="Q102" s="8">
        <f t="shared" ca="1" si="41"/>
        <v>0</v>
      </c>
      <c r="R102" s="8" t="str">
        <f t="shared" ca="1" si="51"/>
        <v>addr</v>
      </c>
      <c r="S102" s="8" t="str">
        <f t="shared" ca="1" si="52"/>
        <v>num</v>
      </c>
      <c r="T102" s="8" t="str">
        <f t="shared" ca="1" si="53"/>
        <v>addr</v>
      </c>
      <c r="U102" s="7">
        <f ca="1">IF(O102="","",OFFSET(program!$A$1,0,disasm!$A102+COLUMN()-COLUMN($U102)+IF($I102,0,1)))</f>
        <v>63</v>
      </c>
      <c r="V102" s="7">
        <f ca="1">IF(P102="","",OFFSET(program!$A$1,0,disasm!$A102+COLUMN()-COLUMN($U102)+IF($I102,0,1)))</f>
        <v>1</v>
      </c>
      <c r="W102" s="7">
        <f ca="1">IF(Q102="","",OFFSET(program!$A$1,0,disasm!$A102+COLUMN()-COLUMN($U102)+IF($I102,0,1)))</f>
        <v>63</v>
      </c>
      <c r="X102" s="3" t="str">
        <f t="shared" ca="1" si="54"/>
        <v>[vars.3]</v>
      </c>
      <c r="Y102" s="3" t="str">
        <f t="shared" ca="1" si="55"/>
        <v>1</v>
      </c>
      <c r="Z102" s="3" t="str">
        <f t="shared" ca="1" si="56"/>
        <v>[vars.3]</v>
      </c>
      <c r="AA102" s="3" t="str">
        <f ca="1">" "
&amp;AE102
&amp;IF(AND(OR(K102=5,K102=6),MOD(INT(J102/1000),10)=1)," A2","")
&amp;IF(AND(NOT(I102),J102=109,OFFSET(program!$A$1,0,disasm!$A102+1)&gt;0,NOT(ISNUMBER(FIND(" A1 "," "&amp;AE102&amp;" "))))," AUTOLABEL","")
&amp;" "</f>
        <v xml:space="preserve">  </v>
      </c>
      <c r="AC102" s="17" t="s">
        <v>199</v>
      </c>
    </row>
    <row r="103" spans="1:31" x14ac:dyDescent="0.2">
      <c r="A103" s="1">
        <f t="shared" ca="1" si="42"/>
        <v>200</v>
      </c>
      <c r="B103" s="2" t="str">
        <f t="shared" ca="1" si="57"/>
        <v>main+127</v>
      </c>
      <c r="C103" s="3" t="str">
        <f ca="1">_xlfn.TEXTJOIN(" ",FALSE,OFFSET(program!$A$1,0,A103,1,M103))</f>
        <v>1106 0 178</v>
      </c>
      <c r="D103" s="4" t="str">
        <f ca="1">IF($H103="data",".dat "&amp;X103,
IF($H103="str",".str " &amp; _xlfn.TEXTJOIN("",FALSE,OFFSET(program!$A$2,0,A103+1,1,M103-1)),
$L103&amp;" "&amp;_xlfn.TEXTJOIN(", ",TRUE,$X103:$Z103)
))</f>
        <v>J=0  0, main.rxmem_loop</v>
      </c>
      <c r="E103" s="19" t="b">
        <f t="shared" ca="1" si="43"/>
        <v>1</v>
      </c>
      <c r="F103" s="5" t="str">
        <f t="shared" ca="1" si="44"/>
        <v>main</v>
      </c>
      <c r="G103" s="5">
        <f t="shared" ca="1" si="45"/>
        <v>73</v>
      </c>
      <c r="H103" s="5" t="str">
        <f t="shared" si="46"/>
        <v>code</v>
      </c>
      <c r="I103" s="13" t="b">
        <f t="shared" si="47"/>
        <v>0</v>
      </c>
      <c r="J103" s="6">
        <f ca="1">OFFSET(program!$A$1,0,disasm!A103)</f>
        <v>1106</v>
      </c>
      <c r="K103" s="7">
        <f t="shared" ca="1" si="38"/>
        <v>6</v>
      </c>
      <c r="L103" s="7" t="str">
        <f t="shared" ca="1" si="48"/>
        <v xml:space="preserve">J=0 </v>
      </c>
      <c r="M103" s="7">
        <f t="shared" ca="1" si="49"/>
        <v>3</v>
      </c>
      <c r="N103" s="7">
        <f t="shared" ca="1" si="39"/>
        <v>2</v>
      </c>
      <c r="O103" s="8">
        <f t="shared" ca="1" si="50"/>
        <v>1</v>
      </c>
      <c r="P103" s="8">
        <f t="shared" ca="1" si="40"/>
        <v>1</v>
      </c>
      <c r="Q103" s="8" t="str">
        <f t="shared" ca="1" si="41"/>
        <v/>
      </c>
      <c r="R103" s="8" t="str">
        <f t="shared" ca="1" si="51"/>
        <v>num</v>
      </c>
      <c r="S103" s="8" t="str">
        <f t="shared" ca="1" si="52"/>
        <v>addr</v>
      </c>
      <c r="T103" s="8" t="str">
        <f t="shared" ca="1" si="53"/>
        <v/>
      </c>
      <c r="U103" s="7">
        <f ca="1">IF(O103="","",OFFSET(program!$A$1,0,disasm!$A103+COLUMN()-COLUMN($U103)+IF($I103,0,1)))</f>
        <v>0</v>
      </c>
      <c r="V103" s="7">
        <f ca="1">IF(P103="","",OFFSET(program!$A$1,0,disasm!$A103+COLUMN()-COLUMN($U103)+IF($I103,0,1)))</f>
        <v>178</v>
      </c>
      <c r="W103" s="7" t="str">
        <f ca="1">IF(Q103="","",OFFSET(program!$A$1,0,disasm!$A103+COLUMN()-COLUMN($U103)+IF($I103,0,1)))</f>
        <v/>
      </c>
      <c r="X103" s="3" t="str">
        <f t="shared" ca="1" si="54"/>
        <v>0</v>
      </c>
      <c r="Y103" s="3" t="str">
        <f t="shared" ca="1" si="55"/>
        <v>main.rxmem_loop</v>
      </c>
      <c r="Z103" s="3" t="str">
        <f t="shared" ca="1" si="56"/>
        <v/>
      </c>
      <c r="AA103" s="3" t="str">
        <f ca="1">" "
&amp;AE103
&amp;IF(AND(OR(K103=5,K103=6),MOD(INT(J103/1000),10)=1)," A2","")
&amp;IF(AND(NOT(I103),J103=109,OFFSET(program!$A$1,0,disasm!$A103+1)&gt;0,NOT(ISNUMBER(FIND(" A1 "," "&amp;AE103&amp;" "))))," AUTOLABEL","")
&amp;" "</f>
        <v xml:space="preserve">  A2 </v>
      </c>
      <c r="AC103" s="17" t="s">
        <v>165</v>
      </c>
    </row>
    <row r="104" spans="1:31" x14ac:dyDescent="0.2">
      <c r="A104" s="1">
        <f t="shared" ca="1" si="42"/>
        <v>203</v>
      </c>
      <c r="B104" s="2" t="str">
        <f t="shared" ca="1" si="57"/>
        <v>main.rxmem_loop_out</v>
      </c>
      <c r="C104" s="3" t="str">
        <f ca="1">_xlfn.TEXTJOIN(" ",FALSE,OFFSET(program!$A$1,0,A104,1,M104))</f>
        <v>21101 210 0 0</v>
      </c>
      <c r="D104" s="4" t="str">
        <f ca="1">IF($H104="data",".dat "&amp;X104,
IF($H104="str",".str " &amp; _xlfn.TEXTJOIN("",FALSE,OFFSET(program!$A$2,0,A104+1,1,M104-1)),
$L104&amp;" "&amp;_xlfn.TEXTJOIN(", ",TRUE,$X104:$Z104)
))</f>
        <v>ADD  main+137, 0, [SP+0]</v>
      </c>
      <c r="E104" s="19" t="b">
        <f t="shared" ca="1" si="43"/>
        <v>1</v>
      </c>
      <c r="F104" s="5" t="str">
        <f t="shared" ca="1" si="44"/>
        <v>main</v>
      </c>
      <c r="G104" s="5">
        <f t="shared" ca="1" si="45"/>
        <v>73</v>
      </c>
      <c r="H104" s="5" t="str">
        <f t="shared" si="46"/>
        <v>code</v>
      </c>
      <c r="I104" s="13" t="b">
        <f t="shared" si="47"/>
        <v>0</v>
      </c>
      <c r="J104" s="6">
        <f ca="1">OFFSET(program!$A$1,0,disasm!A104)</f>
        <v>21101</v>
      </c>
      <c r="K104" s="7">
        <f t="shared" ca="1" si="38"/>
        <v>1</v>
      </c>
      <c r="L104" s="7" t="str">
        <f t="shared" ca="1" si="48"/>
        <v xml:space="preserve">ADD </v>
      </c>
      <c r="M104" s="7">
        <f t="shared" ca="1" si="49"/>
        <v>4</v>
      </c>
      <c r="N104" s="7">
        <f t="shared" ca="1" si="39"/>
        <v>3</v>
      </c>
      <c r="O104" s="8">
        <f t="shared" ca="1" si="50"/>
        <v>1</v>
      </c>
      <c r="P104" s="8">
        <f t="shared" ca="1" si="40"/>
        <v>1</v>
      </c>
      <c r="Q104" s="8">
        <f t="shared" ca="1" si="41"/>
        <v>2</v>
      </c>
      <c r="R104" s="8" t="str">
        <f t="shared" ca="1" si="51"/>
        <v>addr</v>
      </c>
      <c r="S104" s="8" t="str">
        <f t="shared" ca="1" si="52"/>
        <v>num</v>
      </c>
      <c r="T104" s="8" t="str">
        <f t="shared" ca="1" si="53"/>
        <v>num</v>
      </c>
      <c r="U104" s="7">
        <f ca="1">IF(O104="","",OFFSET(program!$A$1,0,disasm!$A104+COLUMN()-COLUMN($U104)+IF($I104,0,1)))</f>
        <v>210</v>
      </c>
      <c r="V104" s="7">
        <f ca="1">IF(P104="","",OFFSET(program!$A$1,0,disasm!$A104+COLUMN()-COLUMN($U104)+IF($I104,0,1)))</f>
        <v>0</v>
      </c>
      <c r="W104" s="7">
        <f ca="1">IF(Q104="","",OFFSET(program!$A$1,0,disasm!$A104+COLUMN()-COLUMN($U104)+IF($I104,0,1)))</f>
        <v>0</v>
      </c>
      <c r="X104" s="3" t="str">
        <f t="shared" ca="1" si="54"/>
        <v>main+137</v>
      </c>
      <c r="Y104" s="3" t="str">
        <f t="shared" ca="1" si="55"/>
        <v>0</v>
      </c>
      <c r="Z104" s="3" t="str">
        <f t="shared" ca="1" si="56"/>
        <v>[SP+0]</v>
      </c>
      <c r="AA104" s="3" t="str">
        <f ca="1">" "
&amp;AE104
&amp;IF(AND(OR(K104=5,K104=6),MOD(INT(J104/1000),10)=1)," A2","")
&amp;IF(AND(NOT(I104),J104=109,OFFSET(program!$A$1,0,disasm!$A104+1)&gt;0,NOT(ISNUMBER(FIND(" A1 "," "&amp;AE104&amp;" "))))," AUTOLABEL","")
&amp;" "</f>
        <v xml:space="preserve"> A1 </v>
      </c>
      <c r="AB104" s="17" t="s">
        <v>224</v>
      </c>
      <c r="AE104" s="12" t="s">
        <v>28</v>
      </c>
    </row>
    <row r="105" spans="1:31" x14ac:dyDescent="0.2">
      <c r="A105" s="1">
        <f t="shared" ca="1" si="42"/>
        <v>207</v>
      </c>
      <c r="B105" s="2" t="str">
        <f t="shared" ca="1" si="57"/>
        <v>main+134</v>
      </c>
      <c r="C105" s="3" t="str">
        <f ca="1">_xlfn.TEXTJOIN(" ",FALSE,OFFSET(program!$A$1,0,A105,1,M105))</f>
        <v>105 1 69</v>
      </c>
      <c r="D105" s="4" t="str">
        <f ca="1">IF($H105="data",".dat "&amp;X105,
IF($H105="str",".str " &amp; _xlfn.TEXTJOIN("",FALSE,OFFSET(program!$A$2,0,A105+1,1,M105-1)),
$L105&amp;" "&amp;_xlfn.TEXTJOIN(", ",TRUE,$X105:$Z105)
))</f>
        <v>J!=0 1, [node.node_app]</v>
      </c>
      <c r="E105" s="19" t="b">
        <f t="shared" ca="1" si="43"/>
        <v>1</v>
      </c>
      <c r="F105" s="5" t="str">
        <f t="shared" ca="1" si="44"/>
        <v>main</v>
      </c>
      <c r="G105" s="5">
        <f t="shared" ca="1" si="45"/>
        <v>73</v>
      </c>
      <c r="H105" s="5" t="str">
        <f t="shared" si="46"/>
        <v>code</v>
      </c>
      <c r="I105" s="13" t="b">
        <f t="shared" si="47"/>
        <v>0</v>
      </c>
      <c r="J105" s="6">
        <f ca="1">OFFSET(program!$A$1,0,disasm!A105)</f>
        <v>105</v>
      </c>
      <c r="K105" s="7">
        <f t="shared" ca="1" si="38"/>
        <v>5</v>
      </c>
      <c r="L105" s="7" t="str">
        <f t="shared" ca="1" si="48"/>
        <v>J!=0</v>
      </c>
      <c r="M105" s="7">
        <f t="shared" ca="1" si="49"/>
        <v>3</v>
      </c>
      <c r="N105" s="7">
        <f t="shared" ca="1" si="39"/>
        <v>2</v>
      </c>
      <c r="O105" s="8">
        <f t="shared" ca="1" si="50"/>
        <v>1</v>
      </c>
      <c r="P105" s="8">
        <f t="shared" ca="1" si="40"/>
        <v>0</v>
      </c>
      <c r="Q105" s="8" t="str">
        <f t="shared" ca="1" si="41"/>
        <v/>
      </c>
      <c r="R105" s="8" t="str">
        <f t="shared" ca="1" si="51"/>
        <v>num</v>
      </c>
      <c r="S105" s="8" t="str">
        <f t="shared" ca="1" si="52"/>
        <v>addr</v>
      </c>
      <c r="T105" s="8" t="str">
        <f t="shared" ca="1" si="53"/>
        <v/>
      </c>
      <c r="U105" s="7">
        <f ca="1">IF(O105="","",OFFSET(program!$A$1,0,disasm!$A105+COLUMN()-COLUMN($U105)+IF($I105,0,1)))</f>
        <v>1</v>
      </c>
      <c r="V105" s="7">
        <f ca="1">IF(P105="","",OFFSET(program!$A$1,0,disasm!$A105+COLUMN()-COLUMN($U105)+IF($I105,0,1)))</f>
        <v>69</v>
      </c>
      <c r="W105" s="7" t="str">
        <f ca="1">IF(Q105="","",OFFSET(program!$A$1,0,disasm!$A105+COLUMN()-COLUMN($U105)+IF($I105,0,1)))</f>
        <v/>
      </c>
      <c r="X105" s="3" t="str">
        <f t="shared" ca="1" si="54"/>
        <v>1</v>
      </c>
      <c r="Y105" s="3" t="str">
        <f t="shared" ca="1" si="55"/>
        <v>[node.node_app]</v>
      </c>
      <c r="Z105" s="3" t="str">
        <f t="shared" ca="1" si="56"/>
        <v/>
      </c>
      <c r="AA105" s="3" t="str">
        <f ca="1">" "
&amp;AE105
&amp;IF(AND(OR(K105=5,K105=6),MOD(INT(J105/1000),10)=1)," A2","")
&amp;IF(AND(NOT(I105),J105=109,OFFSET(program!$A$1,0,disasm!$A105+1)&gt;0,NOT(ISNUMBER(FIND(" A1 "," "&amp;AE105&amp;" "))))," AUTOLABEL","")
&amp;" "</f>
        <v xml:space="preserve">  </v>
      </c>
      <c r="AC105" s="17" t="s">
        <v>152</v>
      </c>
    </row>
    <row r="106" spans="1:31" x14ac:dyDescent="0.2">
      <c r="A106" s="1">
        <f t="shared" ca="1" si="42"/>
        <v>210</v>
      </c>
      <c r="B106" s="2" t="str">
        <f t="shared" ca="1" si="57"/>
        <v>main+137</v>
      </c>
      <c r="C106" s="3" t="str">
        <f ca="1">_xlfn.TEXTJOIN(" ",FALSE,OFFSET(program!$A$1,0,A106,1,M106))</f>
        <v>2101 0 1 70</v>
      </c>
      <c r="D106" s="4" t="str">
        <f ca="1">IF($H106="data",".dat "&amp;X106,
IF($H106="str",".str " &amp; _xlfn.TEXTJOIN("",FALSE,OFFSET(program!$A$2,0,A106+1,1,M106-1)),
$L106&amp;" "&amp;_xlfn.TEXTJOIN(", ",TRUE,$X106:$Z106)
))</f>
        <v>ADD  0, [SP+1], [node.result]</v>
      </c>
      <c r="E106" s="19" t="b">
        <f t="shared" ca="1" si="43"/>
        <v>1</v>
      </c>
      <c r="F106" s="5" t="str">
        <f t="shared" ca="1" si="44"/>
        <v>main</v>
      </c>
      <c r="G106" s="5">
        <f t="shared" ca="1" si="45"/>
        <v>73</v>
      </c>
      <c r="H106" s="5" t="str">
        <f t="shared" si="46"/>
        <v>code</v>
      </c>
      <c r="I106" s="13" t="b">
        <f t="shared" si="47"/>
        <v>0</v>
      </c>
      <c r="J106" s="6">
        <f ca="1">OFFSET(program!$A$1,0,disasm!A106)</f>
        <v>2101</v>
      </c>
      <c r="K106" s="7">
        <f t="shared" ca="1" si="38"/>
        <v>1</v>
      </c>
      <c r="L106" s="7" t="str">
        <f t="shared" ca="1" si="48"/>
        <v xml:space="preserve">ADD </v>
      </c>
      <c r="M106" s="7">
        <f t="shared" ca="1" si="49"/>
        <v>4</v>
      </c>
      <c r="N106" s="7">
        <f t="shared" ca="1" si="39"/>
        <v>3</v>
      </c>
      <c r="O106" s="8">
        <f t="shared" ca="1" si="50"/>
        <v>1</v>
      </c>
      <c r="P106" s="8">
        <f t="shared" ca="1" si="40"/>
        <v>2</v>
      </c>
      <c r="Q106" s="8">
        <f t="shared" ca="1" si="41"/>
        <v>0</v>
      </c>
      <c r="R106" s="8" t="str">
        <f t="shared" ca="1" si="51"/>
        <v>num</v>
      </c>
      <c r="S106" s="8" t="str">
        <f t="shared" ca="1" si="52"/>
        <v>num</v>
      </c>
      <c r="T106" s="8" t="str">
        <f t="shared" ca="1" si="53"/>
        <v>addr</v>
      </c>
      <c r="U106" s="7">
        <f ca="1">IF(O106="","",OFFSET(program!$A$1,0,disasm!$A106+COLUMN()-COLUMN($U106)+IF($I106,0,1)))</f>
        <v>0</v>
      </c>
      <c r="V106" s="7">
        <f ca="1">IF(P106="","",OFFSET(program!$A$1,0,disasm!$A106+COLUMN()-COLUMN($U106)+IF($I106,0,1)))</f>
        <v>1</v>
      </c>
      <c r="W106" s="7">
        <f ca="1">IF(Q106="","",OFFSET(program!$A$1,0,disasm!$A106+COLUMN()-COLUMN($U106)+IF($I106,0,1)))</f>
        <v>70</v>
      </c>
      <c r="X106" s="3" t="str">
        <f t="shared" ca="1" si="54"/>
        <v>0</v>
      </c>
      <c r="Y106" s="3" t="str">
        <f t="shared" ca="1" si="55"/>
        <v>[SP+1]</v>
      </c>
      <c r="Z106" s="3" t="str">
        <f t="shared" ca="1" si="56"/>
        <v>[node.result]</v>
      </c>
      <c r="AA106" s="3" t="str">
        <f ca="1">" "
&amp;AE106
&amp;IF(AND(OR(K106=5,K106=6),MOD(INT(J106/1000),10)=1)," A2","")
&amp;IF(AND(NOT(I106),J106=109,OFFSET(program!$A$1,0,disasm!$A106+1)&gt;0,NOT(ISNUMBER(FIND(" A1 "," "&amp;AE106&amp;" "))))," AUTOLABEL","")
&amp;" "</f>
        <v xml:space="preserve">  </v>
      </c>
      <c r="AD106" s="12"/>
      <c r="AE106" s="12"/>
    </row>
    <row r="107" spans="1:31" x14ac:dyDescent="0.2">
      <c r="A107" s="1">
        <f t="shared" ca="1" si="42"/>
        <v>214</v>
      </c>
      <c r="B107" s="2" t="str">
        <f t="shared" ca="1" si="57"/>
        <v>main+141</v>
      </c>
      <c r="C107" s="3" t="str">
        <f ca="1">_xlfn.TEXTJOIN(" ",FALSE,OFFSET(program!$A$1,0,A107,1,M107))</f>
        <v>1102 0 1 63</v>
      </c>
      <c r="D107" s="4" t="str">
        <f ca="1">IF($H107="data",".dat "&amp;X107,
IF($H107="str",".str " &amp; _xlfn.TEXTJOIN("",FALSE,OFFSET(program!$A$2,0,A107+1,1,M107-1)),
$L107&amp;" "&amp;_xlfn.TEXTJOIN(", ",TRUE,$X107:$Z107)
))</f>
        <v>MUL  0, 1, [vars.3]</v>
      </c>
      <c r="E107" s="19" t="b">
        <f t="shared" ca="1" si="43"/>
        <v>1</v>
      </c>
      <c r="F107" s="5" t="str">
        <f t="shared" ca="1" si="44"/>
        <v>main</v>
      </c>
      <c r="G107" s="5">
        <f t="shared" ca="1" si="45"/>
        <v>73</v>
      </c>
      <c r="H107" s="5" t="str">
        <f t="shared" si="46"/>
        <v>code</v>
      </c>
      <c r="I107" s="13" t="b">
        <f t="shared" si="47"/>
        <v>0</v>
      </c>
      <c r="J107" s="6">
        <f ca="1">OFFSET(program!$A$1,0,disasm!A107)</f>
        <v>1102</v>
      </c>
      <c r="K107" s="7">
        <f t="shared" ca="1" si="38"/>
        <v>2</v>
      </c>
      <c r="L107" s="7" t="str">
        <f t="shared" ca="1" si="48"/>
        <v xml:space="preserve">MUL </v>
      </c>
      <c r="M107" s="7">
        <f t="shared" ca="1" si="49"/>
        <v>4</v>
      </c>
      <c r="N107" s="7">
        <f t="shared" ca="1" si="39"/>
        <v>3</v>
      </c>
      <c r="O107" s="8">
        <f t="shared" ca="1" si="50"/>
        <v>1</v>
      </c>
      <c r="P107" s="8">
        <f t="shared" ca="1" si="40"/>
        <v>1</v>
      </c>
      <c r="Q107" s="8">
        <f t="shared" ca="1" si="41"/>
        <v>0</v>
      </c>
      <c r="R107" s="8" t="str">
        <f t="shared" ca="1" si="51"/>
        <v>num</v>
      </c>
      <c r="S107" s="8" t="str">
        <f t="shared" ca="1" si="52"/>
        <v>num</v>
      </c>
      <c r="T107" s="8" t="str">
        <f t="shared" ca="1" si="53"/>
        <v>addr</v>
      </c>
      <c r="U107" s="7">
        <f ca="1">IF(O107="","",OFFSET(program!$A$1,0,disasm!$A107+COLUMN()-COLUMN($U107)+IF($I107,0,1)))</f>
        <v>0</v>
      </c>
      <c r="V107" s="7">
        <f ca="1">IF(P107="","",OFFSET(program!$A$1,0,disasm!$A107+COLUMN()-COLUMN($U107)+IF($I107,0,1)))</f>
        <v>1</v>
      </c>
      <c r="W107" s="7">
        <f ca="1">IF(Q107="","",OFFSET(program!$A$1,0,disasm!$A107+COLUMN()-COLUMN($U107)+IF($I107,0,1)))</f>
        <v>63</v>
      </c>
      <c r="X107" s="3" t="str">
        <f t="shared" ca="1" si="54"/>
        <v>0</v>
      </c>
      <c r="Y107" s="3" t="str">
        <f t="shared" ca="1" si="55"/>
        <v>1</v>
      </c>
      <c r="Z107" s="3" t="str">
        <f t="shared" ca="1" si="56"/>
        <v>[vars.3]</v>
      </c>
      <c r="AA107" s="3" t="str">
        <f ca="1">" "
&amp;AE107
&amp;IF(AND(OR(K107=5,K107=6),MOD(INT(J107/1000),10)=1)," A2","")
&amp;IF(AND(NOT(I107),J107=109,OFFSET(program!$A$1,0,disasm!$A107+1)&gt;0,NOT(ISNUMBER(FIND(" A1 "," "&amp;AE107&amp;" "))))," AUTOLABEL","")
&amp;" "</f>
        <v xml:space="preserve">  </v>
      </c>
      <c r="AC107" s="17"/>
    </row>
    <row r="108" spans="1:31" x14ac:dyDescent="0.2">
      <c r="A108" s="1">
        <f t="shared" ca="1" si="42"/>
        <v>218</v>
      </c>
      <c r="B108" s="2" t="str">
        <f t="shared" ca="1" si="57"/>
        <v>main.send_pkt_loop</v>
      </c>
      <c r="C108" s="3" t="str">
        <f ca="1">_xlfn.TEXTJOIN(" ",FALSE,OFFSET(program!$A$1,0,A108,1,M108))</f>
        <v>7 63 71 62</v>
      </c>
      <c r="D108" s="4" t="str">
        <f ca="1">IF($H108="data",".dat "&amp;X108,
IF($H108="str",".str " &amp; _xlfn.TEXTJOIN("",FALSE,OFFSET(program!$A$2,0,A108+1,1,M108-1)),
$L108&amp;" "&amp;_xlfn.TEXTJOIN(", ",TRUE,$X108:$Z108)
))</f>
        <v>CMP&lt; [vars.3], [node.desttbl_size], [vars.tmp]</v>
      </c>
      <c r="E108" s="19" t="b">
        <f t="shared" ca="1" si="43"/>
        <v>1</v>
      </c>
      <c r="F108" s="5" t="str">
        <f t="shared" ca="1" si="44"/>
        <v>main</v>
      </c>
      <c r="G108" s="5">
        <f t="shared" ca="1" si="45"/>
        <v>73</v>
      </c>
      <c r="H108" s="5" t="str">
        <f t="shared" si="46"/>
        <v>code</v>
      </c>
      <c r="I108" s="13" t="b">
        <f t="shared" si="47"/>
        <v>0</v>
      </c>
      <c r="J108" s="6">
        <f ca="1">OFFSET(program!$A$1,0,disasm!A108)</f>
        <v>7</v>
      </c>
      <c r="K108" s="7">
        <f t="shared" ca="1" si="38"/>
        <v>7</v>
      </c>
      <c r="L108" s="7" t="str">
        <f t="shared" ca="1" si="48"/>
        <v>CMP&lt;</v>
      </c>
      <c r="M108" s="7">
        <f t="shared" ca="1" si="49"/>
        <v>4</v>
      </c>
      <c r="N108" s="7">
        <f t="shared" ca="1" si="39"/>
        <v>3</v>
      </c>
      <c r="O108" s="8">
        <f t="shared" ca="1" si="50"/>
        <v>0</v>
      </c>
      <c r="P108" s="8">
        <f t="shared" ca="1" si="40"/>
        <v>0</v>
      </c>
      <c r="Q108" s="8">
        <f t="shared" ca="1" si="41"/>
        <v>0</v>
      </c>
      <c r="R108" s="8" t="str">
        <f t="shared" ca="1" si="51"/>
        <v>addr</v>
      </c>
      <c r="S108" s="8" t="str">
        <f t="shared" ca="1" si="52"/>
        <v>addr</v>
      </c>
      <c r="T108" s="8" t="str">
        <f t="shared" ca="1" si="53"/>
        <v>addr</v>
      </c>
      <c r="U108" s="7">
        <f ca="1">IF(O108="","",OFFSET(program!$A$1,0,disasm!$A108+COLUMN()-COLUMN($U108)+IF($I108,0,1)))</f>
        <v>63</v>
      </c>
      <c r="V108" s="7">
        <f ca="1">IF(P108="","",OFFSET(program!$A$1,0,disasm!$A108+COLUMN()-COLUMN($U108)+IF($I108,0,1)))</f>
        <v>71</v>
      </c>
      <c r="W108" s="7">
        <f ca="1">IF(Q108="","",OFFSET(program!$A$1,0,disasm!$A108+COLUMN()-COLUMN($U108)+IF($I108,0,1)))</f>
        <v>62</v>
      </c>
      <c r="X108" s="3" t="str">
        <f t="shared" ca="1" si="54"/>
        <v>[vars.3]</v>
      </c>
      <c r="Y108" s="3" t="str">
        <f t="shared" ca="1" si="55"/>
        <v>[node.desttbl_size]</v>
      </c>
      <c r="Z108" s="3" t="str">
        <f t="shared" ca="1" si="56"/>
        <v>[vars.tmp]</v>
      </c>
      <c r="AA108" s="3" t="str">
        <f ca="1">" "
&amp;AE108
&amp;IF(AND(OR(K108=5,K108=6),MOD(INT(J108/1000),10)=1)," A2","")
&amp;IF(AND(NOT(I108),J108=109,OFFSET(program!$A$1,0,disasm!$A108+1)&gt;0,NOT(ISNUMBER(FIND(" A1 "," "&amp;AE108&amp;" "))))," AUTOLABEL","")
&amp;" "</f>
        <v xml:space="preserve">  </v>
      </c>
      <c r="AB108" s="17" t="s">
        <v>146</v>
      </c>
      <c r="AC108" s="17" t="s">
        <v>149</v>
      </c>
    </row>
    <row r="109" spans="1:31" x14ac:dyDescent="0.2">
      <c r="A109" s="1">
        <f t="shared" ca="1" si="42"/>
        <v>222</v>
      </c>
      <c r="B109" s="2" t="str">
        <f t="shared" ca="1" si="57"/>
        <v>main+149</v>
      </c>
      <c r="C109" s="3" t="str">
        <f ca="1">_xlfn.TEXTJOIN(" ",FALSE,OFFSET(program!$A$1,0,A109,1,M109))</f>
        <v>1006 62 250</v>
      </c>
      <c r="D109" s="4" t="str">
        <f ca="1">IF($H109="data",".dat "&amp;X109,
IF($H109="str",".str " &amp; _xlfn.TEXTJOIN("",FALSE,OFFSET(program!$A$2,0,A109+1,1,M109-1)),
$L109&amp;" "&amp;_xlfn.TEXTJOIN(", ",TRUE,$X109:$Z109)
))</f>
        <v>J=0  [vars.tmp], main.continue</v>
      </c>
      <c r="E109" s="19" t="b">
        <f t="shared" ca="1" si="43"/>
        <v>1</v>
      </c>
      <c r="F109" s="5" t="str">
        <f t="shared" ca="1" si="44"/>
        <v>main</v>
      </c>
      <c r="G109" s="5">
        <f t="shared" ca="1" si="45"/>
        <v>73</v>
      </c>
      <c r="H109" s="5" t="str">
        <f t="shared" si="46"/>
        <v>code</v>
      </c>
      <c r="I109" s="13" t="b">
        <f t="shared" si="47"/>
        <v>0</v>
      </c>
      <c r="J109" s="6">
        <f ca="1">OFFSET(program!$A$1,0,disasm!A109)</f>
        <v>1006</v>
      </c>
      <c r="K109" s="7">
        <f t="shared" ca="1" si="38"/>
        <v>6</v>
      </c>
      <c r="L109" s="7" t="str">
        <f t="shared" ca="1" si="48"/>
        <v xml:space="preserve">J=0 </v>
      </c>
      <c r="M109" s="7">
        <f t="shared" ca="1" si="49"/>
        <v>3</v>
      </c>
      <c r="N109" s="7">
        <f t="shared" ca="1" si="39"/>
        <v>2</v>
      </c>
      <c r="O109" s="8">
        <f t="shared" ca="1" si="50"/>
        <v>0</v>
      </c>
      <c r="P109" s="8">
        <f t="shared" ca="1" si="40"/>
        <v>1</v>
      </c>
      <c r="Q109" s="8" t="str">
        <f t="shared" ca="1" si="41"/>
        <v/>
      </c>
      <c r="R109" s="8" t="str">
        <f t="shared" ca="1" si="51"/>
        <v>addr</v>
      </c>
      <c r="S109" s="8" t="str">
        <f t="shared" ca="1" si="52"/>
        <v>addr</v>
      </c>
      <c r="T109" s="8" t="str">
        <f t="shared" ca="1" si="53"/>
        <v/>
      </c>
      <c r="U109" s="7">
        <f ca="1">IF(O109="","",OFFSET(program!$A$1,0,disasm!$A109+COLUMN()-COLUMN($U109)+IF($I109,0,1)))</f>
        <v>62</v>
      </c>
      <c r="V109" s="7">
        <f ca="1">IF(P109="","",OFFSET(program!$A$1,0,disasm!$A109+COLUMN()-COLUMN($U109)+IF($I109,0,1)))</f>
        <v>250</v>
      </c>
      <c r="W109" s="7" t="str">
        <f ca="1">IF(Q109="","",OFFSET(program!$A$1,0,disasm!$A109+COLUMN()-COLUMN($U109)+IF($I109,0,1)))</f>
        <v/>
      </c>
      <c r="X109" s="3" t="str">
        <f t="shared" ca="1" si="54"/>
        <v>[vars.tmp]</v>
      </c>
      <c r="Y109" s="3" t="str">
        <f t="shared" ca="1" si="55"/>
        <v>main.continue</v>
      </c>
      <c r="Z109" s="3" t="str">
        <f t="shared" ca="1" si="56"/>
        <v/>
      </c>
      <c r="AA109" s="3" t="str">
        <f ca="1">" "
&amp;AE109
&amp;IF(AND(OR(K109=5,K109=6),MOD(INT(J109/1000),10)=1)," A2","")
&amp;IF(AND(NOT(I109),J109=109,OFFSET(program!$A$1,0,disasm!$A109+1)&gt;0,NOT(ISNUMBER(FIND(" A1 "," "&amp;AE109&amp;" "))))," AUTOLABEL","")
&amp;" "</f>
        <v xml:space="preserve">  A2 </v>
      </c>
      <c r="AE109" s="12"/>
    </row>
    <row r="110" spans="1:31" x14ac:dyDescent="0.2">
      <c r="A110" s="1">
        <f t="shared" ca="1" si="42"/>
        <v>225</v>
      </c>
      <c r="B110" s="2" t="str">
        <f t="shared" ca="1" si="57"/>
        <v>main+152</v>
      </c>
      <c r="C110" s="3" t="str">
        <f ca="1">_xlfn.TEXTJOIN(" ",FALSE,OFFSET(program!$A$1,0,A110,1,M110))</f>
        <v>1002 63 2 234</v>
      </c>
      <c r="D110" s="4" t="str">
        <f ca="1">IF($H110="data",".dat "&amp;X110,
IF($H110="str",".str " &amp; _xlfn.TEXTJOIN("",FALSE,OFFSET(program!$A$2,0,A110+1,1,M110-1)),
$L110&amp;" "&amp;_xlfn.TEXTJOIN(", ",TRUE,$X110:$Z110)
))</f>
        <v>MUL  [vars.3], 2, [main+160.a1]</v>
      </c>
      <c r="E110" s="19" t="b">
        <f t="shared" ca="1" si="43"/>
        <v>1</v>
      </c>
      <c r="F110" s="5" t="str">
        <f t="shared" ca="1" si="44"/>
        <v>main</v>
      </c>
      <c r="G110" s="5">
        <f t="shared" ca="1" si="45"/>
        <v>73</v>
      </c>
      <c r="H110" s="5" t="str">
        <f t="shared" si="46"/>
        <v>code</v>
      </c>
      <c r="I110" s="13" t="b">
        <f t="shared" si="47"/>
        <v>0</v>
      </c>
      <c r="J110" s="6">
        <f ca="1">OFFSET(program!$A$1,0,disasm!A110)</f>
        <v>1002</v>
      </c>
      <c r="K110" s="7">
        <f t="shared" ca="1" si="38"/>
        <v>2</v>
      </c>
      <c r="L110" s="7" t="str">
        <f t="shared" ca="1" si="48"/>
        <v xml:space="preserve">MUL </v>
      </c>
      <c r="M110" s="7">
        <f t="shared" ca="1" si="49"/>
        <v>4</v>
      </c>
      <c r="N110" s="7">
        <f t="shared" ca="1" si="39"/>
        <v>3</v>
      </c>
      <c r="O110" s="8">
        <f t="shared" ca="1" si="50"/>
        <v>0</v>
      </c>
      <c r="P110" s="8">
        <f t="shared" ca="1" si="40"/>
        <v>1</v>
      </c>
      <c r="Q110" s="8">
        <f t="shared" ca="1" si="41"/>
        <v>0</v>
      </c>
      <c r="R110" s="8" t="str">
        <f t="shared" ca="1" si="51"/>
        <v>addr</v>
      </c>
      <c r="S110" s="8" t="str">
        <f t="shared" ca="1" si="52"/>
        <v>num</v>
      </c>
      <c r="T110" s="8" t="str">
        <f t="shared" ca="1" si="53"/>
        <v>addr</v>
      </c>
      <c r="U110" s="7">
        <f ca="1">IF(O110="","",OFFSET(program!$A$1,0,disasm!$A110+COLUMN()-COLUMN($U110)+IF($I110,0,1)))</f>
        <v>63</v>
      </c>
      <c r="V110" s="7">
        <f ca="1">IF(P110="","",OFFSET(program!$A$1,0,disasm!$A110+COLUMN()-COLUMN($U110)+IF($I110,0,1)))</f>
        <v>2</v>
      </c>
      <c r="W110" s="7">
        <f ca="1">IF(Q110="","",OFFSET(program!$A$1,0,disasm!$A110+COLUMN()-COLUMN($U110)+IF($I110,0,1)))</f>
        <v>234</v>
      </c>
      <c r="X110" s="3" t="str">
        <f t="shared" ca="1" si="54"/>
        <v>[vars.3]</v>
      </c>
      <c r="Y110" s="3" t="str">
        <f t="shared" ca="1" si="55"/>
        <v>2</v>
      </c>
      <c r="Z110" s="3" t="str">
        <f t="shared" ca="1" si="56"/>
        <v>[main+160.a1]</v>
      </c>
      <c r="AA110" s="3" t="str">
        <f ca="1">" "
&amp;AE110
&amp;IF(AND(OR(K110=5,K110=6),MOD(INT(J110/1000),10)=1)," A2","")
&amp;IF(AND(NOT(I110),J110=109,OFFSET(program!$A$1,0,disasm!$A110+1)&gt;0,NOT(ISNUMBER(FIND(" A1 "," "&amp;AE110&amp;" "))))," AUTOLABEL","")
&amp;" "</f>
        <v xml:space="preserve">  </v>
      </c>
    </row>
    <row r="111" spans="1:31" x14ac:dyDescent="0.2">
      <c r="A111" s="1">
        <f t="shared" ca="1" si="42"/>
        <v>229</v>
      </c>
      <c r="B111" s="2" t="str">
        <f t="shared" ca="1" si="57"/>
        <v>main+156</v>
      </c>
      <c r="C111" s="3" t="str">
        <f ca="1">_xlfn.TEXTJOIN(" ",FALSE,OFFSET(program!$A$1,0,A111,1,M111))</f>
        <v>1 72 234 234</v>
      </c>
      <c r="D111" s="4" t="str">
        <f ca="1">IF($H111="data",".dat "&amp;X111,
IF($H111="str",".str " &amp; _xlfn.TEXTJOIN("",FALSE,OFFSET(program!$A$2,0,A111+1,1,M111-1)),
$L111&amp;" "&amp;_xlfn.TEXTJOIN(", ",TRUE,$X111:$Z111)
))</f>
        <v>ADD  [node.desttbl], [main+160.a1], [main+160.a1]</v>
      </c>
      <c r="E111" s="19" t="b">
        <f t="shared" ca="1" si="43"/>
        <v>1</v>
      </c>
      <c r="F111" s="5" t="str">
        <f t="shared" ca="1" si="44"/>
        <v>main</v>
      </c>
      <c r="G111" s="5">
        <f t="shared" ca="1" si="45"/>
        <v>73</v>
      </c>
      <c r="H111" s="5" t="str">
        <f t="shared" si="46"/>
        <v>code</v>
      </c>
      <c r="I111" s="13" t="b">
        <f t="shared" si="47"/>
        <v>0</v>
      </c>
      <c r="J111" s="6">
        <f ca="1">OFFSET(program!$A$1,0,disasm!A111)</f>
        <v>1</v>
      </c>
      <c r="K111" s="7">
        <f t="shared" ca="1" si="38"/>
        <v>1</v>
      </c>
      <c r="L111" s="7" t="str">
        <f t="shared" ca="1" si="48"/>
        <v xml:space="preserve">ADD </v>
      </c>
      <c r="M111" s="7">
        <f t="shared" ca="1" si="49"/>
        <v>4</v>
      </c>
      <c r="N111" s="7">
        <f t="shared" ca="1" si="39"/>
        <v>3</v>
      </c>
      <c r="O111" s="8">
        <f t="shared" ca="1" si="50"/>
        <v>0</v>
      </c>
      <c r="P111" s="8">
        <f t="shared" ca="1" si="40"/>
        <v>0</v>
      </c>
      <c r="Q111" s="8">
        <f t="shared" ca="1" si="41"/>
        <v>0</v>
      </c>
      <c r="R111" s="8" t="str">
        <f t="shared" ca="1" si="51"/>
        <v>addr</v>
      </c>
      <c r="S111" s="8" t="str">
        <f t="shared" ca="1" si="52"/>
        <v>addr</v>
      </c>
      <c r="T111" s="8" t="str">
        <f t="shared" ca="1" si="53"/>
        <v>addr</v>
      </c>
      <c r="U111" s="7">
        <f ca="1">IF(O111="","",OFFSET(program!$A$1,0,disasm!$A111+COLUMN()-COLUMN($U111)+IF($I111,0,1)))</f>
        <v>72</v>
      </c>
      <c r="V111" s="7">
        <f ca="1">IF(P111="","",OFFSET(program!$A$1,0,disasm!$A111+COLUMN()-COLUMN($U111)+IF($I111,0,1)))</f>
        <v>234</v>
      </c>
      <c r="W111" s="7">
        <f ca="1">IF(Q111="","",OFFSET(program!$A$1,0,disasm!$A111+COLUMN()-COLUMN($U111)+IF($I111,0,1)))</f>
        <v>234</v>
      </c>
      <c r="X111" s="3" t="str">
        <f t="shared" ca="1" si="54"/>
        <v>[node.desttbl]</v>
      </c>
      <c r="Y111" s="3" t="str">
        <f t="shared" ca="1" si="55"/>
        <v>[main+160.a1]</v>
      </c>
      <c r="Z111" s="3" t="str">
        <f t="shared" ca="1" si="56"/>
        <v>[main+160.a1]</v>
      </c>
      <c r="AA111" s="3" t="str">
        <f ca="1">" "
&amp;AE111
&amp;IF(AND(OR(K111=5,K111=6),MOD(INT(J111/1000),10)=1)," A2","")
&amp;IF(AND(NOT(I111),J111=109,OFFSET(program!$A$1,0,disasm!$A111+1)&gt;0,NOT(ISNUMBER(FIND(" A1 "," "&amp;AE111&amp;" "))))," AUTOLABEL","")
&amp;" "</f>
        <v xml:space="preserve">  </v>
      </c>
    </row>
    <row r="112" spans="1:31" x14ac:dyDescent="0.2">
      <c r="A112" s="1">
        <f t="shared" ca="1" si="42"/>
        <v>233</v>
      </c>
      <c r="B112" s="2" t="str">
        <f t="shared" ca="1" si="57"/>
        <v>main+160</v>
      </c>
      <c r="C112" s="3" t="str">
        <f ca="1">_xlfn.TEXTJOIN(" ",FALSE,OFFSET(program!$A$1,0,A112,1,M112))</f>
        <v>4 0</v>
      </c>
      <c r="D112" s="4" t="str">
        <f ca="1">IF($H112="data",".dat "&amp;X112,
IF($H112="str",".str " &amp; _xlfn.TEXTJOIN("",FALSE,OFFSET(program!$A$2,0,A112+1,1,M112-1)),
$L112&amp;" "&amp;_xlfn.TEXTJOIN(", ",TRUE,$X112:$Z112)
))</f>
        <v>OUT  [start]</v>
      </c>
      <c r="E112" s="19" t="b">
        <f t="shared" ca="1" si="43"/>
        <v>1</v>
      </c>
      <c r="F112" s="5" t="str">
        <f t="shared" ca="1" si="44"/>
        <v>main</v>
      </c>
      <c r="G112" s="5">
        <f t="shared" ca="1" si="45"/>
        <v>73</v>
      </c>
      <c r="H112" s="5" t="str">
        <f t="shared" si="46"/>
        <v>code</v>
      </c>
      <c r="I112" s="13" t="b">
        <f t="shared" si="47"/>
        <v>0</v>
      </c>
      <c r="J112" s="6">
        <f ca="1">OFFSET(program!$A$1,0,disasm!A112)</f>
        <v>4</v>
      </c>
      <c r="K112" s="7">
        <f t="shared" ca="1" si="38"/>
        <v>4</v>
      </c>
      <c r="L112" s="7" t="str">
        <f t="shared" ca="1" si="48"/>
        <v xml:space="preserve">OUT </v>
      </c>
      <c r="M112" s="7">
        <f t="shared" ca="1" si="49"/>
        <v>2</v>
      </c>
      <c r="N112" s="7">
        <f t="shared" ca="1" si="39"/>
        <v>1</v>
      </c>
      <c r="O112" s="8">
        <f t="shared" ca="1" si="50"/>
        <v>0</v>
      </c>
      <c r="P112" s="8" t="str">
        <f t="shared" ca="1" si="40"/>
        <v/>
      </c>
      <c r="Q112" s="8" t="str">
        <f t="shared" ca="1" si="41"/>
        <v/>
      </c>
      <c r="R112" s="8" t="str">
        <f t="shared" ca="1" si="51"/>
        <v>addr</v>
      </c>
      <c r="S112" s="8" t="str">
        <f t="shared" ca="1" si="52"/>
        <v/>
      </c>
      <c r="T112" s="8" t="str">
        <f t="shared" ca="1" si="53"/>
        <v/>
      </c>
      <c r="U112" s="7">
        <f ca="1">IF(O112="","",OFFSET(program!$A$1,0,disasm!$A112+COLUMN()-COLUMN($U112)+IF($I112,0,1)))</f>
        <v>0</v>
      </c>
      <c r="V112" s="7" t="str">
        <f ca="1">IF(P112="","",OFFSET(program!$A$1,0,disasm!$A112+COLUMN()-COLUMN($U112)+IF($I112,0,1)))</f>
        <v/>
      </c>
      <c r="W112" s="7" t="str">
        <f ca="1">IF(Q112="","",OFFSET(program!$A$1,0,disasm!$A112+COLUMN()-COLUMN($U112)+IF($I112,0,1)))</f>
        <v/>
      </c>
      <c r="X112" s="3" t="str">
        <f t="shared" ca="1" si="54"/>
        <v>[start]</v>
      </c>
      <c r="Y112" s="3" t="str">
        <f t="shared" ca="1" si="55"/>
        <v/>
      </c>
      <c r="Z112" s="3" t="str">
        <f t="shared" ca="1" si="56"/>
        <v/>
      </c>
      <c r="AA112" s="3" t="str">
        <f ca="1">" "
&amp;AE112
&amp;IF(AND(OR(K112=5,K112=6),MOD(INT(J112/1000),10)=1)," A2","")
&amp;IF(AND(NOT(I112),J112=109,OFFSET(program!$A$1,0,disasm!$A112+1)&gt;0,NOT(ISNUMBER(FIND(" A1 "," "&amp;AE112&amp;" "))))," AUTOLABEL","")
&amp;" "</f>
        <v xml:space="preserve">  </v>
      </c>
      <c r="AC112" s="17" t="s">
        <v>147</v>
      </c>
    </row>
    <row r="113" spans="1:30" x14ac:dyDescent="0.2">
      <c r="A113" s="1">
        <f t="shared" ca="1" si="42"/>
        <v>235</v>
      </c>
      <c r="B113" s="2" t="str">
        <f t="shared" ca="1" si="57"/>
        <v>main+162</v>
      </c>
      <c r="C113" s="3" t="str">
        <f ca="1">_xlfn.TEXTJOIN(" ",FALSE,OFFSET(program!$A$1,0,A113,1,M113))</f>
        <v>101 1 234 240</v>
      </c>
      <c r="D113" s="4" t="str">
        <f ca="1">IF($H113="data",".dat "&amp;X113,
IF($H113="str",".str " &amp; _xlfn.TEXTJOIN("",FALSE,OFFSET(program!$A$2,0,A113+1,1,M113-1)),
$L113&amp;" "&amp;_xlfn.TEXTJOIN(", ",TRUE,$X113:$Z113)
))</f>
        <v>ADD  1, [main+160.a1], [main+166.a1]</v>
      </c>
      <c r="E113" s="19" t="b">
        <f t="shared" ca="1" si="43"/>
        <v>1</v>
      </c>
      <c r="F113" s="5" t="str">
        <f t="shared" ca="1" si="44"/>
        <v>main</v>
      </c>
      <c r="G113" s="5">
        <f t="shared" ca="1" si="45"/>
        <v>73</v>
      </c>
      <c r="H113" s="5" t="str">
        <f t="shared" si="46"/>
        <v>code</v>
      </c>
      <c r="I113" s="13" t="b">
        <f t="shared" si="47"/>
        <v>0</v>
      </c>
      <c r="J113" s="6">
        <f ca="1">OFFSET(program!$A$1,0,disasm!A113)</f>
        <v>101</v>
      </c>
      <c r="K113" s="7">
        <f t="shared" ca="1" si="38"/>
        <v>1</v>
      </c>
      <c r="L113" s="7" t="str">
        <f t="shared" ca="1" si="48"/>
        <v xml:space="preserve">ADD </v>
      </c>
      <c r="M113" s="7">
        <f t="shared" ca="1" si="49"/>
        <v>4</v>
      </c>
      <c r="N113" s="7">
        <f t="shared" ca="1" si="39"/>
        <v>3</v>
      </c>
      <c r="O113" s="8">
        <f t="shared" ca="1" si="50"/>
        <v>1</v>
      </c>
      <c r="P113" s="8">
        <f t="shared" ca="1" si="40"/>
        <v>0</v>
      </c>
      <c r="Q113" s="8">
        <f t="shared" ca="1" si="41"/>
        <v>0</v>
      </c>
      <c r="R113" s="8" t="str">
        <f t="shared" ca="1" si="51"/>
        <v>num</v>
      </c>
      <c r="S113" s="8" t="str">
        <f t="shared" ca="1" si="52"/>
        <v>addr</v>
      </c>
      <c r="T113" s="8" t="str">
        <f t="shared" ca="1" si="53"/>
        <v>addr</v>
      </c>
      <c r="U113" s="7">
        <f ca="1">IF(O113="","",OFFSET(program!$A$1,0,disasm!$A113+COLUMN()-COLUMN($U113)+IF($I113,0,1)))</f>
        <v>1</v>
      </c>
      <c r="V113" s="7">
        <f ca="1">IF(P113="","",OFFSET(program!$A$1,0,disasm!$A113+COLUMN()-COLUMN($U113)+IF($I113,0,1)))</f>
        <v>234</v>
      </c>
      <c r="W113" s="7">
        <f ca="1">IF(Q113="","",OFFSET(program!$A$1,0,disasm!$A113+COLUMN()-COLUMN($U113)+IF($I113,0,1)))</f>
        <v>240</v>
      </c>
      <c r="X113" s="3" t="str">
        <f t="shared" ca="1" si="54"/>
        <v>1</v>
      </c>
      <c r="Y113" s="3" t="str">
        <f t="shared" ca="1" si="55"/>
        <v>[main+160.a1]</v>
      </c>
      <c r="Z113" s="3" t="str">
        <f t="shared" ca="1" si="56"/>
        <v>[main+166.a1]</v>
      </c>
      <c r="AA113" s="3" t="str">
        <f ca="1">" "
&amp;AE113
&amp;IF(AND(OR(K113=5,K113=6),MOD(INT(J113/1000),10)=1)," A2","")
&amp;IF(AND(NOT(I113),J113=109,OFFSET(program!$A$1,0,disasm!$A113+1)&gt;0,NOT(ISNUMBER(FIND(" A1 "," "&amp;AE113&amp;" "))))," AUTOLABEL","")
&amp;" "</f>
        <v xml:space="preserve">  </v>
      </c>
    </row>
    <row r="114" spans="1:30" x14ac:dyDescent="0.2">
      <c r="A114" s="1">
        <f t="shared" ca="1" si="42"/>
        <v>239</v>
      </c>
      <c r="B114" s="2" t="str">
        <f t="shared" ca="1" si="57"/>
        <v>main+166</v>
      </c>
      <c r="C114" s="3" t="str">
        <f ca="1">_xlfn.TEXTJOIN(" ",FALSE,OFFSET(program!$A$1,0,A114,1,M114))</f>
        <v>4 0</v>
      </c>
      <c r="D114" s="4" t="str">
        <f ca="1">IF($H114="data",".dat "&amp;X114,
IF($H114="str",".str " &amp; _xlfn.TEXTJOIN("",FALSE,OFFSET(program!$A$2,0,A114+1,1,M114-1)),
$L114&amp;" "&amp;_xlfn.TEXTJOIN(", ",TRUE,$X114:$Z114)
))</f>
        <v>OUT  [start]</v>
      </c>
      <c r="E114" s="19" t="b">
        <f t="shared" ca="1" si="43"/>
        <v>1</v>
      </c>
      <c r="F114" s="5" t="str">
        <f t="shared" ca="1" si="44"/>
        <v>main</v>
      </c>
      <c r="G114" s="5">
        <f t="shared" ca="1" si="45"/>
        <v>73</v>
      </c>
      <c r="H114" s="5" t="str">
        <f t="shared" si="46"/>
        <v>code</v>
      </c>
      <c r="I114" s="13" t="b">
        <f t="shared" si="47"/>
        <v>0</v>
      </c>
      <c r="J114" s="6">
        <f ca="1">OFFSET(program!$A$1,0,disasm!A114)</f>
        <v>4</v>
      </c>
      <c r="K114" s="7">
        <f t="shared" ca="1" si="38"/>
        <v>4</v>
      </c>
      <c r="L114" s="7" t="str">
        <f t="shared" ca="1" si="48"/>
        <v xml:space="preserve">OUT </v>
      </c>
      <c r="M114" s="7">
        <f t="shared" ca="1" si="49"/>
        <v>2</v>
      </c>
      <c r="N114" s="7">
        <f t="shared" ca="1" si="39"/>
        <v>1</v>
      </c>
      <c r="O114" s="8">
        <f t="shared" ca="1" si="50"/>
        <v>0</v>
      </c>
      <c r="P114" s="8" t="str">
        <f t="shared" ca="1" si="40"/>
        <v/>
      </c>
      <c r="Q114" s="8" t="str">
        <f t="shared" ca="1" si="41"/>
        <v/>
      </c>
      <c r="R114" s="8" t="str">
        <f t="shared" ca="1" si="51"/>
        <v>addr</v>
      </c>
      <c r="S114" s="8" t="str">
        <f t="shared" ca="1" si="52"/>
        <v/>
      </c>
      <c r="T114" s="8" t="str">
        <f t="shared" ca="1" si="53"/>
        <v/>
      </c>
      <c r="U114" s="7">
        <f ca="1">IF(O114="","",OFFSET(program!$A$1,0,disasm!$A114+COLUMN()-COLUMN($U114)+IF($I114,0,1)))</f>
        <v>0</v>
      </c>
      <c r="V114" s="7" t="str">
        <f ca="1">IF(P114="","",OFFSET(program!$A$1,0,disasm!$A114+COLUMN()-COLUMN($U114)+IF($I114,0,1)))</f>
        <v/>
      </c>
      <c r="W114" s="7" t="str">
        <f ca="1">IF(Q114="","",OFFSET(program!$A$1,0,disasm!$A114+COLUMN()-COLUMN($U114)+IF($I114,0,1)))</f>
        <v/>
      </c>
      <c r="X114" s="3" t="str">
        <f t="shared" ca="1" si="54"/>
        <v>[start]</v>
      </c>
      <c r="Y114" s="3" t="str">
        <f t="shared" ca="1" si="55"/>
        <v/>
      </c>
      <c r="Z114" s="3" t="str">
        <f t="shared" ca="1" si="56"/>
        <v/>
      </c>
      <c r="AA114" s="3" t="str">
        <f ca="1">" "
&amp;AE114
&amp;IF(AND(OR(K114=5,K114=6),MOD(INT(J114/1000),10)=1)," A2","")
&amp;IF(AND(NOT(I114),J114=109,OFFSET(program!$A$1,0,disasm!$A114+1)&gt;0,NOT(ISNUMBER(FIND(" A1 "," "&amp;AE114&amp;" "))))," AUTOLABEL","")
&amp;" "</f>
        <v xml:space="preserve">  </v>
      </c>
      <c r="AC114" s="17" t="s">
        <v>148</v>
      </c>
    </row>
    <row r="115" spans="1:30" x14ac:dyDescent="0.2">
      <c r="A115" s="1">
        <f t="shared" ca="1" si="42"/>
        <v>241</v>
      </c>
      <c r="B115" s="2" t="str">
        <f t="shared" ca="1" si="57"/>
        <v>main+168</v>
      </c>
      <c r="C115" s="3" t="str">
        <f ca="1">_xlfn.TEXTJOIN(" ",FALSE,OFFSET(program!$A$1,0,A115,1,M115))</f>
        <v>4 70</v>
      </c>
      <c r="D115" s="4" t="str">
        <f ca="1">IF($H115="data",".dat "&amp;X115,
IF($H115="str",".str " &amp; _xlfn.TEXTJOIN("",FALSE,OFFSET(program!$A$2,0,A115+1,1,M115-1)),
$L115&amp;" "&amp;_xlfn.TEXTJOIN(", ",TRUE,$X115:$Z115)
))</f>
        <v>OUT  [node.result]</v>
      </c>
      <c r="E115" s="19" t="b">
        <f t="shared" ca="1" si="43"/>
        <v>1</v>
      </c>
      <c r="F115" s="5" t="str">
        <f t="shared" ca="1" si="44"/>
        <v>main</v>
      </c>
      <c r="G115" s="5">
        <f t="shared" ca="1" si="45"/>
        <v>73</v>
      </c>
      <c r="H115" s="5" t="str">
        <f t="shared" si="46"/>
        <v>code</v>
      </c>
      <c r="I115" s="13" t="b">
        <f t="shared" si="47"/>
        <v>0</v>
      </c>
      <c r="J115" s="6">
        <f ca="1">OFFSET(program!$A$1,0,disasm!A115)</f>
        <v>4</v>
      </c>
      <c r="K115" s="7">
        <f t="shared" ca="1" si="38"/>
        <v>4</v>
      </c>
      <c r="L115" s="7" t="str">
        <f t="shared" ca="1" si="48"/>
        <v xml:space="preserve">OUT </v>
      </c>
      <c r="M115" s="7">
        <f t="shared" ca="1" si="49"/>
        <v>2</v>
      </c>
      <c r="N115" s="7">
        <f t="shared" ca="1" si="39"/>
        <v>1</v>
      </c>
      <c r="O115" s="8">
        <f t="shared" ca="1" si="50"/>
        <v>0</v>
      </c>
      <c r="P115" s="8" t="str">
        <f t="shared" ca="1" si="40"/>
        <v/>
      </c>
      <c r="Q115" s="8" t="str">
        <f t="shared" ca="1" si="41"/>
        <v/>
      </c>
      <c r="R115" s="8" t="str">
        <f t="shared" ca="1" si="51"/>
        <v>addr</v>
      </c>
      <c r="S115" s="8" t="str">
        <f t="shared" ca="1" si="52"/>
        <v/>
      </c>
      <c r="T115" s="8" t="str">
        <f t="shared" ca="1" si="53"/>
        <v/>
      </c>
      <c r="U115" s="7">
        <f ca="1">IF(O115="","",OFFSET(program!$A$1,0,disasm!$A115+COLUMN()-COLUMN($U115)+IF($I115,0,1)))</f>
        <v>70</v>
      </c>
      <c r="V115" s="7" t="str">
        <f ca="1">IF(P115="","",OFFSET(program!$A$1,0,disasm!$A115+COLUMN()-COLUMN($U115)+IF($I115,0,1)))</f>
        <v/>
      </c>
      <c r="W115" s="7" t="str">
        <f ca="1">IF(Q115="","",OFFSET(program!$A$1,0,disasm!$A115+COLUMN()-COLUMN($U115)+IF($I115,0,1)))</f>
        <v/>
      </c>
      <c r="X115" s="3" t="str">
        <f t="shared" ca="1" si="54"/>
        <v>[node.result]</v>
      </c>
      <c r="Y115" s="3" t="str">
        <f t="shared" ca="1" si="55"/>
        <v/>
      </c>
      <c r="Z115" s="3" t="str">
        <f t="shared" ca="1" si="56"/>
        <v/>
      </c>
      <c r="AA115" s="3" t="str">
        <f ca="1">" "
&amp;AE115
&amp;IF(AND(OR(K115=5,K115=6),MOD(INT(J115/1000),10)=1)," A2","")
&amp;IF(AND(NOT(I115),J115=109,OFFSET(program!$A$1,0,disasm!$A115+1)&gt;0,NOT(ISNUMBER(FIND(" A1 "," "&amp;AE115&amp;" "))))," AUTOLABEL","")
&amp;" "</f>
        <v xml:space="preserve">  </v>
      </c>
      <c r="AC115" s="17" t="s">
        <v>153</v>
      </c>
    </row>
    <row r="116" spans="1:30" x14ac:dyDescent="0.2">
      <c r="A116" s="1">
        <f t="shared" ca="1" si="42"/>
        <v>243</v>
      </c>
      <c r="B116" s="2" t="str">
        <f t="shared" ca="1" si="57"/>
        <v>main+170</v>
      </c>
      <c r="C116" s="3" t="str">
        <f ca="1">_xlfn.TEXTJOIN(" ",FALSE,OFFSET(program!$A$1,0,A116,1,M116))</f>
        <v>1001 63 1 63</v>
      </c>
      <c r="D116" s="4" t="str">
        <f ca="1">IF($H116="data",".dat "&amp;X116,
IF($H116="str",".str " &amp; _xlfn.TEXTJOIN("",FALSE,OFFSET(program!$A$2,0,A116+1,1,M116-1)),
$L116&amp;" "&amp;_xlfn.TEXTJOIN(", ",TRUE,$X116:$Z116)
))</f>
        <v>ADD  [vars.3], 1, [vars.3]</v>
      </c>
      <c r="E116" s="19" t="b">
        <f t="shared" ca="1" si="43"/>
        <v>1</v>
      </c>
      <c r="F116" s="5" t="str">
        <f t="shared" ca="1" si="44"/>
        <v>main</v>
      </c>
      <c r="G116" s="5">
        <f t="shared" ca="1" si="45"/>
        <v>73</v>
      </c>
      <c r="H116" s="5" t="str">
        <f t="shared" si="46"/>
        <v>code</v>
      </c>
      <c r="I116" s="13" t="b">
        <f t="shared" si="47"/>
        <v>0</v>
      </c>
      <c r="J116" s="6">
        <f ca="1">OFFSET(program!$A$1,0,disasm!A116)</f>
        <v>1001</v>
      </c>
      <c r="K116" s="7">
        <f t="shared" ca="1" si="38"/>
        <v>1</v>
      </c>
      <c r="L116" s="7" t="str">
        <f t="shared" ca="1" si="48"/>
        <v xml:space="preserve">ADD </v>
      </c>
      <c r="M116" s="7">
        <f t="shared" ca="1" si="49"/>
        <v>4</v>
      </c>
      <c r="N116" s="7">
        <f t="shared" ca="1" si="39"/>
        <v>3</v>
      </c>
      <c r="O116" s="8">
        <f t="shared" ca="1" si="50"/>
        <v>0</v>
      </c>
      <c r="P116" s="8">
        <f t="shared" ca="1" si="40"/>
        <v>1</v>
      </c>
      <c r="Q116" s="8">
        <f t="shared" ca="1" si="41"/>
        <v>0</v>
      </c>
      <c r="R116" s="8" t="str">
        <f t="shared" ca="1" si="51"/>
        <v>addr</v>
      </c>
      <c r="S116" s="8" t="str">
        <f t="shared" ca="1" si="52"/>
        <v>num</v>
      </c>
      <c r="T116" s="8" t="str">
        <f t="shared" ca="1" si="53"/>
        <v>addr</v>
      </c>
      <c r="U116" s="7">
        <f ca="1">IF(O116="","",OFFSET(program!$A$1,0,disasm!$A116+COLUMN()-COLUMN($U116)+IF($I116,0,1)))</f>
        <v>63</v>
      </c>
      <c r="V116" s="7">
        <f ca="1">IF(P116="","",OFFSET(program!$A$1,0,disasm!$A116+COLUMN()-COLUMN($U116)+IF($I116,0,1)))</f>
        <v>1</v>
      </c>
      <c r="W116" s="7">
        <f ca="1">IF(Q116="","",OFFSET(program!$A$1,0,disasm!$A116+COLUMN()-COLUMN($U116)+IF($I116,0,1)))</f>
        <v>63</v>
      </c>
      <c r="X116" s="3" t="str">
        <f t="shared" ca="1" si="54"/>
        <v>[vars.3]</v>
      </c>
      <c r="Y116" s="3" t="str">
        <f t="shared" ca="1" si="55"/>
        <v>1</v>
      </c>
      <c r="Z116" s="3" t="str">
        <f t="shared" ca="1" si="56"/>
        <v>[vars.3]</v>
      </c>
      <c r="AA116" s="3" t="str">
        <f ca="1">" "
&amp;AE116
&amp;IF(AND(OR(K116=5,K116=6),MOD(INT(J116/1000),10)=1)," A2","")
&amp;IF(AND(NOT(I116),J116=109,OFFSET(program!$A$1,0,disasm!$A116+1)&gt;0,NOT(ISNUMBER(FIND(" A1 "," "&amp;AE116&amp;" "))))," AUTOLABEL","")
&amp;" "</f>
        <v xml:space="preserve">  </v>
      </c>
    </row>
    <row r="117" spans="1:30" x14ac:dyDescent="0.2">
      <c r="A117" s="1">
        <f t="shared" ca="1" si="42"/>
        <v>247</v>
      </c>
      <c r="B117" s="2" t="str">
        <f t="shared" ca="1" si="57"/>
        <v>main+174</v>
      </c>
      <c r="C117" s="3" t="str">
        <f ca="1">_xlfn.TEXTJOIN(" ",FALSE,OFFSET(program!$A$1,0,A117,1,M117))</f>
        <v>1106 0 218</v>
      </c>
      <c r="D117" s="4" t="str">
        <f ca="1">IF($H117="data",".dat "&amp;X117,
IF($H117="str",".str " &amp; _xlfn.TEXTJOIN("",FALSE,OFFSET(program!$A$2,0,A117+1,1,M117-1)),
$L117&amp;" "&amp;_xlfn.TEXTJOIN(", ",TRUE,$X117:$Z117)
))</f>
        <v>J=0  0, main.send_pkt_loop</v>
      </c>
      <c r="E117" s="19" t="b">
        <f t="shared" ca="1" si="43"/>
        <v>1</v>
      </c>
      <c r="F117" s="5" t="str">
        <f t="shared" ca="1" si="44"/>
        <v>main</v>
      </c>
      <c r="G117" s="5">
        <f t="shared" ca="1" si="45"/>
        <v>73</v>
      </c>
      <c r="H117" s="5" t="str">
        <f t="shared" si="46"/>
        <v>code</v>
      </c>
      <c r="I117" s="13" t="b">
        <f t="shared" si="47"/>
        <v>0</v>
      </c>
      <c r="J117" s="6">
        <f ca="1">OFFSET(program!$A$1,0,disasm!A117)</f>
        <v>1106</v>
      </c>
      <c r="K117" s="7">
        <f t="shared" ca="1" si="38"/>
        <v>6</v>
      </c>
      <c r="L117" s="7" t="str">
        <f t="shared" ca="1" si="48"/>
        <v xml:space="preserve">J=0 </v>
      </c>
      <c r="M117" s="7">
        <f t="shared" ca="1" si="49"/>
        <v>3</v>
      </c>
      <c r="N117" s="7">
        <f t="shared" ca="1" si="39"/>
        <v>2</v>
      </c>
      <c r="O117" s="8">
        <f t="shared" ca="1" si="50"/>
        <v>1</v>
      </c>
      <c r="P117" s="8">
        <f t="shared" ca="1" si="40"/>
        <v>1</v>
      </c>
      <c r="Q117" s="8" t="str">
        <f t="shared" ca="1" si="41"/>
        <v/>
      </c>
      <c r="R117" s="8" t="str">
        <f t="shared" ca="1" si="51"/>
        <v>num</v>
      </c>
      <c r="S117" s="8" t="str">
        <f t="shared" ca="1" si="52"/>
        <v>addr</v>
      </c>
      <c r="T117" s="8" t="str">
        <f t="shared" ca="1" si="53"/>
        <v/>
      </c>
      <c r="U117" s="7">
        <f ca="1">IF(O117="","",OFFSET(program!$A$1,0,disasm!$A117+COLUMN()-COLUMN($U117)+IF($I117,0,1)))</f>
        <v>0</v>
      </c>
      <c r="V117" s="7">
        <f ca="1">IF(P117="","",OFFSET(program!$A$1,0,disasm!$A117+COLUMN()-COLUMN($U117)+IF($I117,0,1)))</f>
        <v>218</v>
      </c>
      <c r="W117" s="7" t="str">
        <f ca="1">IF(Q117="","",OFFSET(program!$A$1,0,disasm!$A117+COLUMN()-COLUMN($U117)+IF($I117,0,1)))</f>
        <v/>
      </c>
      <c r="X117" s="3" t="str">
        <f t="shared" ca="1" si="54"/>
        <v>0</v>
      </c>
      <c r="Y117" s="3" t="str">
        <f t="shared" ca="1" si="55"/>
        <v>main.send_pkt_loop</v>
      </c>
      <c r="Z117" s="3" t="str">
        <f t="shared" ca="1" si="56"/>
        <v/>
      </c>
      <c r="AA117" s="3" t="str">
        <f ca="1">" "
&amp;AE117
&amp;IF(AND(OR(K117=5,K117=6),MOD(INT(J117/1000),10)=1)," A2","")
&amp;IF(AND(NOT(I117),J117=109,OFFSET(program!$A$1,0,disasm!$A117+1)&gt;0,NOT(ISNUMBER(FIND(" A1 "," "&amp;AE117&amp;" "))))," AUTOLABEL","")
&amp;" "</f>
        <v xml:space="preserve">  A2 </v>
      </c>
    </row>
    <row r="118" spans="1:30" x14ac:dyDescent="0.2">
      <c r="A118" s="1">
        <f t="shared" ca="1" si="42"/>
        <v>250</v>
      </c>
      <c r="B118" s="2" t="str">
        <f t="shared" ca="1" si="57"/>
        <v>main.continue</v>
      </c>
      <c r="C118" s="3" t="str">
        <f ca="1">_xlfn.TEXTJOIN(" ",FALSE,OFFSET(program!$A$1,0,A118,1,M118))</f>
        <v>1106 0 73</v>
      </c>
      <c r="D118" s="4" t="str">
        <f ca="1">IF($H118="data",".dat "&amp;X118,
IF($H118="str",".str " &amp; _xlfn.TEXTJOIN("",FALSE,OFFSET(program!$A$2,0,A118+1,1,M118-1)),
$L118&amp;" "&amp;_xlfn.TEXTJOIN(", ",TRUE,$X118:$Z118)
))</f>
        <v>J=0  0, main.loop</v>
      </c>
      <c r="E118" s="19" t="b">
        <f t="shared" ca="1" si="43"/>
        <v>1</v>
      </c>
      <c r="F118" s="5" t="str">
        <f t="shared" ca="1" si="44"/>
        <v>main</v>
      </c>
      <c r="G118" s="5">
        <f t="shared" ca="1" si="45"/>
        <v>73</v>
      </c>
      <c r="H118" s="5" t="str">
        <f t="shared" si="46"/>
        <v>code</v>
      </c>
      <c r="I118" s="13" t="b">
        <f t="shared" si="47"/>
        <v>0</v>
      </c>
      <c r="J118" s="6">
        <f ca="1">OFFSET(program!$A$1,0,disasm!A118)</f>
        <v>1106</v>
      </c>
      <c r="K118" s="7">
        <f t="shared" ca="1" si="38"/>
        <v>6</v>
      </c>
      <c r="L118" s="7" t="str">
        <f t="shared" ca="1" si="48"/>
        <v xml:space="preserve">J=0 </v>
      </c>
      <c r="M118" s="7">
        <f t="shared" ca="1" si="49"/>
        <v>3</v>
      </c>
      <c r="N118" s="7">
        <f t="shared" ca="1" si="39"/>
        <v>2</v>
      </c>
      <c r="O118" s="8">
        <f t="shared" ca="1" si="50"/>
        <v>1</v>
      </c>
      <c r="P118" s="8">
        <f t="shared" ca="1" si="40"/>
        <v>1</v>
      </c>
      <c r="Q118" s="8" t="str">
        <f t="shared" ca="1" si="41"/>
        <v/>
      </c>
      <c r="R118" s="8" t="str">
        <f t="shared" ca="1" si="51"/>
        <v>num</v>
      </c>
      <c r="S118" s="8" t="str">
        <f t="shared" ca="1" si="52"/>
        <v>addr</v>
      </c>
      <c r="T118" s="8" t="str">
        <f t="shared" ca="1" si="53"/>
        <v/>
      </c>
      <c r="U118" s="7">
        <f ca="1">IF(O118="","",OFFSET(program!$A$1,0,disasm!$A118+COLUMN()-COLUMN($U118)+IF($I118,0,1)))</f>
        <v>0</v>
      </c>
      <c r="V118" s="7">
        <f ca="1">IF(P118="","",OFFSET(program!$A$1,0,disasm!$A118+COLUMN()-COLUMN($U118)+IF($I118,0,1)))</f>
        <v>73</v>
      </c>
      <c r="W118" s="7" t="str">
        <f ca="1">IF(Q118="","",OFFSET(program!$A$1,0,disasm!$A118+COLUMN()-COLUMN($U118)+IF($I118,0,1)))</f>
        <v/>
      </c>
      <c r="X118" s="3" t="str">
        <f t="shared" ca="1" si="54"/>
        <v>0</v>
      </c>
      <c r="Y118" s="3" t="str">
        <f t="shared" ca="1" si="55"/>
        <v>main.loop</v>
      </c>
      <c r="Z118" s="3" t="str">
        <f t="shared" ca="1" si="56"/>
        <v/>
      </c>
      <c r="AA118" s="3" t="str">
        <f ca="1">" "
&amp;AE118
&amp;IF(AND(OR(K118=5,K118=6),MOD(INT(J118/1000),10)=1)," A2","")
&amp;IF(AND(NOT(I118),J118=109,OFFSET(program!$A$1,0,disasm!$A118+1)&gt;0,NOT(ISNUMBER(FIND(" A1 "," "&amp;AE118&amp;" "))))," AUTOLABEL","")
&amp;" "</f>
        <v xml:space="preserve">  A2 </v>
      </c>
      <c r="AB118" s="17" t="s">
        <v>145</v>
      </c>
      <c r="AC118" s="17" t="s">
        <v>200</v>
      </c>
    </row>
    <row r="119" spans="1:30" x14ac:dyDescent="0.2">
      <c r="A119" s="1">
        <f t="shared" ca="1" si="42"/>
        <v>253</v>
      </c>
      <c r="B119" s="2" t="str">
        <f t="shared" ca="1" si="57"/>
        <v>app_sum</v>
      </c>
      <c r="C119" s="3" t="str">
        <f ca="1">_xlfn.TEXTJOIN(" ",FALSE,OFFSET(program!$A$1,0,A119,1,M119))</f>
        <v>109 4</v>
      </c>
      <c r="D119" s="4" t="str">
        <f ca="1">IF($H119="data",".dat "&amp;X119,
IF($H119="str",".str " &amp; _xlfn.TEXTJOIN("",FALSE,OFFSET(program!$A$2,0,A119+1,1,M119-1)),
$L119&amp;" "&amp;_xlfn.TEXTJOIN(", ",TRUE,$X119:$Z119)
))</f>
        <v>SP+  4</v>
      </c>
      <c r="E119" s="19" t="b">
        <f t="shared" ca="1" si="43"/>
        <v>0</v>
      </c>
      <c r="F119" s="5" t="str">
        <f t="shared" si="44"/>
        <v>app_sum</v>
      </c>
      <c r="G119" s="5">
        <f t="shared" ca="1" si="45"/>
        <v>253</v>
      </c>
      <c r="H119" s="5" t="str">
        <f t="shared" si="46"/>
        <v>code</v>
      </c>
      <c r="I119" s="13" t="b">
        <f t="shared" si="47"/>
        <v>0</v>
      </c>
      <c r="J119" s="6">
        <f ca="1">OFFSET(program!$A$1,0,disasm!A119)</f>
        <v>109</v>
      </c>
      <c r="K119" s="7">
        <f t="shared" ca="1" si="38"/>
        <v>9</v>
      </c>
      <c r="L119" s="7" t="str">
        <f t="shared" ca="1" si="48"/>
        <v xml:space="preserve">SP+ </v>
      </c>
      <c r="M119" s="7">
        <f t="shared" ca="1" si="49"/>
        <v>2</v>
      </c>
      <c r="N119" s="7">
        <f t="shared" ca="1" si="39"/>
        <v>1</v>
      </c>
      <c r="O119" s="8">
        <f t="shared" ca="1" si="50"/>
        <v>1</v>
      </c>
      <c r="P119" s="8" t="str">
        <f t="shared" ca="1" si="40"/>
        <v/>
      </c>
      <c r="Q119" s="8" t="str">
        <f t="shared" ca="1" si="41"/>
        <v/>
      </c>
      <c r="R119" s="8" t="str">
        <f t="shared" ca="1" si="51"/>
        <v>num</v>
      </c>
      <c r="S119" s="8" t="str">
        <f t="shared" ca="1" si="52"/>
        <v/>
      </c>
      <c r="T119" s="8" t="str">
        <f t="shared" ca="1" si="53"/>
        <v/>
      </c>
      <c r="U119" s="7">
        <f ca="1">IF(O119="","",OFFSET(program!$A$1,0,disasm!$A119+COLUMN()-COLUMN($U119)+IF($I119,0,1)))</f>
        <v>4</v>
      </c>
      <c r="V119" s="7" t="str">
        <f ca="1">IF(P119="","",OFFSET(program!$A$1,0,disasm!$A119+COLUMN()-COLUMN($U119)+IF($I119,0,1)))</f>
        <v/>
      </c>
      <c r="W119" s="7" t="str">
        <f ca="1">IF(Q119="","",OFFSET(program!$A$1,0,disasm!$A119+COLUMN()-COLUMN($U119)+IF($I119,0,1)))</f>
        <v/>
      </c>
      <c r="X119" s="3" t="str">
        <f t="shared" ca="1" si="54"/>
        <v>4</v>
      </c>
      <c r="Y119" s="3" t="str">
        <f t="shared" ca="1" si="55"/>
        <v/>
      </c>
      <c r="Z119" s="3" t="str">
        <f t="shared" ca="1" si="56"/>
        <v/>
      </c>
      <c r="AA119" s="3" t="str">
        <f ca="1">" "
&amp;AE119
&amp;IF(AND(OR(K119=5,K119=6),MOD(INT(J119/1000),10)=1)," A2","")
&amp;IF(AND(NOT(I119),J119=109,OFFSET(program!$A$1,0,disasm!$A119+1)&gt;0,NOT(ISNUMBER(FIND(" A1 "," "&amp;AE119&amp;" "))))," AUTOLABEL","")
&amp;" "</f>
        <v xml:space="preserve">  AUTOLABEL </v>
      </c>
      <c r="AC119" s="17" t="s">
        <v>139</v>
      </c>
      <c r="AD119" s="12" t="s">
        <v>206</v>
      </c>
    </row>
    <row r="120" spans="1:30" x14ac:dyDescent="0.2">
      <c r="A120" s="1">
        <f t="shared" ca="1" si="42"/>
        <v>255</v>
      </c>
      <c r="B120" s="2" t="str">
        <f t="shared" ca="1" si="57"/>
        <v>app_sum+2</v>
      </c>
      <c r="C120" s="3" t="str">
        <f ca="1">_xlfn.TEXTJOIN(" ",FALSE,OFFSET(program!$A$1,0,A120,1,M120))</f>
        <v>21102 1 0 -3</v>
      </c>
      <c r="D120" s="4" t="str">
        <f ca="1">IF($H120="data",".dat "&amp;X120,
IF($H120="str",".str " &amp; _xlfn.TEXTJOIN("",FALSE,OFFSET(program!$A$2,0,A120+1,1,M120-1)),
$L120&amp;" "&amp;_xlfn.TEXTJOIN(", ",TRUE,$X120:$Z120)
))</f>
        <v>MUL  1, 0, [SP-3]</v>
      </c>
      <c r="E120" s="19" t="b">
        <f t="shared" ca="1" si="43"/>
        <v>0</v>
      </c>
      <c r="F120" s="5" t="str">
        <f t="shared" ca="1" si="44"/>
        <v>app_sum</v>
      </c>
      <c r="G120" s="5">
        <f t="shared" ca="1" si="45"/>
        <v>253</v>
      </c>
      <c r="H120" s="5" t="str">
        <f t="shared" si="46"/>
        <v>code</v>
      </c>
      <c r="I120" s="13" t="b">
        <f t="shared" si="47"/>
        <v>0</v>
      </c>
      <c r="J120" s="6">
        <f ca="1">OFFSET(program!$A$1,0,disasm!A120)</f>
        <v>21102</v>
      </c>
      <c r="K120" s="7">
        <f t="shared" ca="1" si="38"/>
        <v>2</v>
      </c>
      <c r="L120" s="7" t="str">
        <f t="shared" ca="1" si="48"/>
        <v xml:space="preserve">MUL </v>
      </c>
      <c r="M120" s="7">
        <f t="shared" ca="1" si="49"/>
        <v>4</v>
      </c>
      <c r="N120" s="7">
        <f t="shared" ca="1" si="39"/>
        <v>3</v>
      </c>
      <c r="O120" s="8">
        <f t="shared" ca="1" si="50"/>
        <v>1</v>
      </c>
      <c r="P120" s="8">
        <f t="shared" ca="1" si="40"/>
        <v>1</v>
      </c>
      <c r="Q120" s="8">
        <f t="shared" ca="1" si="41"/>
        <v>2</v>
      </c>
      <c r="R120" s="8" t="str">
        <f t="shared" ca="1" si="51"/>
        <v>num</v>
      </c>
      <c r="S120" s="8" t="str">
        <f t="shared" ca="1" si="52"/>
        <v>num</v>
      </c>
      <c r="T120" s="8" t="str">
        <f t="shared" ca="1" si="53"/>
        <v>num</v>
      </c>
      <c r="U120" s="7">
        <f ca="1">IF(O120="","",OFFSET(program!$A$1,0,disasm!$A120+COLUMN()-COLUMN($U120)+IF($I120,0,1)))</f>
        <v>1</v>
      </c>
      <c r="V120" s="7">
        <f ca="1">IF(P120="","",OFFSET(program!$A$1,0,disasm!$A120+COLUMN()-COLUMN($U120)+IF($I120,0,1)))</f>
        <v>0</v>
      </c>
      <c r="W120" s="7">
        <f ca="1">IF(Q120="","",OFFSET(program!$A$1,0,disasm!$A120+COLUMN()-COLUMN($U120)+IF($I120,0,1)))</f>
        <v>-3</v>
      </c>
      <c r="X120" s="3" t="str">
        <f t="shared" ca="1" si="54"/>
        <v>1</v>
      </c>
      <c r="Y120" s="3" t="str">
        <f t="shared" ca="1" si="55"/>
        <v>0</v>
      </c>
      <c r="Z120" s="3" t="str">
        <f t="shared" ca="1" si="56"/>
        <v>[SP-3]</v>
      </c>
      <c r="AA120" s="3" t="str">
        <f ca="1">" "
&amp;AE120
&amp;IF(AND(OR(K120=5,K120=6),MOD(INT(J120/1000),10)=1)," A2","")
&amp;IF(AND(NOT(I120),J120=109,OFFSET(program!$A$1,0,disasm!$A120+1)&gt;0,NOT(ISNUMBER(FIND(" A1 "," "&amp;AE120&amp;" "))))," AUTOLABEL","")
&amp;" "</f>
        <v xml:space="preserve">  </v>
      </c>
      <c r="AC120" s="17"/>
    </row>
    <row r="121" spans="1:30" x14ac:dyDescent="0.2">
      <c r="A121" s="1">
        <f t="shared" ca="1" si="42"/>
        <v>259</v>
      </c>
      <c r="B121" s="2" t="str">
        <f t="shared" ca="1" si="57"/>
        <v>app_sum+6</v>
      </c>
      <c r="C121" s="3" t="str">
        <f ca="1">_xlfn.TEXTJOIN(" ",FALSE,OFFSET(program!$A$1,0,A121,1,M121))</f>
        <v>21101 0 0 -2</v>
      </c>
      <c r="D121" s="4" t="str">
        <f ca="1">IF($H121="data",".dat "&amp;X121,
IF($H121="str",".str " &amp; _xlfn.TEXTJOIN("",FALSE,OFFSET(program!$A$2,0,A121+1,1,M121-1)),
$L121&amp;" "&amp;_xlfn.TEXTJOIN(", ",TRUE,$X121:$Z121)
))</f>
        <v>ADD  0, 0, [SP-2]</v>
      </c>
      <c r="E121" s="19" t="b">
        <f t="shared" ca="1" si="43"/>
        <v>0</v>
      </c>
      <c r="F121" s="5" t="str">
        <f t="shared" ca="1" si="44"/>
        <v>app_sum</v>
      </c>
      <c r="G121" s="5">
        <f t="shared" ca="1" si="45"/>
        <v>253</v>
      </c>
      <c r="H121" s="5" t="str">
        <f t="shared" si="46"/>
        <v>code</v>
      </c>
      <c r="I121" s="13" t="b">
        <f t="shared" si="47"/>
        <v>0</v>
      </c>
      <c r="J121" s="6">
        <f ca="1">OFFSET(program!$A$1,0,disasm!A121)</f>
        <v>21101</v>
      </c>
      <c r="K121" s="7">
        <f t="shared" ca="1" si="38"/>
        <v>1</v>
      </c>
      <c r="L121" s="7" t="str">
        <f t="shared" ca="1" si="48"/>
        <v xml:space="preserve">ADD </v>
      </c>
      <c r="M121" s="7">
        <f t="shared" ca="1" si="49"/>
        <v>4</v>
      </c>
      <c r="N121" s="7">
        <f t="shared" ca="1" si="39"/>
        <v>3</v>
      </c>
      <c r="O121" s="8">
        <f t="shared" ca="1" si="50"/>
        <v>1</v>
      </c>
      <c r="P121" s="8">
        <f t="shared" ca="1" si="40"/>
        <v>1</v>
      </c>
      <c r="Q121" s="8">
        <f t="shared" ca="1" si="41"/>
        <v>2</v>
      </c>
      <c r="R121" s="8" t="str">
        <f t="shared" ca="1" si="51"/>
        <v>num</v>
      </c>
      <c r="S121" s="8" t="str">
        <f t="shared" ca="1" si="52"/>
        <v>num</v>
      </c>
      <c r="T121" s="8" t="str">
        <f t="shared" ca="1" si="53"/>
        <v>num</v>
      </c>
      <c r="U121" s="7">
        <f ca="1">IF(O121="","",OFFSET(program!$A$1,0,disasm!$A121+COLUMN()-COLUMN($U121)+IF($I121,0,1)))</f>
        <v>0</v>
      </c>
      <c r="V121" s="7">
        <f ca="1">IF(P121="","",OFFSET(program!$A$1,0,disasm!$A121+COLUMN()-COLUMN($U121)+IF($I121,0,1)))</f>
        <v>0</v>
      </c>
      <c r="W121" s="7">
        <f ca="1">IF(Q121="","",OFFSET(program!$A$1,0,disasm!$A121+COLUMN()-COLUMN($U121)+IF($I121,0,1)))</f>
        <v>-2</v>
      </c>
      <c r="X121" s="3" t="str">
        <f t="shared" ca="1" si="54"/>
        <v>0</v>
      </c>
      <c r="Y121" s="3" t="str">
        <f t="shared" ca="1" si="55"/>
        <v>0</v>
      </c>
      <c r="Z121" s="3" t="str">
        <f t="shared" ca="1" si="56"/>
        <v>[SP-2]</v>
      </c>
      <c r="AA121" s="3" t="str">
        <f ca="1">" "
&amp;AE121
&amp;IF(AND(OR(K121=5,K121=6),MOD(INT(J121/1000),10)=1)," A2","")
&amp;IF(AND(NOT(I121),J121=109,OFFSET(program!$A$1,0,disasm!$A121+1)&gt;0,NOT(ISNUMBER(FIND(" A1 "," "&amp;AE121&amp;" "))))," AUTOLABEL","")
&amp;" "</f>
        <v xml:space="preserve">  </v>
      </c>
      <c r="AB121" s="17"/>
      <c r="AC121" s="17" t="s">
        <v>160</v>
      </c>
    </row>
    <row r="122" spans="1:30" x14ac:dyDescent="0.2">
      <c r="A122" s="1">
        <f t="shared" ca="1" si="42"/>
        <v>263</v>
      </c>
      <c r="B122" s="2" t="str">
        <f t="shared" ca="1" si="57"/>
        <v>app_sum.loop</v>
      </c>
      <c r="C122" s="3" t="str">
        <f ca="1">_xlfn.TEXTJOIN(" ",FALSE,OFFSET(program!$A$1,0,A122,1,M122))</f>
        <v>20207 -2 67 -1</v>
      </c>
      <c r="D122" s="4" t="str">
        <f ca="1">IF($H122="data",".dat "&amp;X122,
IF($H122="str",".str " &amp; _xlfn.TEXTJOIN("",FALSE,OFFSET(program!$A$2,0,A122+1,1,M122-1)),
$L122&amp;" "&amp;_xlfn.TEXTJOIN(", ",TRUE,$X122:$Z122)
))</f>
        <v>CMP&lt; [SP-2], [node.rxmem_size], [SP-1]</v>
      </c>
      <c r="E122" s="19" t="b">
        <f t="shared" ca="1" si="43"/>
        <v>0</v>
      </c>
      <c r="F122" s="5" t="str">
        <f t="shared" ca="1" si="44"/>
        <v>app_sum</v>
      </c>
      <c r="G122" s="5">
        <f t="shared" ca="1" si="45"/>
        <v>253</v>
      </c>
      <c r="H122" s="5" t="str">
        <f t="shared" si="46"/>
        <v>code</v>
      </c>
      <c r="I122" s="13" t="b">
        <f t="shared" si="47"/>
        <v>0</v>
      </c>
      <c r="J122" s="6">
        <f ca="1">OFFSET(program!$A$1,0,disasm!A122)</f>
        <v>20207</v>
      </c>
      <c r="K122" s="7">
        <f t="shared" ca="1" si="38"/>
        <v>7</v>
      </c>
      <c r="L122" s="7" t="str">
        <f t="shared" ca="1" si="48"/>
        <v>CMP&lt;</v>
      </c>
      <c r="M122" s="7">
        <f t="shared" ca="1" si="49"/>
        <v>4</v>
      </c>
      <c r="N122" s="7">
        <f t="shared" ca="1" si="39"/>
        <v>3</v>
      </c>
      <c r="O122" s="8">
        <f t="shared" ca="1" si="50"/>
        <v>2</v>
      </c>
      <c r="P122" s="8">
        <f t="shared" ca="1" si="40"/>
        <v>0</v>
      </c>
      <c r="Q122" s="8">
        <f t="shared" ca="1" si="41"/>
        <v>2</v>
      </c>
      <c r="R122" s="8" t="str">
        <f t="shared" ca="1" si="51"/>
        <v>num</v>
      </c>
      <c r="S122" s="8" t="str">
        <f t="shared" ca="1" si="52"/>
        <v>addr</v>
      </c>
      <c r="T122" s="8" t="str">
        <f t="shared" ca="1" si="53"/>
        <v>num</v>
      </c>
      <c r="U122" s="7">
        <f ca="1">IF(O122="","",OFFSET(program!$A$1,0,disasm!$A122+COLUMN()-COLUMN($U122)+IF($I122,0,1)))</f>
        <v>-2</v>
      </c>
      <c r="V122" s="7">
        <f ca="1">IF(P122="","",OFFSET(program!$A$1,0,disasm!$A122+COLUMN()-COLUMN($U122)+IF($I122,0,1)))</f>
        <v>67</v>
      </c>
      <c r="W122" s="7">
        <f ca="1">IF(Q122="","",OFFSET(program!$A$1,0,disasm!$A122+COLUMN()-COLUMN($U122)+IF($I122,0,1)))</f>
        <v>-1</v>
      </c>
      <c r="X122" s="3" t="str">
        <f t="shared" ca="1" si="54"/>
        <v>[SP-2]</v>
      </c>
      <c r="Y122" s="3" t="str">
        <f t="shared" ca="1" si="55"/>
        <v>[node.rxmem_size]</v>
      </c>
      <c r="Z122" s="3" t="str">
        <f t="shared" ca="1" si="56"/>
        <v>[SP-1]</v>
      </c>
      <c r="AA122" s="3" t="str">
        <f ca="1">" "
&amp;AE122
&amp;IF(AND(OR(K122=5,K122=6),MOD(INT(J122/1000),10)=1)," A2","")
&amp;IF(AND(NOT(I122),J122=109,OFFSET(program!$A$1,0,disasm!$A122+1)&gt;0,NOT(ISNUMBER(FIND(" A1 "," "&amp;AE122&amp;" "))))," AUTOLABEL","")
&amp;" "</f>
        <v xml:space="preserve">  </v>
      </c>
      <c r="AB122" s="17" t="s">
        <v>22</v>
      </c>
      <c r="AC122" s="17" t="s">
        <v>225</v>
      </c>
    </row>
    <row r="123" spans="1:30" x14ac:dyDescent="0.2">
      <c r="A123" s="1">
        <f t="shared" ca="1" si="42"/>
        <v>267</v>
      </c>
      <c r="B123" s="2" t="str">
        <f t="shared" ca="1" si="57"/>
        <v>app_sum+14</v>
      </c>
      <c r="C123" s="3" t="str">
        <f ca="1">_xlfn.TEXTJOIN(" ",FALSE,OFFSET(program!$A$1,0,A123,1,M123))</f>
        <v>1206 -1 293</v>
      </c>
      <c r="D123" s="4" t="str">
        <f ca="1">IF($H123="data",".dat "&amp;X123,
IF($H123="str",".str " &amp; _xlfn.TEXTJOIN("",FALSE,OFFSET(program!$A$2,0,A123+1,1,M123-1)),
$L123&amp;" "&amp;_xlfn.TEXTJOIN(", ",TRUE,$X123:$Z123)
))</f>
        <v>J=0  [SP-1], app_sum.return</v>
      </c>
      <c r="E123" s="19" t="b">
        <f t="shared" ca="1" si="43"/>
        <v>0</v>
      </c>
      <c r="F123" s="5" t="str">
        <f t="shared" ca="1" si="44"/>
        <v>app_sum</v>
      </c>
      <c r="G123" s="5">
        <f t="shared" ca="1" si="45"/>
        <v>253</v>
      </c>
      <c r="H123" s="5" t="str">
        <f t="shared" si="46"/>
        <v>code</v>
      </c>
      <c r="I123" s="13" t="b">
        <f t="shared" si="47"/>
        <v>0</v>
      </c>
      <c r="J123" s="6">
        <f ca="1">OFFSET(program!$A$1,0,disasm!A123)</f>
        <v>1206</v>
      </c>
      <c r="K123" s="7">
        <f t="shared" ca="1" si="38"/>
        <v>6</v>
      </c>
      <c r="L123" s="7" t="str">
        <f t="shared" ca="1" si="48"/>
        <v xml:space="preserve">J=0 </v>
      </c>
      <c r="M123" s="7">
        <f t="shared" ca="1" si="49"/>
        <v>3</v>
      </c>
      <c r="N123" s="7">
        <f t="shared" ca="1" si="39"/>
        <v>2</v>
      </c>
      <c r="O123" s="8">
        <f t="shared" ca="1" si="50"/>
        <v>2</v>
      </c>
      <c r="P123" s="8">
        <f t="shared" ca="1" si="40"/>
        <v>1</v>
      </c>
      <c r="Q123" s="8" t="str">
        <f t="shared" ca="1" si="41"/>
        <v/>
      </c>
      <c r="R123" s="8" t="str">
        <f t="shared" ca="1" si="51"/>
        <v>num</v>
      </c>
      <c r="S123" s="8" t="str">
        <f t="shared" ca="1" si="52"/>
        <v>addr</v>
      </c>
      <c r="T123" s="8" t="str">
        <f t="shared" ca="1" si="53"/>
        <v/>
      </c>
      <c r="U123" s="7">
        <f ca="1">IF(O123="","",OFFSET(program!$A$1,0,disasm!$A123+COLUMN()-COLUMN($U123)+IF($I123,0,1)))</f>
        <v>-1</v>
      </c>
      <c r="V123" s="7">
        <f ca="1">IF(P123="","",OFFSET(program!$A$1,0,disasm!$A123+COLUMN()-COLUMN($U123)+IF($I123,0,1)))</f>
        <v>293</v>
      </c>
      <c r="W123" s="7" t="str">
        <f ca="1">IF(Q123="","",OFFSET(program!$A$1,0,disasm!$A123+COLUMN()-COLUMN($U123)+IF($I123,0,1)))</f>
        <v/>
      </c>
      <c r="X123" s="3" t="str">
        <f t="shared" ca="1" si="54"/>
        <v>[SP-1]</v>
      </c>
      <c r="Y123" s="3" t="str">
        <f t="shared" ca="1" si="55"/>
        <v>app_sum.return</v>
      </c>
      <c r="Z123" s="3" t="str">
        <f t="shared" ca="1" si="56"/>
        <v/>
      </c>
      <c r="AA123" s="3" t="str">
        <f ca="1">" "
&amp;AE123
&amp;IF(AND(OR(K123=5,K123=6),MOD(INT(J123/1000),10)=1)," A2","")
&amp;IF(AND(NOT(I123),J123=109,OFFSET(program!$A$1,0,disasm!$A123+1)&gt;0,NOT(ISNUMBER(FIND(" A1 "," "&amp;AE123&amp;" "))))," AUTOLABEL","")
&amp;" "</f>
        <v xml:space="preserve">  A2 </v>
      </c>
      <c r="AC123" s="17" t="s">
        <v>226</v>
      </c>
    </row>
    <row r="124" spans="1:30" x14ac:dyDescent="0.2">
      <c r="A124" s="1">
        <f t="shared" ca="1" si="42"/>
        <v>270</v>
      </c>
      <c r="B124" s="2" t="str">
        <f t="shared" ca="1" si="57"/>
        <v>app_sum+17</v>
      </c>
      <c r="C124" s="3" t="str">
        <f ca="1">_xlfn.TEXTJOIN(" ",FALSE,OFFSET(program!$A$1,0,A124,1,M124))</f>
        <v>1202 -2 2 283</v>
      </c>
      <c r="D124" s="4" t="str">
        <f ca="1">IF($H124="data",".dat "&amp;X124,
IF($H124="str",".str " &amp; _xlfn.TEXTJOIN("",FALSE,OFFSET(program!$A$2,0,A124+1,1,M124-1)),
$L124&amp;" "&amp;_xlfn.TEXTJOIN(", ",TRUE,$X124:$Z124)
))</f>
        <v>MUL  [SP-2], 2, [app_sum+29.a1]</v>
      </c>
      <c r="E124" s="19" t="b">
        <f t="shared" ca="1" si="43"/>
        <v>0</v>
      </c>
      <c r="F124" s="5" t="str">
        <f t="shared" ca="1" si="44"/>
        <v>app_sum</v>
      </c>
      <c r="G124" s="5">
        <f t="shared" ca="1" si="45"/>
        <v>253</v>
      </c>
      <c r="H124" s="5" t="str">
        <f t="shared" si="46"/>
        <v>code</v>
      </c>
      <c r="I124" s="13" t="b">
        <f t="shared" si="47"/>
        <v>0</v>
      </c>
      <c r="J124" s="6">
        <f ca="1">OFFSET(program!$A$1,0,disasm!A124)</f>
        <v>1202</v>
      </c>
      <c r="K124" s="7">
        <f t="shared" ca="1" si="38"/>
        <v>2</v>
      </c>
      <c r="L124" s="7" t="str">
        <f t="shared" ca="1" si="48"/>
        <v xml:space="preserve">MUL </v>
      </c>
      <c r="M124" s="7">
        <f t="shared" ca="1" si="49"/>
        <v>4</v>
      </c>
      <c r="N124" s="7">
        <f t="shared" ca="1" si="39"/>
        <v>3</v>
      </c>
      <c r="O124" s="8">
        <f t="shared" ca="1" si="50"/>
        <v>2</v>
      </c>
      <c r="P124" s="8">
        <f t="shared" ca="1" si="40"/>
        <v>1</v>
      </c>
      <c r="Q124" s="8">
        <f t="shared" ca="1" si="41"/>
        <v>0</v>
      </c>
      <c r="R124" s="8" t="str">
        <f t="shared" ca="1" si="51"/>
        <v>num</v>
      </c>
      <c r="S124" s="8" t="str">
        <f t="shared" ca="1" si="52"/>
        <v>num</v>
      </c>
      <c r="T124" s="8" t="str">
        <f t="shared" ca="1" si="53"/>
        <v>addr</v>
      </c>
      <c r="U124" s="7">
        <f ca="1">IF(O124="","",OFFSET(program!$A$1,0,disasm!$A124+COLUMN()-COLUMN($U124)+IF($I124,0,1)))</f>
        <v>-2</v>
      </c>
      <c r="V124" s="7">
        <f ca="1">IF(P124="","",OFFSET(program!$A$1,0,disasm!$A124+COLUMN()-COLUMN($U124)+IF($I124,0,1)))</f>
        <v>2</v>
      </c>
      <c r="W124" s="7">
        <f ca="1">IF(Q124="","",OFFSET(program!$A$1,0,disasm!$A124+COLUMN()-COLUMN($U124)+IF($I124,0,1)))</f>
        <v>283</v>
      </c>
      <c r="X124" s="3" t="str">
        <f t="shared" ca="1" si="54"/>
        <v>[SP-2]</v>
      </c>
      <c r="Y124" s="3" t="str">
        <f t="shared" ca="1" si="55"/>
        <v>2</v>
      </c>
      <c r="Z124" s="3" t="str">
        <f t="shared" ca="1" si="56"/>
        <v>[app_sum+29.a1]</v>
      </c>
      <c r="AA124" s="3" t="str">
        <f ca="1">" "
&amp;AE124
&amp;IF(AND(OR(K124=5,K124=6),MOD(INT(J124/1000),10)=1)," A2","")
&amp;IF(AND(NOT(I124),J124=109,OFFSET(program!$A$1,0,disasm!$A124+1)&gt;0,NOT(ISNUMBER(FIND(" A1 "," "&amp;AE124&amp;" "))))," AUTOLABEL","")
&amp;" "</f>
        <v xml:space="preserve">  </v>
      </c>
      <c r="AC124" s="17" t="s">
        <v>165</v>
      </c>
    </row>
    <row r="125" spans="1:30" x14ac:dyDescent="0.2">
      <c r="A125" s="1">
        <f t="shared" ca="1" si="42"/>
        <v>274</v>
      </c>
      <c r="B125" s="2" t="str">
        <f t="shared" ca="1" si="57"/>
        <v>app_sum+21</v>
      </c>
      <c r="C125" s="3" t="str">
        <f ca="1">_xlfn.TEXTJOIN(" ",FALSE,OFFSET(program!$A$1,0,A125,1,M125))</f>
        <v>101 1 283 283</v>
      </c>
      <c r="D125" s="4" t="str">
        <f ca="1">IF($H125="data",".dat "&amp;X125,
IF($H125="str",".str " &amp; _xlfn.TEXTJOIN("",FALSE,OFFSET(program!$A$2,0,A125+1,1,M125-1)),
$L125&amp;" "&amp;_xlfn.TEXTJOIN(", ",TRUE,$X125:$Z125)
))</f>
        <v>ADD  1, [app_sum+29.a1], [app_sum+29.a1]</v>
      </c>
      <c r="E125" s="19" t="b">
        <f t="shared" ca="1" si="43"/>
        <v>0</v>
      </c>
      <c r="F125" s="5" t="str">
        <f t="shared" ca="1" si="44"/>
        <v>app_sum</v>
      </c>
      <c r="G125" s="5">
        <f t="shared" ca="1" si="45"/>
        <v>253</v>
      </c>
      <c r="H125" s="5" t="str">
        <f t="shared" si="46"/>
        <v>code</v>
      </c>
      <c r="I125" s="13" t="b">
        <f t="shared" si="47"/>
        <v>0</v>
      </c>
      <c r="J125" s="6">
        <f ca="1">OFFSET(program!$A$1,0,disasm!A125)</f>
        <v>101</v>
      </c>
      <c r="K125" s="7">
        <f t="shared" ca="1" si="38"/>
        <v>1</v>
      </c>
      <c r="L125" s="7" t="str">
        <f t="shared" ca="1" si="48"/>
        <v xml:space="preserve">ADD </v>
      </c>
      <c r="M125" s="7">
        <f t="shared" ca="1" si="49"/>
        <v>4</v>
      </c>
      <c r="N125" s="7">
        <f t="shared" ca="1" si="39"/>
        <v>3</v>
      </c>
      <c r="O125" s="8">
        <f t="shared" ca="1" si="50"/>
        <v>1</v>
      </c>
      <c r="P125" s="8">
        <f t="shared" ca="1" si="40"/>
        <v>0</v>
      </c>
      <c r="Q125" s="8">
        <f t="shared" ca="1" si="41"/>
        <v>0</v>
      </c>
      <c r="R125" s="8" t="str">
        <f t="shared" ca="1" si="51"/>
        <v>num</v>
      </c>
      <c r="S125" s="8" t="str">
        <f t="shared" ca="1" si="52"/>
        <v>addr</v>
      </c>
      <c r="T125" s="8" t="str">
        <f t="shared" ca="1" si="53"/>
        <v>addr</v>
      </c>
      <c r="U125" s="7">
        <f ca="1">IF(O125="","",OFFSET(program!$A$1,0,disasm!$A125+COLUMN()-COLUMN($U125)+IF($I125,0,1)))</f>
        <v>1</v>
      </c>
      <c r="V125" s="7">
        <f ca="1">IF(P125="","",OFFSET(program!$A$1,0,disasm!$A125+COLUMN()-COLUMN($U125)+IF($I125,0,1)))</f>
        <v>283</v>
      </c>
      <c r="W125" s="7">
        <f ca="1">IF(Q125="","",OFFSET(program!$A$1,0,disasm!$A125+COLUMN()-COLUMN($U125)+IF($I125,0,1)))</f>
        <v>283</v>
      </c>
      <c r="X125" s="3" t="str">
        <f t="shared" ca="1" si="54"/>
        <v>1</v>
      </c>
      <c r="Y125" s="3" t="str">
        <f t="shared" ca="1" si="55"/>
        <v>[app_sum+29.a1]</v>
      </c>
      <c r="Z125" s="3" t="str">
        <f t="shared" ca="1" si="56"/>
        <v>[app_sum+29.a1]</v>
      </c>
      <c r="AA125" s="3" t="str">
        <f ca="1">" "
&amp;AE125
&amp;IF(AND(OR(K125=5,K125=6),MOD(INT(J125/1000),10)=1)," A2","")
&amp;IF(AND(NOT(I125),J125=109,OFFSET(program!$A$1,0,disasm!$A125+1)&gt;0,NOT(ISNUMBER(FIND(" A1 "," "&amp;AE125&amp;" "))))," AUTOLABEL","")
&amp;" "</f>
        <v xml:space="preserve">  </v>
      </c>
      <c r="AC125" s="17" t="s">
        <v>201</v>
      </c>
    </row>
    <row r="126" spans="1:30" x14ac:dyDescent="0.2">
      <c r="A126" s="1">
        <f t="shared" ca="1" si="42"/>
        <v>278</v>
      </c>
      <c r="B126" s="2" t="str">
        <f t="shared" ca="1" si="57"/>
        <v>app_sum+25</v>
      </c>
      <c r="C126" s="3" t="str">
        <f ca="1">_xlfn.TEXTJOIN(" ",FALSE,OFFSET(program!$A$1,0,A126,1,M126))</f>
        <v>1 68 283 283</v>
      </c>
      <c r="D126" s="4" t="str">
        <f ca="1">IF($H126="data",".dat "&amp;X126,
IF($H126="str",".str " &amp; _xlfn.TEXTJOIN("",FALSE,OFFSET(program!$A$2,0,A126+1,1,M126-1)),
$L126&amp;" "&amp;_xlfn.TEXTJOIN(", ",TRUE,$X126:$Z126)
))</f>
        <v>ADD  [node.rxmem], [app_sum+29.a1], [app_sum+29.a1]</v>
      </c>
      <c r="E126" s="19" t="b">
        <f t="shared" ca="1" si="43"/>
        <v>0</v>
      </c>
      <c r="F126" s="5" t="str">
        <f t="shared" ca="1" si="44"/>
        <v>app_sum</v>
      </c>
      <c r="G126" s="5">
        <f t="shared" ca="1" si="45"/>
        <v>253</v>
      </c>
      <c r="H126" s="5" t="str">
        <f t="shared" si="46"/>
        <v>code</v>
      </c>
      <c r="I126" s="13" t="b">
        <f t="shared" si="47"/>
        <v>0</v>
      </c>
      <c r="J126" s="6">
        <f ca="1">OFFSET(program!$A$1,0,disasm!A126)</f>
        <v>1</v>
      </c>
      <c r="K126" s="7">
        <f t="shared" ca="1" si="38"/>
        <v>1</v>
      </c>
      <c r="L126" s="7" t="str">
        <f t="shared" ca="1" si="48"/>
        <v xml:space="preserve">ADD </v>
      </c>
      <c r="M126" s="7">
        <f t="shared" ca="1" si="49"/>
        <v>4</v>
      </c>
      <c r="N126" s="7">
        <f t="shared" ca="1" si="39"/>
        <v>3</v>
      </c>
      <c r="O126" s="8">
        <f t="shared" ca="1" si="50"/>
        <v>0</v>
      </c>
      <c r="P126" s="8">
        <f t="shared" ca="1" si="40"/>
        <v>0</v>
      </c>
      <c r="Q126" s="8">
        <f t="shared" ca="1" si="41"/>
        <v>0</v>
      </c>
      <c r="R126" s="8" t="str">
        <f t="shared" ca="1" si="51"/>
        <v>addr</v>
      </c>
      <c r="S126" s="8" t="str">
        <f t="shared" ca="1" si="52"/>
        <v>addr</v>
      </c>
      <c r="T126" s="8" t="str">
        <f t="shared" ca="1" si="53"/>
        <v>addr</v>
      </c>
      <c r="U126" s="7">
        <f ca="1">IF(O126="","",OFFSET(program!$A$1,0,disasm!$A126+COLUMN()-COLUMN($U126)+IF($I126,0,1)))</f>
        <v>68</v>
      </c>
      <c r="V126" s="7">
        <f ca="1">IF(P126="","",OFFSET(program!$A$1,0,disasm!$A126+COLUMN()-COLUMN($U126)+IF($I126,0,1)))</f>
        <v>283</v>
      </c>
      <c r="W126" s="7">
        <f ca="1">IF(Q126="","",OFFSET(program!$A$1,0,disasm!$A126+COLUMN()-COLUMN($U126)+IF($I126,0,1)))</f>
        <v>283</v>
      </c>
      <c r="X126" s="3" t="str">
        <f t="shared" ca="1" si="54"/>
        <v>[node.rxmem]</v>
      </c>
      <c r="Y126" s="3" t="str">
        <f t="shared" ca="1" si="55"/>
        <v>[app_sum+29.a1]</v>
      </c>
      <c r="Z126" s="3" t="str">
        <f t="shared" ca="1" si="56"/>
        <v>[app_sum+29.a1]</v>
      </c>
      <c r="AA126" s="3" t="str">
        <f ca="1">" "
&amp;AE126
&amp;IF(AND(OR(K126=5,K126=6),MOD(INT(J126/1000),10)=1)," A2","")
&amp;IF(AND(NOT(I126),J126=109,OFFSET(program!$A$1,0,disasm!$A126+1)&gt;0,NOT(ISNUMBER(FIND(" A1 "," "&amp;AE126&amp;" "))))," AUTOLABEL","")
&amp;" "</f>
        <v xml:space="preserve">  </v>
      </c>
    </row>
    <row r="127" spans="1:30" x14ac:dyDescent="0.2">
      <c r="A127" s="1">
        <f t="shared" ca="1" si="42"/>
        <v>282</v>
      </c>
      <c r="B127" s="2" t="str">
        <f t="shared" ca="1" si="57"/>
        <v>app_sum+29</v>
      </c>
      <c r="C127" s="3" t="str">
        <f ca="1">_xlfn.TEXTJOIN(" ",FALSE,OFFSET(program!$A$1,0,A127,1,M127))</f>
        <v>22001 0 -3 -3</v>
      </c>
      <c r="D127" s="4" t="str">
        <f ca="1">IF($H127="data",".dat "&amp;X127,
IF($H127="str",".str " &amp; _xlfn.TEXTJOIN("",FALSE,OFFSET(program!$A$2,0,A127+1,1,M127-1)),
$L127&amp;" "&amp;_xlfn.TEXTJOIN(", ",TRUE,$X127:$Z127)
))</f>
        <v>ADD  [start], [SP-3], [SP-3]</v>
      </c>
      <c r="E127" s="19" t="b">
        <f t="shared" ca="1" si="43"/>
        <v>0</v>
      </c>
      <c r="F127" s="5" t="str">
        <f t="shared" ca="1" si="44"/>
        <v>app_sum</v>
      </c>
      <c r="G127" s="5">
        <f t="shared" ca="1" si="45"/>
        <v>253</v>
      </c>
      <c r="H127" s="5" t="str">
        <f t="shared" si="46"/>
        <v>code</v>
      </c>
      <c r="I127" s="13" t="b">
        <f t="shared" si="47"/>
        <v>0</v>
      </c>
      <c r="J127" s="6">
        <f ca="1">OFFSET(program!$A$1,0,disasm!A127)</f>
        <v>22001</v>
      </c>
      <c r="K127" s="7">
        <f t="shared" ca="1" si="38"/>
        <v>1</v>
      </c>
      <c r="L127" s="7" t="str">
        <f t="shared" ca="1" si="48"/>
        <v xml:space="preserve">ADD </v>
      </c>
      <c r="M127" s="7">
        <f t="shared" ca="1" si="49"/>
        <v>4</v>
      </c>
      <c r="N127" s="7">
        <f t="shared" ca="1" si="39"/>
        <v>3</v>
      </c>
      <c r="O127" s="8">
        <f t="shared" ca="1" si="50"/>
        <v>0</v>
      </c>
      <c r="P127" s="8">
        <f t="shared" ca="1" si="40"/>
        <v>2</v>
      </c>
      <c r="Q127" s="8">
        <f t="shared" ca="1" si="41"/>
        <v>2</v>
      </c>
      <c r="R127" s="8" t="str">
        <f t="shared" ca="1" si="51"/>
        <v>addr</v>
      </c>
      <c r="S127" s="8" t="str">
        <f t="shared" ca="1" si="52"/>
        <v>num</v>
      </c>
      <c r="T127" s="8" t="str">
        <f t="shared" ca="1" si="53"/>
        <v>num</v>
      </c>
      <c r="U127" s="7">
        <f ca="1">IF(O127="","",OFFSET(program!$A$1,0,disasm!$A127+COLUMN()-COLUMN($U127)+IF($I127,0,1)))</f>
        <v>0</v>
      </c>
      <c r="V127" s="7">
        <f ca="1">IF(P127="","",OFFSET(program!$A$1,0,disasm!$A127+COLUMN()-COLUMN($U127)+IF($I127,0,1)))</f>
        <v>-3</v>
      </c>
      <c r="W127" s="7">
        <f ca="1">IF(Q127="","",OFFSET(program!$A$1,0,disasm!$A127+COLUMN()-COLUMN($U127)+IF($I127,0,1)))</f>
        <v>-3</v>
      </c>
      <c r="X127" s="3" t="str">
        <f t="shared" ca="1" si="54"/>
        <v>[start]</v>
      </c>
      <c r="Y127" s="3" t="str">
        <f t="shared" ca="1" si="55"/>
        <v>[SP-3]</v>
      </c>
      <c r="Z127" s="3" t="str">
        <f t="shared" ca="1" si="56"/>
        <v>[SP-3]</v>
      </c>
      <c r="AA127" s="3" t="str">
        <f ca="1">" "
&amp;AE127
&amp;IF(AND(OR(K127=5,K127=6),MOD(INT(J127/1000),10)=1)," A2","")
&amp;IF(AND(NOT(I127),J127=109,OFFSET(program!$A$1,0,disasm!$A127+1)&gt;0,NOT(ISNUMBER(FIND(" A1 "," "&amp;AE127&amp;" "))))," AUTOLABEL","")
&amp;" "</f>
        <v xml:space="preserve">  </v>
      </c>
      <c r="AC127" s="17"/>
    </row>
    <row r="128" spans="1:30" x14ac:dyDescent="0.2">
      <c r="A128" s="1">
        <f t="shared" ca="1" si="42"/>
        <v>286</v>
      </c>
      <c r="B128" s="2" t="str">
        <f t="shared" ca="1" si="57"/>
        <v>app_sum+33</v>
      </c>
      <c r="C128" s="3" t="str">
        <f ca="1">_xlfn.TEXTJOIN(" ",FALSE,OFFSET(program!$A$1,0,A128,1,M128))</f>
        <v>21201 -2 1 -2</v>
      </c>
      <c r="D128" s="4" t="str">
        <f ca="1">IF($H128="data",".dat "&amp;X128,
IF($H128="str",".str " &amp; _xlfn.TEXTJOIN("",FALSE,OFFSET(program!$A$2,0,A128+1,1,M128-1)),
$L128&amp;" "&amp;_xlfn.TEXTJOIN(", ",TRUE,$X128:$Z128)
))</f>
        <v>ADD  [SP-2], 1, [SP-2]</v>
      </c>
      <c r="E128" s="19" t="b">
        <f t="shared" ca="1" si="43"/>
        <v>0</v>
      </c>
      <c r="F128" s="5" t="str">
        <f t="shared" ca="1" si="44"/>
        <v>app_sum</v>
      </c>
      <c r="G128" s="5">
        <f t="shared" ca="1" si="45"/>
        <v>253</v>
      </c>
      <c r="H128" s="5" t="str">
        <f t="shared" si="46"/>
        <v>code</v>
      </c>
      <c r="I128" s="13" t="b">
        <f t="shared" si="47"/>
        <v>0</v>
      </c>
      <c r="J128" s="6">
        <f ca="1">OFFSET(program!$A$1,0,disasm!A128)</f>
        <v>21201</v>
      </c>
      <c r="K128" s="7">
        <f t="shared" ca="1" si="38"/>
        <v>1</v>
      </c>
      <c r="L128" s="7" t="str">
        <f t="shared" ca="1" si="48"/>
        <v xml:space="preserve">ADD </v>
      </c>
      <c r="M128" s="7">
        <f t="shared" ca="1" si="49"/>
        <v>4</v>
      </c>
      <c r="N128" s="7">
        <f t="shared" ca="1" si="39"/>
        <v>3</v>
      </c>
      <c r="O128" s="8">
        <f t="shared" ca="1" si="50"/>
        <v>2</v>
      </c>
      <c r="P128" s="8">
        <f t="shared" ca="1" si="40"/>
        <v>1</v>
      </c>
      <c r="Q128" s="8">
        <f t="shared" ca="1" si="41"/>
        <v>2</v>
      </c>
      <c r="R128" s="8" t="str">
        <f t="shared" ca="1" si="51"/>
        <v>num</v>
      </c>
      <c r="S128" s="8" t="str">
        <f t="shared" ca="1" si="52"/>
        <v>num</v>
      </c>
      <c r="T128" s="8" t="str">
        <f t="shared" ca="1" si="53"/>
        <v>num</v>
      </c>
      <c r="U128" s="7">
        <f ca="1">IF(O128="","",OFFSET(program!$A$1,0,disasm!$A128+COLUMN()-COLUMN($U128)+IF($I128,0,1)))</f>
        <v>-2</v>
      </c>
      <c r="V128" s="7">
        <f ca="1">IF(P128="","",OFFSET(program!$A$1,0,disasm!$A128+COLUMN()-COLUMN($U128)+IF($I128,0,1)))</f>
        <v>1</v>
      </c>
      <c r="W128" s="7">
        <f ca="1">IF(Q128="","",OFFSET(program!$A$1,0,disasm!$A128+COLUMN()-COLUMN($U128)+IF($I128,0,1)))</f>
        <v>-2</v>
      </c>
      <c r="X128" s="3" t="str">
        <f t="shared" ca="1" si="54"/>
        <v>[SP-2]</v>
      </c>
      <c r="Y128" s="3" t="str">
        <f t="shared" ca="1" si="55"/>
        <v>1</v>
      </c>
      <c r="Z128" s="3" t="str">
        <f t="shared" ca="1" si="56"/>
        <v>[SP-2]</v>
      </c>
      <c r="AA128" s="3" t="str">
        <f ca="1">" "
&amp;AE128
&amp;IF(AND(OR(K128=5,K128=6),MOD(INT(J128/1000),10)=1)," A2","")
&amp;IF(AND(NOT(I128),J128=109,OFFSET(program!$A$1,0,disasm!$A128+1)&gt;0,NOT(ISNUMBER(FIND(" A1 "," "&amp;AE128&amp;" "))))," AUTOLABEL","")
&amp;" "</f>
        <v xml:space="preserve">  </v>
      </c>
      <c r="AC128" s="17"/>
    </row>
    <row r="129" spans="1:30" x14ac:dyDescent="0.2">
      <c r="A129" s="1">
        <f t="shared" ca="1" si="42"/>
        <v>290</v>
      </c>
      <c r="B129" s="2" t="str">
        <f t="shared" ca="1" si="57"/>
        <v>app_sum+37</v>
      </c>
      <c r="C129" s="3" t="str">
        <f ca="1">_xlfn.TEXTJOIN(" ",FALSE,OFFSET(program!$A$1,0,A129,1,M129))</f>
        <v>1105 1 263</v>
      </c>
      <c r="D129" s="4" t="str">
        <f ca="1">IF($H129="data",".dat "&amp;X129,
IF($H129="str",".str " &amp; _xlfn.TEXTJOIN("",FALSE,OFFSET(program!$A$2,0,A129+1,1,M129-1)),
$L129&amp;" "&amp;_xlfn.TEXTJOIN(", ",TRUE,$X129:$Z129)
))</f>
        <v>J!=0 1, app_sum.loop</v>
      </c>
      <c r="E129" s="19" t="b">
        <f t="shared" ca="1" si="43"/>
        <v>0</v>
      </c>
      <c r="F129" s="5" t="str">
        <f t="shared" ca="1" si="44"/>
        <v>app_sum</v>
      </c>
      <c r="G129" s="5">
        <f t="shared" ca="1" si="45"/>
        <v>253</v>
      </c>
      <c r="H129" s="5" t="str">
        <f t="shared" si="46"/>
        <v>code</v>
      </c>
      <c r="I129" s="13" t="b">
        <f t="shared" si="47"/>
        <v>0</v>
      </c>
      <c r="J129" s="6">
        <f ca="1">OFFSET(program!$A$1,0,disasm!A129)</f>
        <v>1105</v>
      </c>
      <c r="K129" s="7">
        <f t="shared" ca="1" si="38"/>
        <v>5</v>
      </c>
      <c r="L129" s="7" t="str">
        <f t="shared" ca="1" si="48"/>
        <v>J!=0</v>
      </c>
      <c r="M129" s="7">
        <f t="shared" ca="1" si="49"/>
        <v>3</v>
      </c>
      <c r="N129" s="7">
        <f t="shared" ca="1" si="39"/>
        <v>2</v>
      </c>
      <c r="O129" s="8">
        <f t="shared" ca="1" si="50"/>
        <v>1</v>
      </c>
      <c r="P129" s="8">
        <f t="shared" ca="1" si="40"/>
        <v>1</v>
      </c>
      <c r="Q129" s="8" t="str">
        <f t="shared" ca="1" si="41"/>
        <v/>
      </c>
      <c r="R129" s="8" t="str">
        <f t="shared" ca="1" si="51"/>
        <v>num</v>
      </c>
      <c r="S129" s="8" t="str">
        <f t="shared" ca="1" si="52"/>
        <v>addr</v>
      </c>
      <c r="T129" s="8" t="str">
        <f t="shared" ca="1" si="53"/>
        <v/>
      </c>
      <c r="U129" s="7">
        <f ca="1">IF(O129="","",OFFSET(program!$A$1,0,disasm!$A129+COLUMN()-COLUMN($U129)+IF($I129,0,1)))</f>
        <v>1</v>
      </c>
      <c r="V129" s="7">
        <f ca="1">IF(P129="","",OFFSET(program!$A$1,0,disasm!$A129+COLUMN()-COLUMN($U129)+IF($I129,0,1)))</f>
        <v>263</v>
      </c>
      <c r="W129" s="7" t="str">
        <f ca="1">IF(Q129="","",OFFSET(program!$A$1,0,disasm!$A129+COLUMN()-COLUMN($U129)+IF($I129,0,1)))</f>
        <v/>
      </c>
      <c r="X129" s="3" t="str">
        <f t="shared" ca="1" si="54"/>
        <v>1</v>
      </c>
      <c r="Y129" s="3" t="str">
        <f t="shared" ca="1" si="55"/>
        <v>app_sum.loop</v>
      </c>
      <c r="Z129" s="3" t="str">
        <f t="shared" ca="1" si="56"/>
        <v/>
      </c>
      <c r="AA129" s="3" t="str">
        <f ca="1">" "
&amp;AE129
&amp;IF(AND(OR(K129=5,K129=6),MOD(INT(J129/1000),10)=1)," A2","")
&amp;IF(AND(NOT(I129),J129=109,OFFSET(program!$A$1,0,disasm!$A129+1)&gt;0,NOT(ISNUMBER(FIND(" A1 "," "&amp;AE129&amp;" "))))," AUTOLABEL","")
&amp;" "</f>
        <v xml:space="preserve">  A2 </v>
      </c>
    </row>
    <row r="130" spans="1:30" x14ac:dyDescent="0.2">
      <c r="A130" s="1">
        <f t="shared" ca="1" si="42"/>
        <v>293</v>
      </c>
      <c r="B130" s="2" t="str">
        <f t="shared" ca="1" si="57"/>
        <v>app_sum.return</v>
      </c>
      <c r="C130" s="3" t="str">
        <f ca="1">_xlfn.TEXTJOIN(" ",FALSE,OFFSET(program!$A$1,0,A130,1,M130))</f>
        <v>21202 -3 1 -3</v>
      </c>
      <c r="D130" s="4" t="str">
        <f ca="1">IF($H130="data",".dat "&amp;X130,
IF($H130="str",".str " &amp; _xlfn.TEXTJOIN("",FALSE,OFFSET(program!$A$2,0,A130+1,1,M130-1)),
$L130&amp;" "&amp;_xlfn.TEXTJOIN(", ",TRUE,$X130:$Z130)
))</f>
        <v>MUL  [SP-3], 1, [SP-3]</v>
      </c>
      <c r="E130" s="19" t="b">
        <f t="shared" ca="1" si="43"/>
        <v>0</v>
      </c>
      <c r="F130" s="5" t="str">
        <f t="shared" ca="1" si="44"/>
        <v>app_sum</v>
      </c>
      <c r="G130" s="5">
        <f t="shared" ca="1" si="45"/>
        <v>253</v>
      </c>
      <c r="H130" s="5" t="str">
        <f t="shared" si="46"/>
        <v>code</v>
      </c>
      <c r="I130" s="13" t="b">
        <f t="shared" si="47"/>
        <v>0</v>
      </c>
      <c r="J130" s="6">
        <f ca="1">OFFSET(program!$A$1,0,disasm!A130)</f>
        <v>21202</v>
      </c>
      <c r="K130" s="7">
        <f t="shared" ca="1" si="38"/>
        <v>2</v>
      </c>
      <c r="L130" s="7" t="str">
        <f t="shared" ca="1" si="48"/>
        <v xml:space="preserve">MUL </v>
      </c>
      <c r="M130" s="7">
        <f t="shared" ca="1" si="49"/>
        <v>4</v>
      </c>
      <c r="N130" s="7">
        <f t="shared" ca="1" si="39"/>
        <v>3</v>
      </c>
      <c r="O130" s="8">
        <f t="shared" ca="1" si="50"/>
        <v>2</v>
      </c>
      <c r="P130" s="8">
        <f t="shared" ca="1" si="40"/>
        <v>1</v>
      </c>
      <c r="Q130" s="8">
        <f t="shared" ca="1" si="41"/>
        <v>2</v>
      </c>
      <c r="R130" s="8" t="str">
        <f t="shared" ca="1" si="51"/>
        <v>num</v>
      </c>
      <c r="S130" s="8" t="str">
        <f t="shared" ca="1" si="52"/>
        <v>num</v>
      </c>
      <c r="T130" s="8" t="str">
        <f t="shared" ca="1" si="53"/>
        <v>num</v>
      </c>
      <c r="U130" s="7">
        <f ca="1">IF(O130="","",OFFSET(program!$A$1,0,disasm!$A130+COLUMN()-COLUMN($U130)+IF($I130,0,1)))</f>
        <v>-3</v>
      </c>
      <c r="V130" s="7">
        <f ca="1">IF(P130="","",OFFSET(program!$A$1,0,disasm!$A130+COLUMN()-COLUMN($U130)+IF($I130,0,1)))</f>
        <v>1</v>
      </c>
      <c r="W130" s="7">
        <f ca="1">IF(Q130="","",OFFSET(program!$A$1,0,disasm!$A130+COLUMN()-COLUMN($U130)+IF($I130,0,1)))</f>
        <v>-3</v>
      </c>
      <c r="X130" s="3" t="str">
        <f t="shared" ca="1" si="54"/>
        <v>[SP-3]</v>
      </c>
      <c r="Y130" s="3" t="str">
        <f t="shared" ca="1" si="55"/>
        <v>1</v>
      </c>
      <c r="Z130" s="3" t="str">
        <f t="shared" ca="1" si="56"/>
        <v>[SP-3]</v>
      </c>
      <c r="AA130" s="3" t="str">
        <f ca="1">" "
&amp;AE130
&amp;IF(AND(OR(K130=5,K130=6),MOD(INT(J130/1000),10)=1)," A2","")
&amp;IF(AND(NOT(I130),J130=109,OFFSET(program!$A$1,0,disasm!$A130+1)&gt;0,NOT(ISNUMBER(FIND(" A1 "," "&amp;AE130&amp;" "))))," AUTOLABEL","")
&amp;" "</f>
        <v xml:space="preserve">  </v>
      </c>
      <c r="AB130" s="17" t="s">
        <v>164</v>
      </c>
    </row>
    <row r="131" spans="1:30" x14ac:dyDescent="0.2">
      <c r="A131" s="1">
        <f t="shared" ca="1" si="42"/>
        <v>297</v>
      </c>
      <c r="B131" s="2" t="str">
        <f t="shared" ca="1" si="57"/>
        <v>app_sum+44</v>
      </c>
      <c r="C131" s="3" t="str">
        <f ca="1">_xlfn.TEXTJOIN(" ",FALSE,OFFSET(program!$A$1,0,A131,1,M131))</f>
        <v>109 -4</v>
      </c>
      <c r="D131" s="4" t="str">
        <f ca="1">IF($H131="data",".dat "&amp;X131,
IF($H131="str",".str " &amp; _xlfn.TEXTJOIN("",FALSE,OFFSET(program!$A$2,0,A131+1,1,M131-1)),
$L131&amp;" "&amp;_xlfn.TEXTJOIN(", ",TRUE,$X131:$Z131)
))</f>
        <v>SP+  -4</v>
      </c>
      <c r="E131" s="19" t="b">
        <f t="shared" ca="1" si="43"/>
        <v>0</v>
      </c>
      <c r="F131" s="5" t="str">
        <f t="shared" ca="1" si="44"/>
        <v>app_sum</v>
      </c>
      <c r="G131" s="5">
        <f t="shared" ca="1" si="45"/>
        <v>253</v>
      </c>
      <c r="H131" s="5" t="str">
        <f t="shared" si="46"/>
        <v>code</v>
      </c>
      <c r="I131" s="13" t="b">
        <f t="shared" si="47"/>
        <v>0</v>
      </c>
      <c r="J131" s="6">
        <f ca="1">OFFSET(program!$A$1,0,disasm!A131)</f>
        <v>109</v>
      </c>
      <c r="K131" s="7">
        <f t="shared" ref="K131:K194" ca="1" si="58">MOD($J131,100)</f>
        <v>9</v>
      </c>
      <c r="L131" s="7" t="str">
        <f t="shared" ca="1" si="48"/>
        <v xml:space="preserve">SP+ </v>
      </c>
      <c r="M131" s="7">
        <f t="shared" ca="1" si="49"/>
        <v>2</v>
      </c>
      <c r="N131" s="7">
        <f t="shared" ref="N131:N194" ca="1" si="59">IF($I131,1,IFERROR(CHOOSE($K131,3,3,1,1,2,2,3,3,1),0))</f>
        <v>1</v>
      </c>
      <c r="O131" s="8">
        <f t="shared" ca="1" si="50"/>
        <v>1</v>
      </c>
      <c r="P131" s="8" t="str">
        <f t="shared" ref="P131:P194" ca="1" si="60">IF($N131&gt;=2,MOD(INT($J131/1000),10),"")</f>
        <v/>
      </c>
      <c r="Q131" s="8" t="str">
        <f t="shared" ref="Q131:Q194" ca="1" si="61">IF($N131&gt;=3,MOD(INT($J131/10000),10),"")</f>
        <v/>
      </c>
      <c r="R131" s="8" t="str">
        <f t="shared" ca="1" si="51"/>
        <v>num</v>
      </c>
      <c r="S131" s="8" t="str">
        <f t="shared" ca="1" si="52"/>
        <v/>
      </c>
      <c r="T131" s="8" t="str">
        <f t="shared" ca="1" si="53"/>
        <v/>
      </c>
      <c r="U131" s="7">
        <f ca="1">IF(O131="","",OFFSET(program!$A$1,0,disasm!$A131+COLUMN()-COLUMN($U131)+IF($I131,0,1)))</f>
        <v>-4</v>
      </c>
      <c r="V131" s="7" t="str">
        <f ca="1">IF(P131="","",OFFSET(program!$A$1,0,disasm!$A131+COLUMN()-COLUMN($U131)+IF($I131,0,1)))</f>
        <v/>
      </c>
      <c r="W131" s="7" t="str">
        <f ca="1">IF(Q131="","",OFFSET(program!$A$1,0,disasm!$A131+COLUMN()-COLUMN($U131)+IF($I131,0,1)))</f>
        <v/>
      </c>
      <c r="X131" s="3" t="str">
        <f t="shared" ca="1" si="54"/>
        <v>-4</v>
      </c>
      <c r="Y131" s="3" t="str">
        <f t="shared" ca="1" si="55"/>
        <v/>
      </c>
      <c r="Z131" s="3" t="str">
        <f t="shared" ca="1" si="56"/>
        <v/>
      </c>
      <c r="AA131" s="3" t="str">
        <f ca="1">" "
&amp;AE131
&amp;IF(AND(OR(K131=5,K131=6),MOD(INT(J131/1000),10)=1)," A2","")
&amp;IF(AND(NOT(I131),J131=109,OFFSET(program!$A$1,0,disasm!$A131+1)&gt;0,NOT(ISNUMBER(FIND(" A1 "," "&amp;AE131&amp;" "))))," AUTOLABEL","")
&amp;" "</f>
        <v xml:space="preserve">  </v>
      </c>
    </row>
    <row r="132" spans="1:30" x14ac:dyDescent="0.2">
      <c r="A132" s="1">
        <f t="shared" ref="A132:A195" ca="1" si="62">A131+M131</f>
        <v>299</v>
      </c>
      <c r="B132" s="2" t="str">
        <f t="shared" ref="B132:B195" ca="1" si="63">$F132
&amp;IF(ISBLANK(AB132),
    IF($A132=$G132,
        "",
        "+"&amp;$A132-$G132
    ),
    "."&amp;AB132
)</f>
        <v>app_sum+46</v>
      </c>
      <c r="C132" s="3" t="str">
        <f ca="1">_xlfn.TEXTJOIN(" ",FALSE,OFFSET(program!$A$1,0,A132,1,M132))</f>
        <v>2106 0 0</v>
      </c>
      <c r="D132" s="4" t="str">
        <f ca="1">IF($H132="data",".dat "&amp;X132,
IF($H132="str",".str " &amp; _xlfn.TEXTJOIN("",FALSE,OFFSET(program!$A$2,0,A132+1,1,M132-1)),
$L132&amp;" "&amp;_xlfn.TEXTJOIN(", ",TRUE,$X132:$Z132)
))</f>
        <v>J=0  0, [SP+0]</v>
      </c>
      <c r="E132" s="19" t="b">
        <f t="shared" ref="E132:E195" ca="1" si="64">IF(G132&lt;&gt;G131,NOT(E131),E131)</f>
        <v>0</v>
      </c>
      <c r="F132" s="5" t="str">
        <f t="shared" ref="F132:F195" ca="1" si="65">IF(ISBLANK($AD132),
    IF(ISNUMBER(FIND(" AUTOLABEL ",AA132)),IF(I132,"data","fun")&amp;A132,F131),
    $AD132
)</f>
        <v>app_sum</v>
      </c>
      <c r="G132" s="5">
        <f t="shared" ref="G132:G195" ca="1" si="66">IF(AND(ISBLANK($AD132),NOT(ISNUMBER(FIND(" AUTOLABEL ",AA132)))),G131,$A132)</f>
        <v>253</v>
      </c>
      <c r="H132" s="5" t="str">
        <f t="shared" ref="H132:H195" si="67">IF(ISNUMBER(FIND(" STR "," "&amp;AE132&amp;" ")),"str",
IF(ISNUMBER(FIND(" CODE "," "&amp;AE132&amp;" ")),"code",
IF(ISNUMBER(FIND(" DATA "," "&amp;AE132&amp;" ")),"data",
$H131
)))</f>
        <v>code</v>
      </c>
      <c r="I132" s="13" t="b">
        <f t="shared" ref="I132:I195" si="68">H132&lt;&gt;"code"</f>
        <v>0</v>
      </c>
      <c r="J132" s="6">
        <f ca="1">OFFSET(program!$A$1,0,disasm!A132)</f>
        <v>2106</v>
      </c>
      <c r="K132" s="7">
        <f t="shared" ca="1" si="58"/>
        <v>6</v>
      </c>
      <c r="L132" s="7" t="str">
        <f t="shared" ref="L132:L195" ca="1" si="69">IF(K132=99,"END",CHOOSE(K132,"ADD ","MUL ","IN  ","OUT ","J!=0","J=0 ","CMP&lt;","CMP=","SP+ "))</f>
        <v xml:space="preserve">J=0 </v>
      </c>
      <c r="M132" s="7">
        <f t="shared" ref="M132:M195" ca="1" si="70">IF($H132="data",1,IF($H132="str",$J132+1,N132+1))</f>
        <v>3</v>
      </c>
      <c r="N132" s="7">
        <f t="shared" ca="1" si="59"/>
        <v>2</v>
      </c>
      <c r="O132" s="8">
        <f t="shared" ref="O132:O195" ca="1" si="71">IF(I132,1,IF($N132&gt;=1,MOD(INT($J132/100),10),""))</f>
        <v>1</v>
      </c>
      <c r="P132" s="8">
        <f t="shared" ca="1" si="60"/>
        <v>2</v>
      </c>
      <c r="Q132" s="8" t="str">
        <f t="shared" ca="1" si="61"/>
        <v/>
      </c>
      <c r="R132" s="8" t="str">
        <f t="shared" ref="R132:R195" ca="1" si="72">IF(O132="","",
    IF(ISNUMBER(FIND(" A"&amp;R$1&amp;" ",$AA132)),"addr",
        IF(ISNUMBER(FIND(" C"&amp;R$1&amp;" ",$AA132)),"char",
            CHOOSE(O132+1,"addr","num","num")
        )
    )
)</f>
        <v>num</v>
      </c>
      <c r="S132" s="8" t="str">
        <f t="shared" ref="S132:S195" ca="1" si="73">IF(P132="","",
    IF(ISNUMBER(FIND(" A"&amp;S$1&amp;" ",$AA132)),"addr",
        IF(ISNUMBER(FIND(" C"&amp;S$1&amp;" ",$AA132)),"char",
            CHOOSE(P132+1,"addr","num","num")
        )
    )
)</f>
        <v>num</v>
      </c>
      <c r="T132" s="8" t="str">
        <f t="shared" ref="T132:T195" ca="1" si="74">IF(Q132="","",
    IF(ISNUMBER(FIND(" A"&amp;T$1&amp;" ",$AA132)),"addr",
        IF(ISNUMBER(FIND(" C"&amp;T$1&amp;" ",$AA132)),"char",
            CHOOSE(Q132+1,"addr","num","num")
        )
    )
)</f>
        <v/>
      </c>
      <c r="U132" s="7">
        <f ca="1">IF(O132="","",OFFSET(program!$A$1,0,disasm!$A132+COLUMN()-COLUMN($U132)+IF($I132,0,1)))</f>
        <v>0</v>
      </c>
      <c r="V132" s="7">
        <f ca="1">IF(P132="","",OFFSET(program!$A$1,0,disasm!$A132+COLUMN()-COLUMN($U132)+IF($I132,0,1)))</f>
        <v>0</v>
      </c>
      <c r="W132" s="7" t="str">
        <f ca="1">IF(Q132="","",OFFSET(program!$A$1,0,disasm!$A132+COLUMN()-COLUMN($U132)+IF($I132,0,1)))</f>
        <v/>
      </c>
      <c r="X132" s="3" t="str">
        <f t="shared" ref="X132:X195" ca="1" si="75">IF(O132="","",
  SUBSTITUTE(SUBSTITUTE(
    CHOOSE(1+O132,"[val]","val","[SP+val]"),
    "val",
    IF(R132="char","'"&amp;CHAR(U132)&amp;"'",
      IF(R132="addr",
        INDEX($B:$B,MATCH(U132,$A:$A,1))
          &amp; IF(INDEX($A:$A,MATCH(U132,$A:$A,1)) &lt; U132, ".a"&amp;(U132 - INDEX($A:$A,MATCH(U132,$A:$A,1))),""),
        U132
       )
    )
  ),"+-","-")
)</f>
        <v>0</v>
      </c>
      <c r="Y132" s="3" t="str">
        <f t="shared" ref="Y132:Y195" ca="1" si="76">IF(P132="","",
  SUBSTITUTE(SUBSTITUTE(
    CHOOSE(1+P132,"[val]","val","[SP+val]"),
    "val",
    IF(S132="char","'"&amp;CHAR(V132)&amp;"'",
      IF(S132="addr",
        INDEX($B:$B,MATCH(V132,$A:$A,1))
          &amp; IF(INDEX($A:$A,MATCH(V132,$A:$A,1)) &lt; V132, ".a"&amp;(V132 - INDEX($A:$A,MATCH(V132,$A:$A,1))),""),
        V132
       )
    )
  ),"+-","-")
)</f>
        <v>[SP+0]</v>
      </c>
      <c r="Z132" s="3" t="str">
        <f t="shared" ref="Z132:Z195" ca="1" si="77">IF(Q132="","",
  SUBSTITUTE(SUBSTITUTE(
    CHOOSE(1+Q132,"[val]","val","[SP+val]"),
    "val",
    IF(T132="char","'"&amp;CHAR(W132)&amp;"'",
      IF(T132="addr",
        INDEX($B:$B,MATCH(W132,$A:$A,1))
          &amp; IF(INDEX($A:$A,MATCH(W132,$A:$A,1)) &lt; W132, ".a"&amp;(W132 - INDEX($A:$A,MATCH(W132,$A:$A,1))),""),
        W132
       )
    )
  ),"+-","-")
)</f>
        <v/>
      </c>
      <c r="AA132" s="3" t="str">
        <f ca="1">" "
&amp;AE132
&amp;IF(AND(OR(K132=5,K132=6),MOD(INT(J132/1000),10)=1)," A2","")
&amp;IF(AND(NOT(I132),J132=109,OFFSET(program!$A$1,0,disasm!$A132+1)&gt;0,NOT(ISNUMBER(FIND(" A1 "," "&amp;AE132&amp;" "))))," AUTOLABEL","")
&amp;" "</f>
        <v xml:space="preserve">  </v>
      </c>
    </row>
    <row r="133" spans="1:30" x14ac:dyDescent="0.2">
      <c r="A133" s="1">
        <f t="shared" ca="1" si="62"/>
        <v>302</v>
      </c>
      <c r="B133" s="2" t="str">
        <f t="shared" ca="1" si="63"/>
        <v>app_product</v>
      </c>
      <c r="C133" s="3" t="str">
        <f ca="1">_xlfn.TEXTJOIN(" ",FALSE,OFFSET(program!$A$1,0,A133,1,M133))</f>
        <v>109 4</v>
      </c>
      <c r="D133" s="4" t="str">
        <f ca="1">IF($H133="data",".dat "&amp;X133,
IF($H133="str",".str " &amp; _xlfn.TEXTJOIN("",FALSE,OFFSET(program!$A$2,0,A133+1,1,M133-1)),
$L133&amp;" "&amp;_xlfn.TEXTJOIN(", ",TRUE,$X133:$Z133)
))</f>
        <v>SP+  4</v>
      </c>
      <c r="E133" s="19" t="b">
        <f t="shared" ca="1" si="64"/>
        <v>1</v>
      </c>
      <c r="F133" s="5" t="str">
        <f t="shared" si="65"/>
        <v>app_product</v>
      </c>
      <c r="G133" s="5">
        <f t="shared" ca="1" si="66"/>
        <v>302</v>
      </c>
      <c r="H133" s="5" t="str">
        <f t="shared" si="67"/>
        <v>code</v>
      </c>
      <c r="I133" s="13" t="b">
        <f t="shared" si="68"/>
        <v>0</v>
      </c>
      <c r="J133" s="6">
        <f ca="1">OFFSET(program!$A$1,0,disasm!A133)</f>
        <v>109</v>
      </c>
      <c r="K133" s="7">
        <f t="shared" ca="1" si="58"/>
        <v>9</v>
      </c>
      <c r="L133" s="7" t="str">
        <f t="shared" ca="1" si="69"/>
        <v xml:space="preserve">SP+ </v>
      </c>
      <c r="M133" s="7">
        <f t="shared" ca="1" si="70"/>
        <v>2</v>
      </c>
      <c r="N133" s="7">
        <f t="shared" ca="1" si="59"/>
        <v>1</v>
      </c>
      <c r="O133" s="8">
        <f t="shared" ca="1" si="71"/>
        <v>1</v>
      </c>
      <c r="P133" s="8" t="str">
        <f t="shared" ca="1" si="60"/>
        <v/>
      </c>
      <c r="Q133" s="8" t="str">
        <f t="shared" ca="1" si="61"/>
        <v/>
      </c>
      <c r="R133" s="8" t="str">
        <f t="shared" ca="1" si="72"/>
        <v>num</v>
      </c>
      <c r="S133" s="8" t="str">
        <f t="shared" ca="1" si="73"/>
        <v/>
      </c>
      <c r="T133" s="8" t="str">
        <f t="shared" ca="1" si="74"/>
        <v/>
      </c>
      <c r="U133" s="7">
        <f ca="1">IF(O133="","",OFFSET(program!$A$1,0,disasm!$A133+COLUMN()-COLUMN($U133)+IF($I133,0,1)))</f>
        <v>4</v>
      </c>
      <c r="V133" s="7" t="str">
        <f ca="1">IF(P133="","",OFFSET(program!$A$1,0,disasm!$A133+COLUMN()-COLUMN($U133)+IF($I133,0,1)))</f>
        <v/>
      </c>
      <c r="W133" s="7" t="str">
        <f ca="1">IF(Q133="","",OFFSET(program!$A$1,0,disasm!$A133+COLUMN()-COLUMN($U133)+IF($I133,0,1)))</f>
        <v/>
      </c>
      <c r="X133" s="3" t="str">
        <f t="shared" ca="1" si="75"/>
        <v>4</v>
      </c>
      <c r="Y133" s="3" t="str">
        <f t="shared" ca="1" si="76"/>
        <v/>
      </c>
      <c r="Z133" s="3" t="str">
        <f t="shared" ca="1" si="77"/>
        <v/>
      </c>
      <c r="AA133" s="3" t="str">
        <f ca="1">" "
&amp;AE133
&amp;IF(AND(OR(K133=5,K133=6),MOD(INT(J133/1000),10)=1)," A2","")
&amp;IF(AND(NOT(I133),J133=109,OFFSET(program!$A$1,0,disasm!$A133+1)&gt;0,NOT(ISNUMBER(FIND(" A1 "," "&amp;AE133&amp;" "))))," AUTOLABEL","")
&amp;" "</f>
        <v xml:space="preserve">  AUTOLABEL </v>
      </c>
      <c r="AC133" s="17" t="s">
        <v>140</v>
      </c>
      <c r="AD133" s="12" t="s">
        <v>207</v>
      </c>
    </row>
    <row r="134" spans="1:30" x14ac:dyDescent="0.2">
      <c r="A134" s="1">
        <f t="shared" ca="1" si="62"/>
        <v>304</v>
      </c>
      <c r="B134" s="2" t="str">
        <f t="shared" ca="1" si="63"/>
        <v>app_product+2</v>
      </c>
      <c r="C134" s="3" t="str">
        <f ca="1">_xlfn.TEXTJOIN(" ",FALSE,OFFSET(program!$A$1,0,A134,1,M134))</f>
        <v>21101 0 1 -3</v>
      </c>
      <c r="D134" s="4" t="str">
        <f ca="1">IF($H134="data",".dat "&amp;X134,
IF($H134="str",".str " &amp; _xlfn.TEXTJOIN("",FALSE,OFFSET(program!$A$2,0,A134+1,1,M134-1)),
$L134&amp;" "&amp;_xlfn.TEXTJOIN(", ",TRUE,$X134:$Z134)
))</f>
        <v>ADD  0, 1, [SP-3]</v>
      </c>
      <c r="E134" s="19" t="b">
        <f t="shared" ca="1" si="64"/>
        <v>1</v>
      </c>
      <c r="F134" s="5" t="str">
        <f t="shared" ca="1" si="65"/>
        <v>app_product</v>
      </c>
      <c r="G134" s="5">
        <f t="shared" ca="1" si="66"/>
        <v>302</v>
      </c>
      <c r="H134" s="5" t="str">
        <f t="shared" si="67"/>
        <v>code</v>
      </c>
      <c r="I134" s="13" t="b">
        <f t="shared" si="68"/>
        <v>0</v>
      </c>
      <c r="J134" s="6">
        <f ca="1">OFFSET(program!$A$1,0,disasm!A134)</f>
        <v>21101</v>
      </c>
      <c r="K134" s="7">
        <f t="shared" ca="1" si="58"/>
        <v>1</v>
      </c>
      <c r="L134" s="7" t="str">
        <f t="shared" ca="1" si="69"/>
        <v xml:space="preserve">ADD </v>
      </c>
      <c r="M134" s="7">
        <f t="shared" ca="1" si="70"/>
        <v>4</v>
      </c>
      <c r="N134" s="7">
        <f t="shared" ca="1" si="59"/>
        <v>3</v>
      </c>
      <c r="O134" s="8">
        <f t="shared" ca="1" si="71"/>
        <v>1</v>
      </c>
      <c r="P134" s="8">
        <f t="shared" ca="1" si="60"/>
        <v>1</v>
      </c>
      <c r="Q134" s="8">
        <f t="shared" ca="1" si="61"/>
        <v>2</v>
      </c>
      <c r="R134" s="8" t="str">
        <f t="shared" ca="1" si="72"/>
        <v>num</v>
      </c>
      <c r="S134" s="8" t="str">
        <f t="shared" ca="1" si="73"/>
        <v>num</v>
      </c>
      <c r="T134" s="8" t="str">
        <f t="shared" ca="1" si="74"/>
        <v>num</v>
      </c>
      <c r="U134" s="7">
        <f ca="1">IF(O134="","",OFFSET(program!$A$1,0,disasm!$A134+COLUMN()-COLUMN($U134)+IF($I134,0,1)))</f>
        <v>0</v>
      </c>
      <c r="V134" s="7">
        <f ca="1">IF(P134="","",OFFSET(program!$A$1,0,disasm!$A134+COLUMN()-COLUMN($U134)+IF($I134,0,1)))</f>
        <v>1</v>
      </c>
      <c r="W134" s="7">
        <f ca="1">IF(Q134="","",OFFSET(program!$A$1,0,disasm!$A134+COLUMN()-COLUMN($U134)+IF($I134,0,1)))</f>
        <v>-3</v>
      </c>
      <c r="X134" s="3" t="str">
        <f t="shared" ca="1" si="75"/>
        <v>0</v>
      </c>
      <c r="Y134" s="3" t="str">
        <f t="shared" ca="1" si="76"/>
        <v>1</v>
      </c>
      <c r="Z134" s="3" t="str">
        <f t="shared" ca="1" si="77"/>
        <v>[SP-3]</v>
      </c>
      <c r="AA134" s="3" t="str">
        <f ca="1">" "
&amp;AE134
&amp;IF(AND(OR(K134=5,K134=6),MOD(INT(J134/1000),10)=1)," A2","")
&amp;IF(AND(NOT(I134),J134=109,OFFSET(program!$A$1,0,disasm!$A134+1)&gt;0,NOT(ISNUMBER(FIND(" A1 "," "&amp;AE134&amp;" "))))," AUTOLABEL","")
&amp;" "</f>
        <v xml:space="preserve">  </v>
      </c>
    </row>
    <row r="135" spans="1:30" x14ac:dyDescent="0.2">
      <c r="A135" s="1">
        <f t="shared" ca="1" si="62"/>
        <v>308</v>
      </c>
      <c r="B135" s="2" t="str">
        <f t="shared" ca="1" si="63"/>
        <v>app_product+6</v>
      </c>
      <c r="C135" s="3" t="str">
        <f ca="1">_xlfn.TEXTJOIN(" ",FALSE,OFFSET(program!$A$1,0,A135,1,M135))</f>
        <v>21101 0 0 -2</v>
      </c>
      <c r="D135" s="4" t="str">
        <f ca="1">IF($H135="data",".dat "&amp;X135,
IF($H135="str",".str " &amp; _xlfn.TEXTJOIN("",FALSE,OFFSET(program!$A$2,0,A135+1,1,M135-1)),
$L135&amp;" "&amp;_xlfn.TEXTJOIN(", ",TRUE,$X135:$Z135)
))</f>
        <v>ADD  0, 0, [SP-2]</v>
      </c>
      <c r="E135" s="19" t="b">
        <f t="shared" ca="1" si="64"/>
        <v>1</v>
      </c>
      <c r="F135" s="5" t="str">
        <f t="shared" ca="1" si="65"/>
        <v>app_product</v>
      </c>
      <c r="G135" s="5">
        <f t="shared" ca="1" si="66"/>
        <v>302</v>
      </c>
      <c r="H135" s="5" t="str">
        <f t="shared" si="67"/>
        <v>code</v>
      </c>
      <c r="I135" s="13" t="b">
        <f t="shared" si="68"/>
        <v>0</v>
      </c>
      <c r="J135" s="6">
        <f ca="1">OFFSET(program!$A$1,0,disasm!A135)</f>
        <v>21101</v>
      </c>
      <c r="K135" s="7">
        <f t="shared" ca="1" si="58"/>
        <v>1</v>
      </c>
      <c r="L135" s="7" t="str">
        <f t="shared" ca="1" si="69"/>
        <v xml:space="preserve">ADD </v>
      </c>
      <c r="M135" s="7">
        <f t="shared" ca="1" si="70"/>
        <v>4</v>
      </c>
      <c r="N135" s="7">
        <f t="shared" ca="1" si="59"/>
        <v>3</v>
      </c>
      <c r="O135" s="8">
        <f t="shared" ca="1" si="71"/>
        <v>1</v>
      </c>
      <c r="P135" s="8">
        <f t="shared" ca="1" si="60"/>
        <v>1</v>
      </c>
      <c r="Q135" s="8">
        <f t="shared" ca="1" si="61"/>
        <v>2</v>
      </c>
      <c r="R135" s="8" t="str">
        <f t="shared" ca="1" si="72"/>
        <v>num</v>
      </c>
      <c r="S135" s="8" t="str">
        <f t="shared" ca="1" si="73"/>
        <v>num</v>
      </c>
      <c r="T135" s="8" t="str">
        <f t="shared" ca="1" si="74"/>
        <v>num</v>
      </c>
      <c r="U135" s="7">
        <f ca="1">IF(O135="","",OFFSET(program!$A$1,0,disasm!$A135+COLUMN()-COLUMN($U135)+IF($I135,0,1)))</f>
        <v>0</v>
      </c>
      <c r="V135" s="7">
        <f ca="1">IF(P135="","",OFFSET(program!$A$1,0,disasm!$A135+COLUMN()-COLUMN($U135)+IF($I135,0,1)))</f>
        <v>0</v>
      </c>
      <c r="W135" s="7">
        <f ca="1">IF(Q135="","",OFFSET(program!$A$1,0,disasm!$A135+COLUMN()-COLUMN($U135)+IF($I135,0,1)))</f>
        <v>-2</v>
      </c>
      <c r="X135" s="3" t="str">
        <f t="shared" ca="1" si="75"/>
        <v>0</v>
      </c>
      <c r="Y135" s="3" t="str">
        <f t="shared" ca="1" si="76"/>
        <v>0</v>
      </c>
      <c r="Z135" s="3" t="str">
        <f t="shared" ca="1" si="77"/>
        <v>[SP-2]</v>
      </c>
      <c r="AA135" s="3" t="str">
        <f ca="1">" "
&amp;AE135
&amp;IF(AND(OR(K135=5,K135=6),MOD(INT(J135/1000),10)=1)," A2","")
&amp;IF(AND(NOT(I135),J135=109,OFFSET(program!$A$1,0,disasm!$A135+1)&gt;0,NOT(ISNUMBER(FIND(" A1 "," "&amp;AE135&amp;" "))))," AUTOLABEL","")
&amp;" "</f>
        <v xml:space="preserve">  </v>
      </c>
      <c r="AC135" s="17" t="s">
        <v>204</v>
      </c>
    </row>
    <row r="136" spans="1:30" x14ac:dyDescent="0.2">
      <c r="A136" s="1">
        <f t="shared" ca="1" si="62"/>
        <v>312</v>
      </c>
      <c r="B136" s="2" t="str">
        <f t="shared" ca="1" si="63"/>
        <v>app_product.loop</v>
      </c>
      <c r="C136" s="3" t="str">
        <f ca="1">_xlfn.TEXTJOIN(" ",FALSE,OFFSET(program!$A$1,0,A136,1,M136))</f>
        <v>20207 -2 67 -1</v>
      </c>
      <c r="D136" s="4" t="str">
        <f ca="1">IF($H136="data",".dat "&amp;X136,
IF($H136="str",".str " &amp; _xlfn.TEXTJOIN("",FALSE,OFFSET(program!$A$2,0,A136+1,1,M136-1)),
$L136&amp;" "&amp;_xlfn.TEXTJOIN(", ",TRUE,$X136:$Z136)
))</f>
        <v>CMP&lt; [SP-2], [node.rxmem_size], [SP-1]</v>
      </c>
      <c r="E136" s="19" t="b">
        <f t="shared" ca="1" si="64"/>
        <v>1</v>
      </c>
      <c r="F136" s="5" t="str">
        <f t="shared" ca="1" si="65"/>
        <v>app_product</v>
      </c>
      <c r="G136" s="5">
        <f t="shared" ca="1" si="66"/>
        <v>302</v>
      </c>
      <c r="H136" s="5" t="str">
        <f t="shared" si="67"/>
        <v>code</v>
      </c>
      <c r="I136" s="13" t="b">
        <f t="shared" si="68"/>
        <v>0</v>
      </c>
      <c r="J136" s="6">
        <f ca="1">OFFSET(program!$A$1,0,disasm!A136)</f>
        <v>20207</v>
      </c>
      <c r="K136" s="7">
        <f t="shared" ca="1" si="58"/>
        <v>7</v>
      </c>
      <c r="L136" s="7" t="str">
        <f t="shared" ca="1" si="69"/>
        <v>CMP&lt;</v>
      </c>
      <c r="M136" s="7">
        <f t="shared" ca="1" si="70"/>
        <v>4</v>
      </c>
      <c r="N136" s="7">
        <f t="shared" ca="1" si="59"/>
        <v>3</v>
      </c>
      <c r="O136" s="8">
        <f t="shared" ca="1" si="71"/>
        <v>2</v>
      </c>
      <c r="P136" s="8">
        <f t="shared" ca="1" si="60"/>
        <v>0</v>
      </c>
      <c r="Q136" s="8">
        <f t="shared" ca="1" si="61"/>
        <v>2</v>
      </c>
      <c r="R136" s="8" t="str">
        <f t="shared" ca="1" si="72"/>
        <v>num</v>
      </c>
      <c r="S136" s="8" t="str">
        <f t="shared" ca="1" si="73"/>
        <v>addr</v>
      </c>
      <c r="T136" s="8" t="str">
        <f t="shared" ca="1" si="74"/>
        <v>num</v>
      </c>
      <c r="U136" s="7">
        <f ca="1">IF(O136="","",OFFSET(program!$A$1,0,disasm!$A136+COLUMN()-COLUMN($U136)+IF($I136,0,1)))</f>
        <v>-2</v>
      </c>
      <c r="V136" s="7">
        <f ca="1">IF(P136="","",OFFSET(program!$A$1,0,disasm!$A136+COLUMN()-COLUMN($U136)+IF($I136,0,1)))</f>
        <v>67</v>
      </c>
      <c r="W136" s="7">
        <f ca="1">IF(Q136="","",OFFSET(program!$A$1,0,disasm!$A136+COLUMN()-COLUMN($U136)+IF($I136,0,1)))</f>
        <v>-1</v>
      </c>
      <c r="X136" s="3" t="str">
        <f t="shared" ca="1" si="75"/>
        <v>[SP-2]</v>
      </c>
      <c r="Y136" s="3" t="str">
        <f t="shared" ca="1" si="76"/>
        <v>[node.rxmem_size]</v>
      </c>
      <c r="Z136" s="3" t="str">
        <f t="shared" ca="1" si="77"/>
        <v>[SP-1]</v>
      </c>
      <c r="AA136" s="3" t="str">
        <f ca="1">" "
&amp;AE136
&amp;IF(AND(OR(K136=5,K136=6),MOD(INT(J136/1000),10)=1)," A2","")
&amp;IF(AND(NOT(I136),J136=109,OFFSET(program!$A$1,0,disasm!$A136+1)&gt;0,NOT(ISNUMBER(FIND(" A1 "," "&amp;AE136&amp;" "))))," AUTOLABEL","")
&amp;" "</f>
        <v xml:space="preserve">  </v>
      </c>
      <c r="AB136" s="17" t="s">
        <v>22</v>
      </c>
      <c r="AC136" s="17" t="s">
        <v>225</v>
      </c>
    </row>
    <row r="137" spans="1:30" x14ac:dyDescent="0.2">
      <c r="A137" s="1">
        <f t="shared" ca="1" si="62"/>
        <v>316</v>
      </c>
      <c r="B137" s="2" t="str">
        <f t="shared" ca="1" si="63"/>
        <v>app_product+14</v>
      </c>
      <c r="C137" s="3" t="str">
        <f ca="1">_xlfn.TEXTJOIN(" ",FALSE,OFFSET(program!$A$1,0,A137,1,M137))</f>
        <v>1206 -1 342</v>
      </c>
      <c r="D137" s="4" t="str">
        <f ca="1">IF($H137="data",".dat "&amp;X137,
IF($H137="str",".str " &amp; _xlfn.TEXTJOIN("",FALSE,OFFSET(program!$A$2,0,A137+1,1,M137-1)),
$L137&amp;" "&amp;_xlfn.TEXTJOIN(", ",TRUE,$X137:$Z137)
))</f>
        <v>J=0  [SP-1], app_product.return</v>
      </c>
      <c r="E137" s="19" t="b">
        <f t="shared" ca="1" si="64"/>
        <v>1</v>
      </c>
      <c r="F137" s="5" t="str">
        <f t="shared" ca="1" si="65"/>
        <v>app_product</v>
      </c>
      <c r="G137" s="5">
        <f t="shared" ca="1" si="66"/>
        <v>302</v>
      </c>
      <c r="H137" s="5" t="str">
        <f t="shared" si="67"/>
        <v>code</v>
      </c>
      <c r="I137" s="13" t="b">
        <f t="shared" si="68"/>
        <v>0</v>
      </c>
      <c r="J137" s="6">
        <f ca="1">OFFSET(program!$A$1,0,disasm!A137)</f>
        <v>1206</v>
      </c>
      <c r="K137" s="7">
        <f t="shared" ca="1" si="58"/>
        <v>6</v>
      </c>
      <c r="L137" s="7" t="str">
        <f t="shared" ca="1" si="69"/>
        <v xml:space="preserve">J=0 </v>
      </c>
      <c r="M137" s="7">
        <f t="shared" ca="1" si="70"/>
        <v>3</v>
      </c>
      <c r="N137" s="7">
        <f t="shared" ca="1" si="59"/>
        <v>2</v>
      </c>
      <c r="O137" s="8">
        <f t="shared" ca="1" si="71"/>
        <v>2</v>
      </c>
      <c r="P137" s="8">
        <f t="shared" ca="1" si="60"/>
        <v>1</v>
      </c>
      <c r="Q137" s="8" t="str">
        <f t="shared" ca="1" si="61"/>
        <v/>
      </c>
      <c r="R137" s="8" t="str">
        <f t="shared" ca="1" si="72"/>
        <v>num</v>
      </c>
      <c r="S137" s="8" t="str">
        <f t="shared" ca="1" si="73"/>
        <v>addr</v>
      </c>
      <c r="T137" s="8" t="str">
        <f t="shared" ca="1" si="74"/>
        <v/>
      </c>
      <c r="U137" s="7">
        <f ca="1">IF(O137="","",OFFSET(program!$A$1,0,disasm!$A137+COLUMN()-COLUMN($U137)+IF($I137,0,1)))</f>
        <v>-1</v>
      </c>
      <c r="V137" s="7">
        <f ca="1">IF(P137="","",OFFSET(program!$A$1,0,disasm!$A137+COLUMN()-COLUMN($U137)+IF($I137,0,1)))</f>
        <v>342</v>
      </c>
      <c r="W137" s="7" t="str">
        <f ca="1">IF(Q137="","",OFFSET(program!$A$1,0,disasm!$A137+COLUMN()-COLUMN($U137)+IF($I137,0,1)))</f>
        <v/>
      </c>
      <c r="X137" s="3" t="str">
        <f t="shared" ca="1" si="75"/>
        <v>[SP-1]</v>
      </c>
      <c r="Y137" s="3" t="str">
        <f t="shared" ca="1" si="76"/>
        <v>app_product.return</v>
      </c>
      <c r="Z137" s="3" t="str">
        <f t="shared" ca="1" si="77"/>
        <v/>
      </c>
      <c r="AA137" s="3" t="str">
        <f ca="1">" "
&amp;AE137
&amp;IF(AND(OR(K137=5,K137=6),MOD(INT(J137/1000),10)=1)," A2","")
&amp;IF(AND(NOT(I137),J137=109,OFFSET(program!$A$1,0,disasm!$A137+1)&gt;0,NOT(ISNUMBER(FIND(" A1 "," "&amp;AE137&amp;" "))))," AUTOLABEL","")
&amp;" "</f>
        <v xml:space="preserve">  A2 </v>
      </c>
      <c r="AC137" s="17" t="s">
        <v>227</v>
      </c>
    </row>
    <row r="138" spans="1:30" x14ac:dyDescent="0.2">
      <c r="A138" s="1">
        <f t="shared" ca="1" si="62"/>
        <v>319</v>
      </c>
      <c r="B138" s="2" t="str">
        <f t="shared" ca="1" si="63"/>
        <v>app_product+17</v>
      </c>
      <c r="C138" s="3" t="str">
        <f ca="1">_xlfn.TEXTJOIN(" ",FALSE,OFFSET(program!$A$1,0,A138,1,M138))</f>
        <v>1202 -2 2 332</v>
      </c>
      <c r="D138" s="4" t="str">
        <f ca="1">IF($H138="data",".dat "&amp;X138,
IF($H138="str",".str " &amp; _xlfn.TEXTJOIN("",FALSE,OFFSET(program!$A$2,0,A138+1,1,M138-1)),
$L138&amp;" "&amp;_xlfn.TEXTJOIN(", ",TRUE,$X138:$Z138)
))</f>
        <v>MUL  [SP-2], 2, [app_product+29.a1]</v>
      </c>
      <c r="E138" s="19" t="b">
        <f t="shared" ca="1" si="64"/>
        <v>1</v>
      </c>
      <c r="F138" s="5" t="str">
        <f t="shared" ca="1" si="65"/>
        <v>app_product</v>
      </c>
      <c r="G138" s="5">
        <f t="shared" ca="1" si="66"/>
        <v>302</v>
      </c>
      <c r="H138" s="5" t="str">
        <f t="shared" si="67"/>
        <v>code</v>
      </c>
      <c r="I138" s="13" t="b">
        <f t="shared" si="68"/>
        <v>0</v>
      </c>
      <c r="J138" s="6">
        <f ca="1">OFFSET(program!$A$1,0,disasm!A138)</f>
        <v>1202</v>
      </c>
      <c r="K138" s="7">
        <f t="shared" ca="1" si="58"/>
        <v>2</v>
      </c>
      <c r="L138" s="7" t="str">
        <f t="shared" ca="1" si="69"/>
        <v xml:space="preserve">MUL </v>
      </c>
      <c r="M138" s="7">
        <f t="shared" ca="1" si="70"/>
        <v>4</v>
      </c>
      <c r="N138" s="7">
        <f t="shared" ca="1" si="59"/>
        <v>3</v>
      </c>
      <c r="O138" s="8">
        <f t="shared" ca="1" si="71"/>
        <v>2</v>
      </c>
      <c r="P138" s="8">
        <f t="shared" ca="1" si="60"/>
        <v>1</v>
      </c>
      <c r="Q138" s="8">
        <f t="shared" ca="1" si="61"/>
        <v>0</v>
      </c>
      <c r="R138" s="8" t="str">
        <f t="shared" ca="1" si="72"/>
        <v>num</v>
      </c>
      <c r="S138" s="8" t="str">
        <f t="shared" ca="1" si="73"/>
        <v>num</v>
      </c>
      <c r="T138" s="8" t="str">
        <f t="shared" ca="1" si="74"/>
        <v>addr</v>
      </c>
      <c r="U138" s="7">
        <f ca="1">IF(O138="","",OFFSET(program!$A$1,0,disasm!$A138+COLUMN()-COLUMN($U138)+IF($I138,0,1)))</f>
        <v>-2</v>
      </c>
      <c r="V138" s="7">
        <f ca="1">IF(P138="","",OFFSET(program!$A$1,0,disasm!$A138+COLUMN()-COLUMN($U138)+IF($I138,0,1)))</f>
        <v>2</v>
      </c>
      <c r="W138" s="7">
        <f ca="1">IF(Q138="","",OFFSET(program!$A$1,0,disasm!$A138+COLUMN()-COLUMN($U138)+IF($I138,0,1)))</f>
        <v>332</v>
      </c>
      <c r="X138" s="3" t="str">
        <f t="shared" ca="1" si="75"/>
        <v>[SP-2]</v>
      </c>
      <c r="Y138" s="3" t="str">
        <f t="shared" ca="1" si="76"/>
        <v>2</v>
      </c>
      <c r="Z138" s="3" t="str">
        <f t="shared" ca="1" si="77"/>
        <v>[app_product+29.a1]</v>
      </c>
      <c r="AA138" s="3" t="str">
        <f ca="1">" "
&amp;AE138
&amp;IF(AND(OR(K138=5,K138=6),MOD(INT(J138/1000),10)=1)," A2","")
&amp;IF(AND(NOT(I138),J138=109,OFFSET(program!$A$1,0,disasm!$A138+1)&gt;0,NOT(ISNUMBER(FIND(" A1 "," "&amp;AE138&amp;" "))))," AUTOLABEL","")
&amp;" "</f>
        <v xml:space="preserve">  </v>
      </c>
      <c r="AC138" s="17" t="s">
        <v>165</v>
      </c>
    </row>
    <row r="139" spans="1:30" x14ac:dyDescent="0.2">
      <c r="A139" s="1">
        <f t="shared" ca="1" si="62"/>
        <v>323</v>
      </c>
      <c r="B139" s="2" t="str">
        <f t="shared" ca="1" si="63"/>
        <v>app_product+21</v>
      </c>
      <c r="C139" s="3" t="str">
        <f ca="1">_xlfn.TEXTJOIN(" ",FALSE,OFFSET(program!$A$1,0,A139,1,M139))</f>
        <v>101 1 332 332</v>
      </c>
      <c r="D139" s="4" t="str">
        <f ca="1">IF($H139="data",".dat "&amp;X139,
IF($H139="str",".str " &amp; _xlfn.TEXTJOIN("",FALSE,OFFSET(program!$A$2,0,A139+1,1,M139-1)),
$L139&amp;" "&amp;_xlfn.TEXTJOIN(", ",TRUE,$X139:$Z139)
))</f>
        <v>ADD  1, [app_product+29.a1], [app_product+29.a1]</v>
      </c>
      <c r="E139" s="19" t="b">
        <f t="shared" ca="1" si="64"/>
        <v>1</v>
      </c>
      <c r="F139" s="5" t="str">
        <f t="shared" ca="1" si="65"/>
        <v>app_product</v>
      </c>
      <c r="G139" s="5">
        <f t="shared" ca="1" si="66"/>
        <v>302</v>
      </c>
      <c r="H139" s="5" t="str">
        <f t="shared" si="67"/>
        <v>code</v>
      </c>
      <c r="I139" s="13" t="b">
        <f t="shared" si="68"/>
        <v>0</v>
      </c>
      <c r="J139" s="6">
        <f ca="1">OFFSET(program!$A$1,0,disasm!A139)</f>
        <v>101</v>
      </c>
      <c r="K139" s="7">
        <f t="shared" ca="1" si="58"/>
        <v>1</v>
      </c>
      <c r="L139" s="7" t="str">
        <f t="shared" ca="1" si="69"/>
        <v xml:space="preserve">ADD </v>
      </c>
      <c r="M139" s="7">
        <f t="shared" ca="1" si="70"/>
        <v>4</v>
      </c>
      <c r="N139" s="7">
        <f t="shared" ca="1" si="59"/>
        <v>3</v>
      </c>
      <c r="O139" s="8">
        <f t="shared" ca="1" si="71"/>
        <v>1</v>
      </c>
      <c r="P139" s="8">
        <f t="shared" ca="1" si="60"/>
        <v>0</v>
      </c>
      <c r="Q139" s="8">
        <f t="shared" ca="1" si="61"/>
        <v>0</v>
      </c>
      <c r="R139" s="8" t="str">
        <f t="shared" ca="1" si="72"/>
        <v>num</v>
      </c>
      <c r="S139" s="8" t="str">
        <f t="shared" ca="1" si="73"/>
        <v>addr</v>
      </c>
      <c r="T139" s="8" t="str">
        <f t="shared" ca="1" si="74"/>
        <v>addr</v>
      </c>
      <c r="U139" s="7">
        <f ca="1">IF(O139="","",OFFSET(program!$A$1,0,disasm!$A139+COLUMN()-COLUMN($U139)+IF($I139,0,1)))</f>
        <v>1</v>
      </c>
      <c r="V139" s="7">
        <f ca="1">IF(P139="","",OFFSET(program!$A$1,0,disasm!$A139+COLUMN()-COLUMN($U139)+IF($I139,0,1)))</f>
        <v>332</v>
      </c>
      <c r="W139" s="7">
        <f ca="1">IF(Q139="","",OFFSET(program!$A$1,0,disasm!$A139+COLUMN()-COLUMN($U139)+IF($I139,0,1)))</f>
        <v>332</v>
      </c>
      <c r="X139" s="3" t="str">
        <f t="shared" ca="1" si="75"/>
        <v>1</v>
      </c>
      <c r="Y139" s="3" t="str">
        <f t="shared" ca="1" si="76"/>
        <v>[app_product+29.a1]</v>
      </c>
      <c r="Z139" s="3" t="str">
        <f t="shared" ca="1" si="77"/>
        <v>[app_product+29.a1]</v>
      </c>
      <c r="AA139" s="3" t="str">
        <f ca="1">" "
&amp;AE139
&amp;IF(AND(OR(K139=5,K139=6),MOD(INT(J139/1000),10)=1)," A2","")
&amp;IF(AND(NOT(I139),J139=109,OFFSET(program!$A$1,0,disasm!$A139+1)&gt;0,NOT(ISNUMBER(FIND(" A1 "," "&amp;AE139&amp;" "))))," AUTOLABEL","")
&amp;" "</f>
        <v xml:space="preserve">  </v>
      </c>
      <c r="AC139" s="17" t="s">
        <v>201</v>
      </c>
    </row>
    <row r="140" spans="1:30" x14ac:dyDescent="0.2">
      <c r="A140" s="1">
        <f t="shared" ca="1" si="62"/>
        <v>327</v>
      </c>
      <c r="B140" s="2" t="str">
        <f t="shared" ca="1" si="63"/>
        <v>app_product+25</v>
      </c>
      <c r="C140" s="3" t="str">
        <f ca="1">_xlfn.TEXTJOIN(" ",FALSE,OFFSET(program!$A$1,0,A140,1,M140))</f>
        <v>1 68 332 332</v>
      </c>
      <c r="D140" s="4" t="str">
        <f ca="1">IF($H140="data",".dat "&amp;X140,
IF($H140="str",".str " &amp; _xlfn.TEXTJOIN("",FALSE,OFFSET(program!$A$2,0,A140+1,1,M140-1)),
$L140&amp;" "&amp;_xlfn.TEXTJOIN(", ",TRUE,$X140:$Z140)
))</f>
        <v>ADD  [node.rxmem], [app_product+29.a1], [app_product+29.a1]</v>
      </c>
      <c r="E140" s="19" t="b">
        <f t="shared" ca="1" si="64"/>
        <v>1</v>
      </c>
      <c r="F140" s="5" t="str">
        <f t="shared" ca="1" si="65"/>
        <v>app_product</v>
      </c>
      <c r="G140" s="5">
        <f t="shared" ca="1" si="66"/>
        <v>302</v>
      </c>
      <c r="H140" s="5" t="str">
        <f t="shared" si="67"/>
        <v>code</v>
      </c>
      <c r="I140" s="13" t="b">
        <f t="shared" si="68"/>
        <v>0</v>
      </c>
      <c r="J140" s="6">
        <f ca="1">OFFSET(program!$A$1,0,disasm!A140)</f>
        <v>1</v>
      </c>
      <c r="K140" s="7">
        <f t="shared" ca="1" si="58"/>
        <v>1</v>
      </c>
      <c r="L140" s="7" t="str">
        <f t="shared" ca="1" si="69"/>
        <v xml:space="preserve">ADD </v>
      </c>
      <c r="M140" s="7">
        <f t="shared" ca="1" si="70"/>
        <v>4</v>
      </c>
      <c r="N140" s="7">
        <f t="shared" ca="1" si="59"/>
        <v>3</v>
      </c>
      <c r="O140" s="8">
        <f t="shared" ca="1" si="71"/>
        <v>0</v>
      </c>
      <c r="P140" s="8">
        <f t="shared" ca="1" si="60"/>
        <v>0</v>
      </c>
      <c r="Q140" s="8">
        <f t="shared" ca="1" si="61"/>
        <v>0</v>
      </c>
      <c r="R140" s="8" t="str">
        <f t="shared" ca="1" si="72"/>
        <v>addr</v>
      </c>
      <c r="S140" s="8" t="str">
        <f t="shared" ca="1" si="73"/>
        <v>addr</v>
      </c>
      <c r="T140" s="8" t="str">
        <f t="shared" ca="1" si="74"/>
        <v>addr</v>
      </c>
      <c r="U140" s="7">
        <f ca="1">IF(O140="","",OFFSET(program!$A$1,0,disasm!$A140+COLUMN()-COLUMN($U140)+IF($I140,0,1)))</f>
        <v>68</v>
      </c>
      <c r="V140" s="7">
        <f ca="1">IF(P140="","",OFFSET(program!$A$1,0,disasm!$A140+COLUMN()-COLUMN($U140)+IF($I140,0,1)))</f>
        <v>332</v>
      </c>
      <c r="W140" s="7">
        <f ca="1">IF(Q140="","",OFFSET(program!$A$1,0,disasm!$A140+COLUMN()-COLUMN($U140)+IF($I140,0,1)))</f>
        <v>332</v>
      </c>
      <c r="X140" s="3" t="str">
        <f t="shared" ca="1" si="75"/>
        <v>[node.rxmem]</v>
      </c>
      <c r="Y140" s="3" t="str">
        <f t="shared" ca="1" si="76"/>
        <v>[app_product+29.a1]</v>
      </c>
      <c r="Z140" s="3" t="str">
        <f t="shared" ca="1" si="77"/>
        <v>[app_product+29.a1]</v>
      </c>
      <c r="AA140" s="3" t="str">
        <f ca="1">" "
&amp;AE140
&amp;IF(AND(OR(K140=5,K140=6),MOD(INT(J140/1000),10)=1)," A2","")
&amp;IF(AND(NOT(I140),J140=109,OFFSET(program!$A$1,0,disasm!$A140+1)&gt;0,NOT(ISNUMBER(FIND(" A1 "," "&amp;AE140&amp;" "))))," AUTOLABEL","")
&amp;" "</f>
        <v xml:space="preserve">  </v>
      </c>
    </row>
    <row r="141" spans="1:30" x14ac:dyDescent="0.2">
      <c r="A141" s="1">
        <f t="shared" ca="1" si="62"/>
        <v>331</v>
      </c>
      <c r="B141" s="2" t="str">
        <f t="shared" ca="1" si="63"/>
        <v>app_product+29</v>
      </c>
      <c r="C141" s="3" t="str">
        <f ca="1">_xlfn.TEXTJOIN(" ",FALSE,OFFSET(program!$A$1,0,A141,1,M141))</f>
        <v>22002 0 -3 -3</v>
      </c>
      <c r="D141" s="4" t="str">
        <f ca="1">IF($H141="data",".dat "&amp;X141,
IF($H141="str",".str " &amp; _xlfn.TEXTJOIN("",FALSE,OFFSET(program!$A$2,0,A141+1,1,M141-1)),
$L141&amp;" "&amp;_xlfn.TEXTJOIN(", ",TRUE,$X141:$Z141)
))</f>
        <v>MUL  [start], [SP-3], [SP-3]</v>
      </c>
      <c r="E141" s="19" t="b">
        <f t="shared" ca="1" si="64"/>
        <v>1</v>
      </c>
      <c r="F141" s="5" t="str">
        <f t="shared" ca="1" si="65"/>
        <v>app_product</v>
      </c>
      <c r="G141" s="5">
        <f t="shared" ca="1" si="66"/>
        <v>302</v>
      </c>
      <c r="H141" s="5" t="str">
        <f t="shared" si="67"/>
        <v>code</v>
      </c>
      <c r="I141" s="13" t="b">
        <f t="shared" si="68"/>
        <v>0</v>
      </c>
      <c r="J141" s="6">
        <f ca="1">OFFSET(program!$A$1,0,disasm!A141)</f>
        <v>22002</v>
      </c>
      <c r="K141" s="7">
        <f t="shared" ca="1" si="58"/>
        <v>2</v>
      </c>
      <c r="L141" s="7" t="str">
        <f t="shared" ca="1" si="69"/>
        <v xml:space="preserve">MUL </v>
      </c>
      <c r="M141" s="7">
        <f t="shared" ca="1" si="70"/>
        <v>4</v>
      </c>
      <c r="N141" s="7">
        <f t="shared" ca="1" si="59"/>
        <v>3</v>
      </c>
      <c r="O141" s="8">
        <f t="shared" ca="1" si="71"/>
        <v>0</v>
      </c>
      <c r="P141" s="8">
        <f t="shared" ca="1" si="60"/>
        <v>2</v>
      </c>
      <c r="Q141" s="8">
        <f t="shared" ca="1" si="61"/>
        <v>2</v>
      </c>
      <c r="R141" s="8" t="str">
        <f t="shared" ca="1" si="72"/>
        <v>addr</v>
      </c>
      <c r="S141" s="8" t="str">
        <f t="shared" ca="1" si="73"/>
        <v>num</v>
      </c>
      <c r="T141" s="8" t="str">
        <f t="shared" ca="1" si="74"/>
        <v>num</v>
      </c>
      <c r="U141" s="7">
        <f ca="1">IF(O141="","",OFFSET(program!$A$1,0,disasm!$A141+COLUMN()-COLUMN($U141)+IF($I141,0,1)))</f>
        <v>0</v>
      </c>
      <c r="V141" s="7">
        <f ca="1">IF(P141="","",OFFSET(program!$A$1,0,disasm!$A141+COLUMN()-COLUMN($U141)+IF($I141,0,1)))</f>
        <v>-3</v>
      </c>
      <c r="W141" s="7">
        <f ca="1">IF(Q141="","",OFFSET(program!$A$1,0,disasm!$A141+COLUMN()-COLUMN($U141)+IF($I141,0,1)))</f>
        <v>-3</v>
      </c>
      <c r="X141" s="3" t="str">
        <f t="shared" ca="1" si="75"/>
        <v>[start]</v>
      </c>
      <c r="Y141" s="3" t="str">
        <f t="shared" ca="1" si="76"/>
        <v>[SP-3]</v>
      </c>
      <c r="Z141" s="3" t="str">
        <f t="shared" ca="1" si="77"/>
        <v>[SP-3]</v>
      </c>
      <c r="AA141" s="3" t="str">
        <f ca="1">" "
&amp;AE141
&amp;IF(AND(OR(K141=5,K141=6),MOD(INT(J141/1000),10)=1)," A2","")
&amp;IF(AND(NOT(I141),J141=109,OFFSET(program!$A$1,0,disasm!$A141+1)&gt;0,NOT(ISNUMBER(FIND(" A1 "," "&amp;AE141&amp;" "))))," AUTOLABEL","")
&amp;" "</f>
        <v xml:space="preserve">  </v>
      </c>
      <c r="AC141" s="17"/>
    </row>
    <row r="142" spans="1:30" x14ac:dyDescent="0.2">
      <c r="A142" s="1">
        <f t="shared" ca="1" si="62"/>
        <v>335</v>
      </c>
      <c r="B142" s="2" t="str">
        <f t="shared" ca="1" si="63"/>
        <v>app_product+33</v>
      </c>
      <c r="C142" s="3" t="str">
        <f ca="1">_xlfn.TEXTJOIN(" ",FALSE,OFFSET(program!$A$1,0,A142,1,M142))</f>
        <v>21201 -2 1 -2</v>
      </c>
      <c r="D142" s="4" t="str">
        <f ca="1">IF($H142="data",".dat "&amp;X142,
IF($H142="str",".str " &amp; _xlfn.TEXTJOIN("",FALSE,OFFSET(program!$A$2,0,A142+1,1,M142-1)),
$L142&amp;" "&amp;_xlfn.TEXTJOIN(", ",TRUE,$X142:$Z142)
))</f>
        <v>ADD  [SP-2], 1, [SP-2]</v>
      </c>
      <c r="E142" s="19" t="b">
        <f t="shared" ca="1" si="64"/>
        <v>1</v>
      </c>
      <c r="F142" s="5" t="str">
        <f t="shared" ca="1" si="65"/>
        <v>app_product</v>
      </c>
      <c r="G142" s="5">
        <f t="shared" ca="1" si="66"/>
        <v>302</v>
      </c>
      <c r="H142" s="5" t="str">
        <f t="shared" si="67"/>
        <v>code</v>
      </c>
      <c r="I142" s="13" t="b">
        <f t="shared" si="68"/>
        <v>0</v>
      </c>
      <c r="J142" s="6">
        <f ca="1">OFFSET(program!$A$1,0,disasm!A142)</f>
        <v>21201</v>
      </c>
      <c r="K142" s="7">
        <f t="shared" ca="1" si="58"/>
        <v>1</v>
      </c>
      <c r="L142" s="7" t="str">
        <f t="shared" ca="1" si="69"/>
        <v xml:space="preserve">ADD </v>
      </c>
      <c r="M142" s="7">
        <f t="shared" ca="1" si="70"/>
        <v>4</v>
      </c>
      <c r="N142" s="7">
        <f t="shared" ca="1" si="59"/>
        <v>3</v>
      </c>
      <c r="O142" s="8">
        <f t="shared" ca="1" si="71"/>
        <v>2</v>
      </c>
      <c r="P142" s="8">
        <f t="shared" ca="1" si="60"/>
        <v>1</v>
      </c>
      <c r="Q142" s="8">
        <f t="shared" ca="1" si="61"/>
        <v>2</v>
      </c>
      <c r="R142" s="8" t="str">
        <f t="shared" ca="1" si="72"/>
        <v>num</v>
      </c>
      <c r="S142" s="8" t="str">
        <f t="shared" ca="1" si="73"/>
        <v>num</v>
      </c>
      <c r="T142" s="8" t="str">
        <f t="shared" ca="1" si="74"/>
        <v>num</v>
      </c>
      <c r="U142" s="7">
        <f ca="1">IF(O142="","",OFFSET(program!$A$1,0,disasm!$A142+COLUMN()-COLUMN($U142)+IF($I142,0,1)))</f>
        <v>-2</v>
      </c>
      <c r="V142" s="7">
        <f ca="1">IF(P142="","",OFFSET(program!$A$1,0,disasm!$A142+COLUMN()-COLUMN($U142)+IF($I142,0,1)))</f>
        <v>1</v>
      </c>
      <c r="W142" s="7">
        <f ca="1">IF(Q142="","",OFFSET(program!$A$1,0,disasm!$A142+COLUMN()-COLUMN($U142)+IF($I142,0,1)))</f>
        <v>-2</v>
      </c>
      <c r="X142" s="3" t="str">
        <f t="shared" ca="1" si="75"/>
        <v>[SP-2]</v>
      </c>
      <c r="Y142" s="3" t="str">
        <f t="shared" ca="1" si="76"/>
        <v>1</v>
      </c>
      <c r="Z142" s="3" t="str">
        <f t="shared" ca="1" si="77"/>
        <v>[SP-2]</v>
      </c>
      <c r="AA142" s="3" t="str">
        <f ca="1">" "
&amp;AE142
&amp;IF(AND(OR(K142=5,K142=6),MOD(INT(J142/1000),10)=1)," A2","")
&amp;IF(AND(NOT(I142),J142=109,OFFSET(program!$A$1,0,disasm!$A142+1)&gt;0,NOT(ISNUMBER(FIND(" A1 "," "&amp;AE142&amp;" "))))," AUTOLABEL","")
&amp;" "</f>
        <v xml:space="preserve">  </v>
      </c>
      <c r="AC142" s="17"/>
    </row>
    <row r="143" spans="1:30" x14ac:dyDescent="0.2">
      <c r="A143" s="1">
        <f t="shared" ca="1" si="62"/>
        <v>339</v>
      </c>
      <c r="B143" s="2" t="str">
        <f t="shared" ca="1" si="63"/>
        <v>app_product+37</v>
      </c>
      <c r="C143" s="3" t="str">
        <f ca="1">_xlfn.TEXTJOIN(" ",FALSE,OFFSET(program!$A$1,0,A143,1,M143))</f>
        <v>1106 0 312</v>
      </c>
      <c r="D143" s="4" t="str">
        <f ca="1">IF($H143="data",".dat "&amp;X143,
IF($H143="str",".str " &amp; _xlfn.TEXTJOIN("",FALSE,OFFSET(program!$A$2,0,A143+1,1,M143-1)),
$L143&amp;" "&amp;_xlfn.TEXTJOIN(", ",TRUE,$X143:$Z143)
))</f>
        <v>J=0  0, app_product.loop</v>
      </c>
      <c r="E143" s="19" t="b">
        <f t="shared" ca="1" si="64"/>
        <v>1</v>
      </c>
      <c r="F143" s="5" t="str">
        <f t="shared" ca="1" si="65"/>
        <v>app_product</v>
      </c>
      <c r="G143" s="5">
        <f t="shared" ca="1" si="66"/>
        <v>302</v>
      </c>
      <c r="H143" s="5" t="str">
        <f t="shared" si="67"/>
        <v>code</v>
      </c>
      <c r="I143" s="13" t="b">
        <f t="shared" si="68"/>
        <v>0</v>
      </c>
      <c r="J143" s="6">
        <f ca="1">OFFSET(program!$A$1,0,disasm!A143)</f>
        <v>1106</v>
      </c>
      <c r="K143" s="7">
        <f t="shared" ca="1" si="58"/>
        <v>6</v>
      </c>
      <c r="L143" s="7" t="str">
        <f t="shared" ca="1" si="69"/>
        <v xml:space="preserve">J=0 </v>
      </c>
      <c r="M143" s="7">
        <f t="shared" ca="1" si="70"/>
        <v>3</v>
      </c>
      <c r="N143" s="7">
        <f t="shared" ca="1" si="59"/>
        <v>2</v>
      </c>
      <c r="O143" s="8">
        <f t="shared" ca="1" si="71"/>
        <v>1</v>
      </c>
      <c r="P143" s="8">
        <f t="shared" ca="1" si="60"/>
        <v>1</v>
      </c>
      <c r="Q143" s="8" t="str">
        <f t="shared" ca="1" si="61"/>
        <v/>
      </c>
      <c r="R143" s="8" t="str">
        <f t="shared" ca="1" si="72"/>
        <v>num</v>
      </c>
      <c r="S143" s="8" t="str">
        <f t="shared" ca="1" si="73"/>
        <v>addr</v>
      </c>
      <c r="T143" s="8" t="str">
        <f t="shared" ca="1" si="74"/>
        <v/>
      </c>
      <c r="U143" s="7">
        <f ca="1">IF(O143="","",OFFSET(program!$A$1,0,disasm!$A143+COLUMN()-COLUMN($U143)+IF($I143,0,1)))</f>
        <v>0</v>
      </c>
      <c r="V143" s="7">
        <f ca="1">IF(P143="","",OFFSET(program!$A$1,0,disasm!$A143+COLUMN()-COLUMN($U143)+IF($I143,0,1)))</f>
        <v>312</v>
      </c>
      <c r="W143" s="7" t="str">
        <f ca="1">IF(Q143="","",OFFSET(program!$A$1,0,disasm!$A143+COLUMN()-COLUMN($U143)+IF($I143,0,1)))</f>
        <v/>
      </c>
      <c r="X143" s="3" t="str">
        <f t="shared" ca="1" si="75"/>
        <v>0</v>
      </c>
      <c r="Y143" s="3" t="str">
        <f t="shared" ca="1" si="76"/>
        <v>app_product.loop</v>
      </c>
      <c r="Z143" s="3" t="str">
        <f t="shared" ca="1" si="77"/>
        <v/>
      </c>
      <c r="AA143" s="3" t="str">
        <f ca="1">" "
&amp;AE143
&amp;IF(AND(OR(K143=5,K143=6),MOD(INT(J143/1000),10)=1)," A2","")
&amp;IF(AND(NOT(I143),J143=109,OFFSET(program!$A$1,0,disasm!$A143+1)&gt;0,NOT(ISNUMBER(FIND(" A1 "," "&amp;AE143&amp;" "))))," AUTOLABEL","")
&amp;" "</f>
        <v xml:space="preserve">  A2 </v>
      </c>
    </row>
    <row r="144" spans="1:30" x14ac:dyDescent="0.2">
      <c r="A144" s="1">
        <f t="shared" ca="1" si="62"/>
        <v>342</v>
      </c>
      <c r="B144" s="2" t="str">
        <f t="shared" ca="1" si="63"/>
        <v>app_product.return</v>
      </c>
      <c r="C144" s="3" t="str">
        <f ca="1">_xlfn.TEXTJOIN(" ",FALSE,OFFSET(program!$A$1,0,A144,1,M144))</f>
        <v>22101 0 -3 -3</v>
      </c>
      <c r="D144" s="4" t="str">
        <f ca="1">IF($H144="data",".dat "&amp;X144,
IF($H144="str",".str " &amp; _xlfn.TEXTJOIN("",FALSE,OFFSET(program!$A$2,0,A144+1,1,M144-1)),
$L144&amp;" "&amp;_xlfn.TEXTJOIN(", ",TRUE,$X144:$Z144)
))</f>
        <v>ADD  0, [SP-3], [SP-3]</v>
      </c>
      <c r="E144" s="19" t="b">
        <f t="shared" ca="1" si="64"/>
        <v>1</v>
      </c>
      <c r="F144" s="5" t="str">
        <f t="shared" ca="1" si="65"/>
        <v>app_product</v>
      </c>
      <c r="G144" s="5">
        <f t="shared" ca="1" si="66"/>
        <v>302</v>
      </c>
      <c r="H144" s="5" t="str">
        <f t="shared" si="67"/>
        <v>code</v>
      </c>
      <c r="I144" s="13" t="b">
        <f t="shared" si="68"/>
        <v>0</v>
      </c>
      <c r="J144" s="6">
        <f ca="1">OFFSET(program!$A$1,0,disasm!A144)</f>
        <v>22101</v>
      </c>
      <c r="K144" s="7">
        <f t="shared" ca="1" si="58"/>
        <v>1</v>
      </c>
      <c r="L144" s="7" t="str">
        <f t="shared" ca="1" si="69"/>
        <v xml:space="preserve">ADD </v>
      </c>
      <c r="M144" s="7">
        <f t="shared" ca="1" si="70"/>
        <v>4</v>
      </c>
      <c r="N144" s="7">
        <f t="shared" ca="1" si="59"/>
        <v>3</v>
      </c>
      <c r="O144" s="8">
        <f t="shared" ca="1" si="71"/>
        <v>1</v>
      </c>
      <c r="P144" s="8">
        <f t="shared" ca="1" si="60"/>
        <v>2</v>
      </c>
      <c r="Q144" s="8">
        <f t="shared" ca="1" si="61"/>
        <v>2</v>
      </c>
      <c r="R144" s="8" t="str">
        <f t="shared" ca="1" si="72"/>
        <v>num</v>
      </c>
      <c r="S144" s="8" t="str">
        <f t="shared" ca="1" si="73"/>
        <v>num</v>
      </c>
      <c r="T144" s="8" t="str">
        <f t="shared" ca="1" si="74"/>
        <v>num</v>
      </c>
      <c r="U144" s="7">
        <f ca="1">IF(O144="","",OFFSET(program!$A$1,0,disasm!$A144+COLUMN()-COLUMN($U144)+IF($I144,0,1)))</f>
        <v>0</v>
      </c>
      <c r="V144" s="7">
        <f ca="1">IF(P144="","",OFFSET(program!$A$1,0,disasm!$A144+COLUMN()-COLUMN($U144)+IF($I144,0,1)))</f>
        <v>-3</v>
      </c>
      <c r="W144" s="7">
        <f ca="1">IF(Q144="","",OFFSET(program!$A$1,0,disasm!$A144+COLUMN()-COLUMN($U144)+IF($I144,0,1)))</f>
        <v>-3</v>
      </c>
      <c r="X144" s="3" t="str">
        <f t="shared" ca="1" si="75"/>
        <v>0</v>
      </c>
      <c r="Y144" s="3" t="str">
        <f t="shared" ca="1" si="76"/>
        <v>[SP-3]</v>
      </c>
      <c r="Z144" s="3" t="str">
        <f t="shared" ca="1" si="77"/>
        <v>[SP-3]</v>
      </c>
      <c r="AA144" s="3" t="str">
        <f ca="1">" "
&amp;AE144
&amp;IF(AND(OR(K144=5,K144=6),MOD(INT(J144/1000),10)=1)," A2","")
&amp;IF(AND(NOT(I144),J144=109,OFFSET(program!$A$1,0,disasm!$A144+1)&gt;0,NOT(ISNUMBER(FIND(" A1 "," "&amp;AE144&amp;" "))))," AUTOLABEL","")
&amp;" "</f>
        <v xml:space="preserve">  </v>
      </c>
      <c r="AB144" s="17" t="s">
        <v>164</v>
      </c>
    </row>
    <row r="145" spans="1:31" x14ac:dyDescent="0.2">
      <c r="A145" s="1">
        <f t="shared" ca="1" si="62"/>
        <v>346</v>
      </c>
      <c r="B145" s="2" t="str">
        <f t="shared" ca="1" si="63"/>
        <v>app_product+44</v>
      </c>
      <c r="C145" s="3" t="str">
        <f ca="1">_xlfn.TEXTJOIN(" ",FALSE,OFFSET(program!$A$1,0,A145,1,M145))</f>
        <v>109 -4</v>
      </c>
      <c r="D145" s="4" t="str">
        <f ca="1">IF($H145="data",".dat "&amp;X145,
IF($H145="str",".str " &amp; _xlfn.TEXTJOIN("",FALSE,OFFSET(program!$A$2,0,A145+1,1,M145-1)),
$L145&amp;" "&amp;_xlfn.TEXTJOIN(", ",TRUE,$X145:$Z145)
))</f>
        <v>SP+  -4</v>
      </c>
      <c r="E145" s="19" t="b">
        <f t="shared" ca="1" si="64"/>
        <v>1</v>
      </c>
      <c r="F145" s="5" t="str">
        <f t="shared" ca="1" si="65"/>
        <v>app_product</v>
      </c>
      <c r="G145" s="5">
        <f t="shared" ca="1" si="66"/>
        <v>302</v>
      </c>
      <c r="H145" s="5" t="str">
        <f t="shared" si="67"/>
        <v>code</v>
      </c>
      <c r="I145" s="13" t="b">
        <f t="shared" si="68"/>
        <v>0</v>
      </c>
      <c r="J145" s="6">
        <f ca="1">OFFSET(program!$A$1,0,disasm!A145)</f>
        <v>109</v>
      </c>
      <c r="K145" s="7">
        <f t="shared" ca="1" si="58"/>
        <v>9</v>
      </c>
      <c r="L145" s="7" t="str">
        <f t="shared" ca="1" si="69"/>
        <v xml:space="preserve">SP+ </v>
      </c>
      <c r="M145" s="7">
        <f t="shared" ca="1" si="70"/>
        <v>2</v>
      </c>
      <c r="N145" s="7">
        <f t="shared" ca="1" si="59"/>
        <v>1</v>
      </c>
      <c r="O145" s="8">
        <f t="shared" ca="1" si="71"/>
        <v>1</v>
      </c>
      <c r="P145" s="8" t="str">
        <f t="shared" ca="1" si="60"/>
        <v/>
      </c>
      <c r="Q145" s="8" t="str">
        <f t="shared" ca="1" si="61"/>
        <v/>
      </c>
      <c r="R145" s="8" t="str">
        <f t="shared" ca="1" si="72"/>
        <v>num</v>
      </c>
      <c r="S145" s="8" t="str">
        <f t="shared" ca="1" si="73"/>
        <v/>
      </c>
      <c r="T145" s="8" t="str">
        <f t="shared" ca="1" si="74"/>
        <v/>
      </c>
      <c r="U145" s="7">
        <f ca="1">IF(O145="","",OFFSET(program!$A$1,0,disasm!$A145+COLUMN()-COLUMN($U145)+IF($I145,0,1)))</f>
        <v>-4</v>
      </c>
      <c r="V145" s="7" t="str">
        <f ca="1">IF(P145="","",OFFSET(program!$A$1,0,disasm!$A145+COLUMN()-COLUMN($U145)+IF($I145,0,1)))</f>
        <v/>
      </c>
      <c r="W145" s="7" t="str">
        <f ca="1">IF(Q145="","",OFFSET(program!$A$1,0,disasm!$A145+COLUMN()-COLUMN($U145)+IF($I145,0,1)))</f>
        <v/>
      </c>
      <c r="X145" s="3" t="str">
        <f t="shared" ca="1" si="75"/>
        <v>-4</v>
      </c>
      <c r="Y145" s="3" t="str">
        <f t="shared" ca="1" si="76"/>
        <v/>
      </c>
      <c r="Z145" s="3" t="str">
        <f t="shared" ca="1" si="77"/>
        <v/>
      </c>
      <c r="AA145" s="3" t="str">
        <f ca="1">" "
&amp;AE145
&amp;IF(AND(OR(K145=5,K145=6),MOD(INT(J145/1000),10)=1)," A2","")
&amp;IF(AND(NOT(I145),J145=109,OFFSET(program!$A$1,0,disasm!$A145+1)&gt;0,NOT(ISNUMBER(FIND(" A1 "," "&amp;AE145&amp;" "))))," AUTOLABEL","")
&amp;" "</f>
        <v xml:space="preserve">  </v>
      </c>
    </row>
    <row r="146" spans="1:31" x14ac:dyDescent="0.2">
      <c r="A146" s="1">
        <f t="shared" ca="1" si="62"/>
        <v>348</v>
      </c>
      <c r="B146" s="2" t="str">
        <f t="shared" ca="1" si="63"/>
        <v>app_product+46</v>
      </c>
      <c r="C146" s="3" t="str">
        <f ca="1">_xlfn.TEXTJOIN(" ",FALSE,OFFSET(program!$A$1,0,A146,1,M146))</f>
        <v>2105 1 0</v>
      </c>
      <c r="D146" s="4" t="str">
        <f ca="1">IF($H146="data",".dat "&amp;X146,
IF($H146="str",".str " &amp; _xlfn.TEXTJOIN("",FALSE,OFFSET(program!$A$2,0,A146+1,1,M146-1)),
$L146&amp;" "&amp;_xlfn.TEXTJOIN(", ",TRUE,$X146:$Z146)
))</f>
        <v>J!=0 1, [SP+0]</v>
      </c>
      <c r="E146" s="19" t="b">
        <f t="shared" ca="1" si="64"/>
        <v>1</v>
      </c>
      <c r="F146" s="5" t="str">
        <f t="shared" ca="1" si="65"/>
        <v>app_product</v>
      </c>
      <c r="G146" s="5">
        <f t="shared" ca="1" si="66"/>
        <v>302</v>
      </c>
      <c r="H146" s="5" t="str">
        <f t="shared" si="67"/>
        <v>code</v>
      </c>
      <c r="I146" s="13" t="b">
        <f t="shared" si="68"/>
        <v>0</v>
      </c>
      <c r="J146" s="6">
        <f ca="1">OFFSET(program!$A$1,0,disasm!A146)</f>
        <v>2105</v>
      </c>
      <c r="K146" s="7">
        <f t="shared" ca="1" si="58"/>
        <v>5</v>
      </c>
      <c r="L146" s="7" t="str">
        <f t="shared" ca="1" si="69"/>
        <v>J!=0</v>
      </c>
      <c r="M146" s="7">
        <f t="shared" ca="1" si="70"/>
        <v>3</v>
      </c>
      <c r="N146" s="7">
        <f t="shared" ca="1" si="59"/>
        <v>2</v>
      </c>
      <c r="O146" s="8">
        <f t="shared" ca="1" si="71"/>
        <v>1</v>
      </c>
      <c r="P146" s="8">
        <f t="shared" ca="1" si="60"/>
        <v>2</v>
      </c>
      <c r="Q146" s="8" t="str">
        <f t="shared" ca="1" si="61"/>
        <v/>
      </c>
      <c r="R146" s="8" t="str">
        <f t="shared" ca="1" si="72"/>
        <v>num</v>
      </c>
      <c r="S146" s="8" t="str">
        <f t="shared" ca="1" si="73"/>
        <v>num</v>
      </c>
      <c r="T146" s="8" t="str">
        <f t="shared" ca="1" si="74"/>
        <v/>
      </c>
      <c r="U146" s="7">
        <f ca="1">IF(O146="","",OFFSET(program!$A$1,0,disasm!$A146+COLUMN()-COLUMN($U146)+IF($I146,0,1)))</f>
        <v>1</v>
      </c>
      <c r="V146" s="7">
        <f ca="1">IF(P146="","",OFFSET(program!$A$1,0,disasm!$A146+COLUMN()-COLUMN($U146)+IF($I146,0,1)))</f>
        <v>0</v>
      </c>
      <c r="W146" s="7" t="str">
        <f ca="1">IF(Q146="","",OFFSET(program!$A$1,0,disasm!$A146+COLUMN()-COLUMN($U146)+IF($I146,0,1)))</f>
        <v/>
      </c>
      <c r="X146" s="3" t="str">
        <f t="shared" ca="1" si="75"/>
        <v>1</v>
      </c>
      <c r="Y146" s="3" t="str">
        <f t="shared" ca="1" si="76"/>
        <v>[SP+0]</v>
      </c>
      <c r="Z146" s="3" t="str">
        <f t="shared" ca="1" si="77"/>
        <v/>
      </c>
      <c r="AA146" s="3" t="str">
        <f ca="1">" "
&amp;AE146
&amp;IF(AND(OR(K146=5,K146=6),MOD(INT(J146/1000),10)=1)," A2","")
&amp;IF(AND(NOT(I146),J146=109,OFFSET(program!$A$1,0,disasm!$A146+1)&gt;0,NOT(ISNUMBER(FIND(" A1 "," "&amp;AE146&amp;" "))))," AUTOLABEL","")
&amp;" "</f>
        <v xml:space="preserve">  </v>
      </c>
    </row>
    <row r="147" spans="1:31" x14ac:dyDescent="0.2">
      <c r="A147" s="1">
        <f t="shared" ca="1" si="62"/>
        <v>351</v>
      </c>
      <c r="B147" s="2" t="str">
        <f t="shared" ca="1" si="63"/>
        <v>app_quotient</v>
      </c>
      <c r="C147" s="3" t="str">
        <f ca="1">_xlfn.TEXTJOIN(" ",FALSE,OFFSET(program!$A$1,0,A147,1,M147))</f>
        <v>109 1</v>
      </c>
      <c r="D147" s="4" t="str">
        <f ca="1">IF($H147="data",".dat "&amp;X147,
IF($H147="str",".str " &amp; _xlfn.TEXTJOIN("",FALSE,OFFSET(program!$A$2,0,A147+1,1,M147-1)),
$L147&amp;" "&amp;_xlfn.TEXTJOIN(", ",TRUE,$X147:$Z147)
))</f>
        <v>SP+  1</v>
      </c>
      <c r="E147" s="19" t="b">
        <f t="shared" ca="1" si="64"/>
        <v>0</v>
      </c>
      <c r="F147" s="5" t="str">
        <f t="shared" si="65"/>
        <v>app_quotient</v>
      </c>
      <c r="G147" s="5">
        <f t="shared" ca="1" si="66"/>
        <v>351</v>
      </c>
      <c r="H147" s="5" t="str">
        <f t="shared" si="67"/>
        <v>code</v>
      </c>
      <c r="I147" s="13" t="b">
        <f t="shared" si="68"/>
        <v>0</v>
      </c>
      <c r="J147" s="6">
        <f ca="1">OFFSET(program!$A$1,0,disasm!A147)</f>
        <v>109</v>
      </c>
      <c r="K147" s="7">
        <f t="shared" ca="1" si="58"/>
        <v>9</v>
      </c>
      <c r="L147" s="7" t="str">
        <f t="shared" ca="1" si="69"/>
        <v xml:space="preserve">SP+ </v>
      </c>
      <c r="M147" s="7">
        <f t="shared" ca="1" si="70"/>
        <v>2</v>
      </c>
      <c r="N147" s="7">
        <f t="shared" ca="1" si="59"/>
        <v>1</v>
      </c>
      <c r="O147" s="8">
        <f t="shared" ca="1" si="71"/>
        <v>1</v>
      </c>
      <c r="P147" s="8" t="str">
        <f t="shared" ca="1" si="60"/>
        <v/>
      </c>
      <c r="Q147" s="8" t="str">
        <f t="shared" ca="1" si="61"/>
        <v/>
      </c>
      <c r="R147" s="8" t="str">
        <f t="shared" ca="1" si="72"/>
        <v>num</v>
      </c>
      <c r="S147" s="8" t="str">
        <f t="shared" ca="1" si="73"/>
        <v/>
      </c>
      <c r="T147" s="8" t="str">
        <f t="shared" ca="1" si="74"/>
        <v/>
      </c>
      <c r="U147" s="7">
        <f ca="1">IF(O147="","",OFFSET(program!$A$1,0,disasm!$A147+COLUMN()-COLUMN($U147)+IF($I147,0,1)))</f>
        <v>1</v>
      </c>
      <c r="V147" s="7" t="str">
        <f ca="1">IF(P147="","",OFFSET(program!$A$1,0,disasm!$A147+COLUMN()-COLUMN($U147)+IF($I147,0,1)))</f>
        <v/>
      </c>
      <c r="W147" s="7" t="str">
        <f ca="1">IF(Q147="","",OFFSET(program!$A$1,0,disasm!$A147+COLUMN()-COLUMN($U147)+IF($I147,0,1)))</f>
        <v/>
      </c>
      <c r="X147" s="3" t="str">
        <f t="shared" ca="1" si="75"/>
        <v>1</v>
      </c>
      <c r="Y147" s="3" t="str">
        <f t="shared" ca="1" si="76"/>
        <v/>
      </c>
      <c r="Z147" s="3" t="str">
        <f t="shared" ca="1" si="77"/>
        <v/>
      </c>
      <c r="AA147" s="3" t="str">
        <f ca="1">" "
&amp;AE147
&amp;IF(AND(OR(K147=5,K147=6),MOD(INT(J147/1000),10)=1)," A2","")
&amp;IF(AND(NOT(I147),J147=109,OFFSET(program!$A$1,0,disasm!$A147+1)&gt;0,NOT(ISNUMBER(FIND(" A1 "," "&amp;AE147&amp;" "))))," AUTOLABEL","")
&amp;" "</f>
        <v xml:space="preserve">  AUTOLABEL </v>
      </c>
      <c r="AC147" s="17" t="s">
        <v>141</v>
      </c>
      <c r="AD147" s="12" t="s">
        <v>208</v>
      </c>
    </row>
    <row r="148" spans="1:31" x14ac:dyDescent="0.2">
      <c r="A148" s="1">
        <f t="shared" ca="1" si="62"/>
        <v>353</v>
      </c>
      <c r="B148" s="2" t="str">
        <f t="shared" ca="1" si="63"/>
        <v>app_quotient+2</v>
      </c>
      <c r="C148" s="3" t="str">
        <f ca="1">_xlfn.TEXTJOIN(" ",FALSE,OFFSET(program!$A$1,0,A148,1,M148))</f>
        <v>101 1 68 359</v>
      </c>
      <c r="D148" s="4" t="str">
        <f ca="1">IF($H148="data",".dat "&amp;X148,
IF($H148="str",".str " &amp; _xlfn.TEXTJOIN("",FALSE,OFFSET(program!$A$2,0,A148+1,1,M148-1)),
$L148&amp;" "&amp;_xlfn.TEXTJOIN(", ",TRUE,$X148:$Z148)
))</f>
        <v>ADD  1, [node.rxmem], [app_quotient+6.a2]</v>
      </c>
      <c r="E148" s="19" t="b">
        <f t="shared" ca="1" si="64"/>
        <v>0</v>
      </c>
      <c r="F148" s="5" t="str">
        <f t="shared" ca="1" si="65"/>
        <v>app_quotient</v>
      </c>
      <c r="G148" s="5">
        <f t="shared" ca="1" si="66"/>
        <v>351</v>
      </c>
      <c r="H148" s="5" t="str">
        <f t="shared" si="67"/>
        <v>code</v>
      </c>
      <c r="I148" s="13" t="b">
        <f t="shared" si="68"/>
        <v>0</v>
      </c>
      <c r="J148" s="6">
        <f ca="1">OFFSET(program!$A$1,0,disasm!A148)</f>
        <v>101</v>
      </c>
      <c r="K148" s="7">
        <f t="shared" ca="1" si="58"/>
        <v>1</v>
      </c>
      <c r="L148" s="7" t="str">
        <f t="shared" ca="1" si="69"/>
        <v xml:space="preserve">ADD </v>
      </c>
      <c r="M148" s="7">
        <f t="shared" ca="1" si="70"/>
        <v>4</v>
      </c>
      <c r="N148" s="7">
        <f t="shared" ca="1" si="59"/>
        <v>3</v>
      </c>
      <c r="O148" s="8">
        <f t="shared" ca="1" si="71"/>
        <v>1</v>
      </c>
      <c r="P148" s="8">
        <f t="shared" ca="1" si="60"/>
        <v>0</v>
      </c>
      <c r="Q148" s="8">
        <f t="shared" ca="1" si="61"/>
        <v>0</v>
      </c>
      <c r="R148" s="8" t="str">
        <f t="shared" ca="1" si="72"/>
        <v>num</v>
      </c>
      <c r="S148" s="8" t="str">
        <f t="shared" ca="1" si="73"/>
        <v>addr</v>
      </c>
      <c r="T148" s="8" t="str">
        <f t="shared" ca="1" si="74"/>
        <v>addr</v>
      </c>
      <c r="U148" s="7">
        <f ca="1">IF(O148="","",OFFSET(program!$A$1,0,disasm!$A148+COLUMN()-COLUMN($U148)+IF($I148,0,1)))</f>
        <v>1</v>
      </c>
      <c r="V148" s="7">
        <f ca="1">IF(P148="","",OFFSET(program!$A$1,0,disasm!$A148+COLUMN()-COLUMN($U148)+IF($I148,0,1)))</f>
        <v>68</v>
      </c>
      <c r="W148" s="7">
        <f ca="1">IF(Q148="","",OFFSET(program!$A$1,0,disasm!$A148+COLUMN()-COLUMN($U148)+IF($I148,0,1)))</f>
        <v>359</v>
      </c>
      <c r="X148" s="3" t="str">
        <f t="shared" ca="1" si="75"/>
        <v>1</v>
      </c>
      <c r="Y148" s="3" t="str">
        <f t="shared" ca="1" si="76"/>
        <v>[node.rxmem]</v>
      </c>
      <c r="Z148" s="3" t="str">
        <f t="shared" ca="1" si="77"/>
        <v>[app_quotient+6.a2]</v>
      </c>
      <c r="AA148" s="3" t="str">
        <f ca="1">" "
&amp;AE148
&amp;IF(AND(OR(K148=5,K148=6),MOD(INT(J148/1000),10)=1)," A2","")
&amp;IF(AND(NOT(I148),J148=109,OFFSET(program!$A$1,0,disasm!$A148+1)&gt;0,NOT(ISNUMBER(FIND(" A1 "," "&amp;AE148&amp;" "))))," AUTOLABEL","")
&amp;" "</f>
        <v xml:space="preserve">  </v>
      </c>
    </row>
    <row r="149" spans="1:31" x14ac:dyDescent="0.2">
      <c r="A149" s="1">
        <f t="shared" ca="1" si="62"/>
        <v>357</v>
      </c>
      <c r="B149" s="2" t="str">
        <f t="shared" ca="1" si="63"/>
        <v>app_quotient+6</v>
      </c>
      <c r="C149" s="3" t="str">
        <f ca="1">_xlfn.TEXTJOIN(" ",FALSE,OFFSET(program!$A$1,0,A149,1,M149))</f>
        <v>20101 0 0 1</v>
      </c>
      <c r="D149" s="4" t="str">
        <f ca="1">IF($H149="data",".dat "&amp;X149,
IF($H149="str",".str " &amp; _xlfn.TEXTJOIN("",FALSE,OFFSET(program!$A$2,0,A149+1,1,M149-1)),
$L149&amp;" "&amp;_xlfn.TEXTJOIN(", ",TRUE,$X149:$Z149)
))</f>
        <v>ADD  0, [start], [SP+1]</v>
      </c>
      <c r="E149" s="19" t="b">
        <f t="shared" ca="1" si="64"/>
        <v>0</v>
      </c>
      <c r="F149" s="5" t="str">
        <f t="shared" ca="1" si="65"/>
        <v>app_quotient</v>
      </c>
      <c r="G149" s="5">
        <f t="shared" ca="1" si="66"/>
        <v>351</v>
      </c>
      <c r="H149" s="5" t="str">
        <f t="shared" si="67"/>
        <v>code</v>
      </c>
      <c r="I149" s="13" t="b">
        <f t="shared" si="68"/>
        <v>0</v>
      </c>
      <c r="J149" s="6">
        <f ca="1">OFFSET(program!$A$1,0,disasm!A149)</f>
        <v>20101</v>
      </c>
      <c r="K149" s="7">
        <f t="shared" ca="1" si="58"/>
        <v>1</v>
      </c>
      <c r="L149" s="7" t="str">
        <f t="shared" ca="1" si="69"/>
        <v xml:space="preserve">ADD </v>
      </c>
      <c r="M149" s="7">
        <f t="shared" ca="1" si="70"/>
        <v>4</v>
      </c>
      <c r="N149" s="7">
        <f t="shared" ca="1" si="59"/>
        <v>3</v>
      </c>
      <c r="O149" s="8">
        <f t="shared" ca="1" si="71"/>
        <v>1</v>
      </c>
      <c r="P149" s="8">
        <f t="shared" ca="1" si="60"/>
        <v>0</v>
      </c>
      <c r="Q149" s="8">
        <f t="shared" ca="1" si="61"/>
        <v>2</v>
      </c>
      <c r="R149" s="8" t="str">
        <f t="shared" ca="1" si="72"/>
        <v>num</v>
      </c>
      <c r="S149" s="8" t="str">
        <f t="shared" ca="1" si="73"/>
        <v>addr</v>
      </c>
      <c r="T149" s="8" t="str">
        <f t="shared" ca="1" si="74"/>
        <v>num</v>
      </c>
      <c r="U149" s="7">
        <f ca="1">IF(O149="","",OFFSET(program!$A$1,0,disasm!$A149+COLUMN()-COLUMN($U149)+IF($I149,0,1)))</f>
        <v>0</v>
      </c>
      <c r="V149" s="7">
        <f ca="1">IF(P149="","",OFFSET(program!$A$1,0,disasm!$A149+COLUMN()-COLUMN($U149)+IF($I149,0,1)))</f>
        <v>0</v>
      </c>
      <c r="W149" s="7">
        <f ca="1">IF(Q149="","",OFFSET(program!$A$1,0,disasm!$A149+COLUMN()-COLUMN($U149)+IF($I149,0,1)))</f>
        <v>1</v>
      </c>
      <c r="X149" s="3" t="str">
        <f t="shared" ca="1" si="75"/>
        <v>0</v>
      </c>
      <c r="Y149" s="3" t="str">
        <f t="shared" ca="1" si="76"/>
        <v>[start]</v>
      </c>
      <c r="Z149" s="3" t="str">
        <f t="shared" ca="1" si="77"/>
        <v>[SP+1]</v>
      </c>
      <c r="AA149" s="3" t="str">
        <f ca="1">" "
&amp;AE149
&amp;IF(AND(OR(K149=5,K149=6),MOD(INT(J149/1000),10)=1)," A2","")
&amp;IF(AND(NOT(I149),J149=109,OFFSET(program!$A$1,0,disasm!$A149+1)&gt;0,NOT(ISNUMBER(FIND(" A1 "," "&amp;AE149&amp;" "))))," AUTOLABEL","")
&amp;" "</f>
        <v xml:space="preserve">  </v>
      </c>
    </row>
    <row r="150" spans="1:31" x14ac:dyDescent="0.2">
      <c r="A150" s="1">
        <f t="shared" ca="1" si="62"/>
        <v>361</v>
      </c>
      <c r="B150" s="2" t="str">
        <f t="shared" ca="1" si="63"/>
        <v>app_quotient+10</v>
      </c>
      <c r="C150" s="3" t="str">
        <f ca="1">_xlfn.TEXTJOIN(" ",FALSE,OFFSET(program!$A$1,0,A150,1,M150))</f>
        <v>101 3 68 367</v>
      </c>
      <c r="D150" s="4" t="str">
        <f ca="1">IF($H150="data",".dat "&amp;X150,
IF($H150="str",".str " &amp; _xlfn.TEXTJOIN("",FALSE,OFFSET(program!$A$2,0,A150+1,1,M150-1)),
$L150&amp;" "&amp;_xlfn.TEXTJOIN(", ",TRUE,$X150:$Z150)
))</f>
        <v>ADD  3, [node.rxmem], [app_quotient+14.a2]</v>
      </c>
      <c r="E150" s="19" t="b">
        <f t="shared" ca="1" si="64"/>
        <v>0</v>
      </c>
      <c r="F150" s="5" t="str">
        <f t="shared" ca="1" si="65"/>
        <v>app_quotient</v>
      </c>
      <c r="G150" s="5">
        <f t="shared" ca="1" si="66"/>
        <v>351</v>
      </c>
      <c r="H150" s="5" t="str">
        <f t="shared" si="67"/>
        <v>code</v>
      </c>
      <c r="I150" s="13" t="b">
        <f t="shared" si="68"/>
        <v>0</v>
      </c>
      <c r="J150" s="6">
        <f ca="1">OFFSET(program!$A$1,0,disasm!A150)</f>
        <v>101</v>
      </c>
      <c r="K150" s="7">
        <f t="shared" ca="1" si="58"/>
        <v>1</v>
      </c>
      <c r="L150" s="7" t="str">
        <f t="shared" ca="1" si="69"/>
        <v xml:space="preserve">ADD </v>
      </c>
      <c r="M150" s="7">
        <f t="shared" ca="1" si="70"/>
        <v>4</v>
      </c>
      <c r="N150" s="7">
        <f t="shared" ca="1" si="59"/>
        <v>3</v>
      </c>
      <c r="O150" s="8">
        <f t="shared" ca="1" si="71"/>
        <v>1</v>
      </c>
      <c r="P150" s="8">
        <f t="shared" ca="1" si="60"/>
        <v>0</v>
      </c>
      <c r="Q150" s="8">
        <f t="shared" ca="1" si="61"/>
        <v>0</v>
      </c>
      <c r="R150" s="8" t="str">
        <f t="shared" ca="1" si="72"/>
        <v>num</v>
      </c>
      <c r="S150" s="8" t="str">
        <f t="shared" ca="1" si="73"/>
        <v>addr</v>
      </c>
      <c r="T150" s="8" t="str">
        <f t="shared" ca="1" si="74"/>
        <v>addr</v>
      </c>
      <c r="U150" s="7">
        <f ca="1">IF(O150="","",OFFSET(program!$A$1,0,disasm!$A150+COLUMN()-COLUMN($U150)+IF($I150,0,1)))</f>
        <v>3</v>
      </c>
      <c r="V150" s="7">
        <f ca="1">IF(P150="","",OFFSET(program!$A$1,0,disasm!$A150+COLUMN()-COLUMN($U150)+IF($I150,0,1)))</f>
        <v>68</v>
      </c>
      <c r="W150" s="7">
        <f ca="1">IF(Q150="","",OFFSET(program!$A$1,0,disasm!$A150+COLUMN()-COLUMN($U150)+IF($I150,0,1)))</f>
        <v>367</v>
      </c>
      <c r="X150" s="3" t="str">
        <f t="shared" ca="1" si="75"/>
        <v>3</v>
      </c>
      <c r="Y150" s="3" t="str">
        <f t="shared" ca="1" si="76"/>
        <v>[node.rxmem]</v>
      </c>
      <c r="Z150" s="3" t="str">
        <f t="shared" ca="1" si="77"/>
        <v>[app_quotient+14.a2]</v>
      </c>
      <c r="AA150" s="3" t="str">
        <f ca="1">" "
&amp;AE150
&amp;IF(AND(OR(K150=5,K150=6),MOD(INT(J150/1000),10)=1)," A2","")
&amp;IF(AND(NOT(I150),J150=109,OFFSET(program!$A$1,0,disasm!$A150+1)&gt;0,NOT(ISNUMBER(FIND(" A1 "," "&amp;AE150&amp;" "))))," AUTOLABEL","")
&amp;" "</f>
        <v xml:space="preserve">  </v>
      </c>
    </row>
    <row r="151" spans="1:31" x14ac:dyDescent="0.2">
      <c r="A151" s="1">
        <f t="shared" ca="1" si="62"/>
        <v>365</v>
      </c>
      <c r="B151" s="2" t="str">
        <f t="shared" ca="1" si="63"/>
        <v>app_quotient+14</v>
      </c>
      <c r="C151" s="3" t="str">
        <f ca="1">_xlfn.TEXTJOIN(" ",FALSE,OFFSET(program!$A$1,0,A151,1,M151))</f>
        <v>20101 0 0 2</v>
      </c>
      <c r="D151" s="4" t="str">
        <f ca="1">IF($H151="data",".dat "&amp;X151,
IF($H151="str",".str " &amp; _xlfn.TEXTJOIN("",FALSE,OFFSET(program!$A$2,0,A151+1,1,M151-1)),
$L151&amp;" "&amp;_xlfn.TEXTJOIN(", ",TRUE,$X151:$Z151)
))</f>
        <v>ADD  0, [start], [SP+2]</v>
      </c>
      <c r="E151" s="19" t="b">
        <f t="shared" ca="1" si="64"/>
        <v>0</v>
      </c>
      <c r="F151" s="5" t="str">
        <f t="shared" ca="1" si="65"/>
        <v>app_quotient</v>
      </c>
      <c r="G151" s="5">
        <f t="shared" ca="1" si="66"/>
        <v>351</v>
      </c>
      <c r="H151" s="5" t="str">
        <f t="shared" si="67"/>
        <v>code</v>
      </c>
      <c r="I151" s="13" t="b">
        <f t="shared" si="68"/>
        <v>0</v>
      </c>
      <c r="J151" s="6">
        <f ca="1">OFFSET(program!$A$1,0,disasm!A151)</f>
        <v>20101</v>
      </c>
      <c r="K151" s="7">
        <f t="shared" ca="1" si="58"/>
        <v>1</v>
      </c>
      <c r="L151" s="7" t="str">
        <f t="shared" ca="1" si="69"/>
        <v xml:space="preserve">ADD </v>
      </c>
      <c r="M151" s="7">
        <f t="shared" ca="1" si="70"/>
        <v>4</v>
      </c>
      <c r="N151" s="7">
        <f t="shared" ca="1" si="59"/>
        <v>3</v>
      </c>
      <c r="O151" s="8">
        <f t="shared" ca="1" si="71"/>
        <v>1</v>
      </c>
      <c r="P151" s="8">
        <f t="shared" ca="1" si="60"/>
        <v>0</v>
      </c>
      <c r="Q151" s="8">
        <f t="shared" ca="1" si="61"/>
        <v>2</v>
      </c>
      <c r="R151" s="8" t="str">
        <f t="shared" ca="1" si="72"/>
        <v>num</v>
      </c>
      <c r="S151" s="8" t="str">
        <f t="shared" ca="1" si="73"/>
        <v>addr</v>
      </c>
      <c r="T151" s="8" t="str">
        <f t="shared" ca="1" si="74"/>
        <v>num</v>
      </c>
      <c r="U151" s="7">
        <f ca="1">IF(O151="","",OFFSET(program!$A$1,0,disasm!$A151+COLUMN()-COLUMN($U151)+IF($I151,0,1)))</f>
        <v>0</v>
      </c>
      <c r="V151" s="7">
        <f ca="1">IF(P151="","",OFFSET(program!$A$1,0,disasm!$A151+COLUMN()-COLUMN($U151)+IF($I151,0,1)))</f>
        <v>0</v>
      </c>
      <c r="W151" s="7">
        <f ca="1">IF(Q151="","",OFFSET(program!$A$1,0,disasm!$A151+COLUMN()-COLUMN($U151)+IF($I151,0,1)))</f>
        <v>2</v>
      </c>
      <c r="X151" s="3" t="str">
        <f t="shared" ca="1" si="75"/>
        <v>0</v>
      </c>
      <c r="Y151" s="3" t="str">
        <f t="shared" ca="1" si="76"/>
        <v>[start]</v>
      </c>
      <c r="Z151" s="3" t="str">
        <f t="shared" ca="1" si="77"/>
        <v>[SP+2]</v>
      </c>
      <c r="AA151" s="3" t="str">
        <f ca="1">" "
&amp;AE151
&amp;IF(AND(OR(K151=5,K151=6),MOD(INT(J151/1000),10)=1)," A2","")
&amp;IF(AND(NOT(I151),J151=109,OFFSET(program!$A$1,0,disasm!$A151+1)&gt;0,NOT(ISNUMBER(FIND(" A1 "," "&amp;AE151&amp;" "))))," AUTOLABEL","")
&amp;" "</f>
        <v xml:space="preserve">  </v>
      </c>
    </row>
    <row r="152" spans="1:31" x14ac:dyDescent="0.2">
      <c r="A152" s="1">
        <f t="shared" ca="1" si="62"/>
        <v>369</v>
      </c>
      <c r="B152" s="2" t="str">
        <f t="shared" ca="1" si="63"/>
        <v>app_quotient+18</v>
      </c>
      <c r="C152" s="3" t="str">
        <f ca="1">_xlfn.TEXTJOIN(" ",FALSE,OFFSET(program!$A$1,0,A152,1,M152))</f>
        <v>21101 0 376 0</v>
      </c>
      <c r="D152" s="4" t="str">
        <f ca="1">IF($H152="data",".dat "&amp;X152,
IF($H152="str",".str " &amp; _xlfn.TEXTJOIN("",FALSE,OFFSET(program!$A$2,0,A152+1,1,M152-1)),
$L152&amp;" "&amp;_xlfn.TEXTJOIN(", ",TRUE,$X152:$Z152)
))</f>
        <v>ADD  0, app_quotient+25, [SP+0]</v>
      </c>
      <c r="E152" s="19" t="b">
        <f t="shared" ca="1" si="64"/>
        <v>0</v>
      </c>
      <c r="F152" s="5" t="str">
        <f t="shared" ca="1" si="65"/>
        <v>app_quotient</v>
      </c>
      <c r="G152" s="5">
        <f t="shared" ca="1" si="66"/>
        <v>351</v>
      </c>
      <c r="H152" s="5" t="str">
        <f t="shared" si="67"/>
        <v>code</v>
      </c>
      <c r="I152" s="13" t="b">
        <f t="shared" si="68"/>
        <v>0</v>
      </c>
      <c r="J152" s="6">
        <f ca="1">OFFSET(program!$A$1,0,disasm!A152)</f>
        <v>21101</v>
      </c>
      <c r="K152" s="7">
        <f t="shared" ca="1" si="58"/>
        <v>1</v>
      </c>
      <c r="L152" s="7" t="str">
        <f t="shared" ca="1" si="69"/>
        <v xml:space="preserve">ADD </v>
      </c>
      <c r="M152" s="7">
        <f t="shared" ca="1" si="70"/>
        <v>4</v>
      </c>
      <c r="N152" s="7">
        <f t="shared" ca="1" si="59"/>
        <v>3</v>
      </c>
      <c r="O152" s="8">
        <f t="shared" ca="1" si="71"/>
        <v>1</v>
      </c>
      <c r="P152" s="8">
        <f t="shared" ca="1" si="60"/>
        <v>1</v>
      </c>
      <c r="Q152" s="8">
        <f t="shared" ca="1" si="61"/>
        <v>2</v>
      </c>
      <c r="R152" s="8" t="str">
        <f t="shared" ca="1" si="72"/>
        <v>num</v>
      </c>
      <c r="S152" s="8" t="str">
        <f t="shared" ca="1" si="73"/>
        <v>addr</v>
      </c>
      <c r="T152" s="8" t="str">
        <f t="shared" ca="1" si="74"/>
        <v>num</v>
      </c>
      <c r="U152" s="7">
        <f ca="1">IF(O152="","",OFFSET(program!$A$1,0,disasm!$A152+COLUMN()-COLUMN($U152)+IF($I152,0,1)))</f>
        <v>0</v>
      </c>
      <c r="V152" s="7">
        <f ca="1">IF(P152="","",OFFSET(program!$A$1,0,disasm!$A152+COLUMN()-COLUMN($U152)+IF($I152,0,1)))</f>
        <v>376</v>
      </c>
      <c r="W152" s="7">
        <f ca="1">IF(Q152="","",OFFSET(program!$A$1,0,disasm!$A152+COLUMN()-COLUMN($U152)+IF($I152,0,1)))</f>
        <v>0</v>
      </c>
      <c r="X152" s="3" t="str">
        <f t="shared" ca="1" si="75"/>
        <v>0</v>
      </c>
      <c r="Y152" s="3" t="str">
        <f t="shared" ca="1" si="76"/>
        <v>app_quotient+25</v>
      </c>
      <c r="Z152" s="3" t="str">
        <f t="shared" ca="1" si="77"/>
        <v>[SP+0]</v>
      </c>
      <c r="AA152" s="3" t="str">
        <f ca="1">" "
&amp;AE152
&amp;IF(AND(OR(K152=5,K152=6),MOD(INT(J152/1000),10)=1)," A2","")
&amp;IF(AND(NOT(I152),J152=109,OFFSET(program!$A$1,0,disasm!$A152+1)&gt;0,NOT(ISNUMBER(FIND(" A1 "," "&amp;AE152&amp;" "))))," AUTOLABEL","")
&amp;" "</f>
        <v xml:space="preserve"> A2 </v>
      </c>
      <c r="AE152" s="12" t="s">
        <v>19</v>
      </c>
    </row>
    <row r="153" spans="1:31" x14ac:dyDescent="0.2">
      <c r="A153" s="1">
        <f t="shared" ca="1" si="62"/>
        <v>373</v>
      </c>
      <c r="B153" s="2" t="str">
        <f t="shared" ca="1" si="63"/>
        <v>app_quotient+22</v>
      </c>
      <c r="C153" s="3" t="str">
        <f ca="1">_xlfn.TEXTJOIN(" ",FALSE,OFFSET(program!$A$1,0,A153,1,M153))</f>
        <v>1105 1 436</v>
      </c>
      <c r="D153" s="4" t="str">
        <f ca="1">IF($H153="data",".dat "&amp;X153,
IF($H153="str",".str " &amp; _xlfn.TEXTJOIN("",FALSE,OFFSET(program!$A$2,0,A153+1,1,M153-1)),
$L153&amp;" "&amp;_xlfn.TEXTJOIN(", ",TRUE,$X153:$Z153)
))</f>
        <v>J!=0 1, divide</v>
      </c>
      <c r="E153" s="19" t="b">
        <f t="shared" ca="1" si="64"/>
        <v>0</v>
      </c>
      <c r="F153" s="5" t="str">
        <f t="shared" ca="1" si="65"/>
        <v>app_quotient</v>
      </c>
      <c r="G153" s="5">
        <f t="shared" ca="1" si="66"/>
        <v>351</v>
      </c>
      <c r="H153" s="5" t="str">
        <f t="shared" si="67"/>
        <v>code</v>
      </c>
      <c r="I153" s="13" t="b">
        <f t="shared" si="68"/>
        <v>0</v>
      </c>
      <c r="J153" s="6">
        <f ca="1">OFFSET(program!$A$1,0,disasm!A153)</f>
        <v>1105</v>
      </c>
      <c r="K153" s="7">
        <f t="shared" ca="1" si="58"/>
        <v>5</v>
      </c>
      <c r="L153" s="7" t="str">
        <f t="shared" ca="1" si="69"/>
        <v>J!=0</v>
      </c>
      <c r="M153" s="7">
        <f t="shared" ca="1" si="70"/>
        <v>3</v>
      </c>
      <c r="N153" s="7">
        <f t="shared" ca="1" si="59"/>
        <v>2</v>
      </c>
      <c r="O153" s="8">
        <f t="shared" ca="1" si="71"/>
        <v>1</v>
      </c>
      <c r="P153" s="8">
        <f t="shared" ca="1" si="60"/>
        <v>1</v>
      </c>
      <c r="Q153" s="8" t="str">
        <f t="shared" ca="1" si="61"/>
        <v/>
      </c>
      <c r="R153" s="8" t="str">
        <f t="shared" ca="1" si="72"/>
        <v>num</v>
      </c>
      <c r="S153" s="8" t="str">
        <f t="shared" ca="1" si="73"/>
        <v>addr</v>
      </c>
      <c r="T153" s="8" t="str">
        <f t="shared" ca="1" si="74"/>
        <v/>
      </c>
      <c r="U153" s="7">
        <f ca="1">IF(O153="","",OFFSET(program!$A$1,0,disasm!$A153+COLUMN()-COLUMN($U153)+IF($I153,0,1)))</f>
        <v>1</v>
      </c>
      <c r="V153" s="7">
        <f ca="1">IF(P153="","",OFFSET(program!$A$1,0,disasm!$A153+COLUMN()-COLUMN($U153)+IF($I153,0,1)))</f>
        <v>436</v>
      </c>
      <c r="W153" s="7" t="str">
        <f ca="1">IF(Q153="","",OFFSET(program!$A$1,0,disasm!$A153+COLUMN()-COLUMN($U153)+IF($I153,0,1)))</f>
        <v/>
      </c>
      <c r="X153" s="3" t="str">
        <f t="shared" ca="1" si="75"/>
        <v>1</v>
      </c>
      <c r="Y153" s="3" t="str">
        <f t="shared" ca="1" si="76"/>
        <v>divide</v>
      </c>
      <c r="Z153" s="3" t="str">
        <f t="shared" ca="1" si="77"/>
        <v/>
      </c>
      <c r="AA153" s="3" t="str">
        <f ca="1">" "
&amp;AE153
&amp;IF(AND(OR(K153=5,K153=6),MOD(INT(J153/1000),10)=1)," A2","")
&amp;IF(AND(NOT(I153),J153=109,OFFSET(program!$A$1,0,disasm!$A153+1)&gt;0,NOT(ISNUMBER(FIND(" A1 "," "&amp;AE153&amp;" "))))," AUTOLABEL","")
&amp;" "</f>
        <v xml:space="preserve">  A2 </v>
      </c>
    </row>
    <row r="154" spans="1:31" x14ac:dyDescent="0.2">
      <c r="A154" s="1">
        <f t="shared" ca="1" si="62"/>
        <v>376</v>
      </c>
      <c r="B154" s="2" t="str">
        <f t="shared" ca="1" si="63"/>
        <v>app_quotient+25</v>
      </c>
      <c r="C154" s="3" t="str">
        <f ca="1">_xlfn.TEXTJOIN(" ",FALSE,OFFSET(program!$A$1,0,A154,1,M154))</f>
        <v>21201 1 0 0</v>
      </c>
      <c r="D154" s="4" t="str">
        <f ca="1">IF($H154="data",".dat "&amp;X154,
IF($H154="str",".str " &amp; _xlfn.TEXTJOIN("",FALSE,OFFSET(program!$A$2,0,A154+1,1,M154-1)),
$L154&amp;" "&amp;_xlfn.TEXTJOIN(", ",TRUE,$X154:$Z154)
))</f>
        <v>ADD  [SP+1], 0, [SP+0]</v>
      </c>
      <c r="E154" s="19" t="b">
        <f t="shared" ca="1" si="64"/>
        <v>0</v>
      </c>
      <c r="F154" s="5" t="str">
        <f t="shared" ca="1" si="65"/>
        <v>app_quotient</v>
      </c>
      <c r="G154" s="5">
        <f t="shared" ca="1" si="66"/>
        <v>351</v>
      </c>
      <c r="H154" s="5" t="str">
        <f t="shared" si="67"/>
        <v>code</v>
      </c>
      <c r="I154" s="13" t="b">
        <f t="shared" si="68"/>
        <v>0</v>
      </c>
      <c r="J154" s="6">
        <f ca="1">OFFSET(program!$A$1,0,disasm!A154)</f>
        <v>21201</v>
      </c>
      <c r="K154" s="7">
        <f t="shared" ca="1" si="58"/>
        <v>1</v>
      </c>
      <c r="L154" s="7" t="str">
        <f t="shared" ca="1" si="69"/>
        <v xml:space="preserve">ADD </v>
      </c>
      <c r="M154" s="7">
        <f t="shared" ca="1" si="70"/>
        <v>4</v>
      </c>
      <c r="N154" s="7">
        <f t="shared" ca="1" si="59"/>
        <v>3</v>
      </c>
      <c r="O154" s="8">
        <f t="shared" ca="1" si="71"/>
        <v>2</v>
      </c>
      <c r="P154" s="8">
        <f t="shared" ca="1" si="60"/>
        <v>1</v>
      </c>
      <c r="Q154" s="8">
        <f t="shared" ca="1" si="61"/>
        <v>2</v>
      </c>
      <c r="R154" s="8" t="str">
        <f t="shared" ca="1" si="72"/>
        <v>num</v>
      </c>
      <c r="S154" s="8" t="str">
        <f t="shared" ca="1" si="73"/>
        <v>num</v>
      </c>
      <c r="T154" s="8" t="str">
        <f t="shared" ca="1" si="74"/>
        <v>num</v>
      </c>
      <c r="U154" s="7">
        <f ca="1">IF(O154="","",OFFSET(program!$A$1,0,disasm!$A154+COLUMN()-COLUMN($U154)+IF($I154,0,1)))</f>
        <v>1</v>
      </c>
      <c r="V154" s="7">
        <f ca="1">IF(P154="","",OFFSET(program!$A$1,0,disasm!$A154+COLUMN()-COLUMN($U154)+IF($I154,0,1)))</f>
        <v>0</v>
      </c>
      <c r="W154" s="7">
        <f ca="1">IF(Q154="","",OFFSET(program!$A$1,0,disasm!$A154+COLUMN()-COLUMN($U154)+IF($I154,0,1)))</f>
        <v>0</v>
      </c>
      <c r="X154" s="3" t="str">
        <f t="shared" ca="1" si="75"/>
        <v>[SP+1]</v>
      </c>
      <c r="Y154" s="3" t="str">
        <f t="shared" ca="1" si="76"/>
        <v>0</v>
      </c>
      <c r="Z154" s="3" t="str">
        <f t="shared" ca="1" si="77"/>
        <v>[SP+0]</v>
      </c>
      <c r="AA154" s="3" t="str">
        <f ca="1">" "
&amp;AE154
&amp;IF(AND(OR(K154=5,K154=6),MOD(INT(J154/1000),10)=1)," A2","")
&amp;IF(AND(NOT(I154),J154=109,OFFSET(program!$A$1,0,disasm!$A154+1)&gt;0,NOT(ISNUMBER(FIND(" A1 "," "&amp;AE154&amp;" "))))," AUTOLABEL","")
&amp;" "</f>
        <v xml:space="preserve">  </v>
      </c>
      <c r="AC154" s="17" t="s">
        <v>228</v>
      </c>
    </row>
    <row r="155" spans="1:31" x14ac:dyDescent="0.2">
      <c r="A155" s="1">
        <f t="shared" ca="1" si="62"/>
        <v>380</v>
      </c>
      <c r="B155" s="2" t="str">
        <f t="shared" ca="1" si="63"/>
        <v>app_quotient+29</v>
      </c>
      <c r="C155" s="3" t="str">
        <f ca="1">_xlfn.TEXTJOIN(" ",FALSE,OFFSET(program!$A$1,0,A155,1,M155))</f>
        <v>109 -1</v>
      </c>
      <c r="D155" s="4" t="str">
        <f ca="1">IF($H155="data",".dat "&amp;X155,
IF($H155="str",".str " &amp; _xlfn.TEXTJOIN("",FALSE,OFFSET(program!$A$2,0,A155+1,1,M155-1)),
$L155&amp;" "&amp;_xlfn.TEXTJOIN(", ",TRUE,$X155:$Z155)
))</f>
        <v>SP+  -1</v>
      </c>
      <c r="E155" s="19" t="b">
        <f t="shared" ca="1" si="64"/>
        <v>0</v>
      </c>
      <c r="F155" s="5" t="str">
        <f t="shared" ca="1" si="65"/>
        <v>app_quotient</v>
      </c>
      <c r="G155" s="5">
        <f t="shared" ca="1" si="66"/>
        <v>351</v>
      </c>
      <c r="H155" s="5" t="str">
        <f t="shared" si="67"/>
        <v>code</v>
      </c>
      <c r="I155" s="13" t="b">
        <f t="shared" si="68"/>
        <v>0</v>
      </c>
      <c r="J155" s="6">
        <f ca="1">OFFSET(program!$A$1,0,disasm!A155)</f>
        <v>109</v>
      </c>
      <c r="K155" s="7">
        <f t="shared" ca="1" si="58"/>
        <v>9</v>
      </c>
      <c r="L155" s="7" t="str">
        <f t="shared" ca="1" si="69"/>
        <v xml:space="preserve">SP+ </v>
      </c>
      <c r="M155" s="7">
        <f t="shared" ca="1" si="70"/>
        <v>2</v>
      </c>
      <c r="N155" s="7">
        <f t="shared" ca="1" si="59"/>
        <v>1</v>
      </c>
      <c r="O155" s="8">
        <f t="shared" ca="1" si="71"/>
        <v>1</v>
      </c>
      <c r="P155" s="8" t="str">
        <f t="shared" ca="1" si="60"/>
        <v/>
      </c>
      <c r="Q155" s="8" t="str">
        <f t="shared" ca="1" si="61"/>
        <v/>
      </c>
      <c r="R155" s="8" t="str">
        <f t="shared" ca="1" si="72"/>
        <v>num</v>
      </c>
      <c r="S155" s="8" t="str">
        <f t="shared" ca="1" si="73"/>
        <v/>
      </c>
      <c r="T155" s="8" t="str">
        <f t="shared" ca="1" si="74"/>
        <v/>
      </c>
      <c r="U155" s="7">
        <f ca="1">IF(O155="","",OFFSET(program!$A$1,0,disasm!$A155+COLUMN()-COLUMN($U155)+IF($I155,0,1)))</f>
        <v>-1</v>
      </c>
      <c r="V155" s="7" t="str">
        <f ca="1">IF(P155="","",OFFSET(program!$A$1,0,disasm!$A155+COLUMN()-COLUMN($U155)+IF($I155,0,1)))</f>
        <v/>
      </c>
      <c r="W155" s="7" t="str">
        <f ca="1">IF(Q155="","",OFFSET(program!$A$1,0,disasm!$A155+COLUMN()-COLUMN($U155)+IF($I155,0,1)))</f>
        <v/>
      </c>
      <c r="X155" s="3" t="str">
        <f t="shared" ca="1" si="75"/>
        <v>-1</v>
      </c>
      <c r="Y155" s="3" t="str">
        <f t="shared" ca="1" si="76"/>
        <v/>
      </c>
      <c r="Z155" s="3" t="str">
        <f t="shared" ca="1" si="77"/>
        <v/>
      </c>
      <c r="AA155" s="3" t="str">
        <f ca="1">" "
&amp;AE155
&amp;IF(AND(OR(K155=5,K155=6),MOD(INT(J155/1000),10)=1)," A2","")
&amp;IF(AND(NOT(I155),J155=109,OFFSET(program!$A$1,0,disasm!$A155+1)&gt;0,NOT(ISNUMBER(FIND(" A1 "," "&amp;AE155&amp;" "))))," AUTOLABEL","")
&amp;" "</f>
        <v xml:space="preserve">  </v>
      </c>
    </row>
    <row r="156" spans="1:31" x14ac:dyDescent="0.2">
      <c r="A156" s="1">
        <f t="shared" ca="1" si="62"/>
        <v>382</v>
      </c>
      <c r="B156" s="2" t="str">
        <f t="shared" ca="1" si="63"/>
        <v>app_quotient+31</v>
      </c>
      <c r="C156" s="3" t="str">
        <f ca="1">_xlfn.TEXTJOIN(" ",FALSE,OFFSET(program!$A$1,0,A156,1,M156))</f>
        <v>2106 0 0</v>
      </c>
      <c r="D156" s="4" t="str">
        <f ca="1">IF($H156="data",".dat "&amp;X156,
IF($H156="str",".str " &amp; _xlfn.TEXTJOIN("",FALSE,OFFSET(program!$A$2,0,A156+1,1,M156-1)),
$L156&amp;" "&amp;_xlfn.TEXTJOIN(", ",TRUE,$X156:$Z156)
))</f>
        <v>J=0  0, [SP+0]</v>
      </c>
      <c r="E156" s="19" t="b">
        <f t="shared" ca="1" si="64"/>
        <v>0</v>
      </c>
      <c r="F156" s="5" t="str">
        <f t="shared" ca="1" si="65"/>
        <v>app_quotient</v>
      </c>
      <c r="G156" s="5">
        <f t="shared" ca="1" si="66"/>
        <v>351</v>
      </c>
      <c r="H156" s="5" t="str">
        <f t="shared" si="67"/>
        <v>code</v>
      </c>
      <c r="I156" s="13" t="b">
        <f t="shared" si="68"/>
        <v>0</v>
      </c>
      <c r="J156" s="6">
        <f ca="1">OFFSET(program!$A$1,0,disasm!A156)</f>
        <v>2106</v>
      </c>
      <c r="K156" s="7">
        <f t="shared" ca="1" si="58"/>
        <v>6</v>
      </c>
      <c r="L156" s="7" t="str">
        <f t="shared" ca="1" si="69"/>
        <v xml:space="preserve">J=0 </v>
      </c>
      <c r="M156" s="7">
        <f t="shared" ca="1" si="70"/>
        <v>3</v>
      </c>
      <c r="N156" s="7">
        <f t="shared" ca="1" si="59"/>
        <v>2</v>
      </c>
      <c r="O156" s="8">
        <f t="shared" ca="1" si="71"/>
        <v>1</v>
      </c>
      <c r="P156" s="8">
        <f t="shared" ca="1" si="60"/>
        <v>2</v>
      </c>
      <c r="Q156" s="8" t="str">
        <f t="shared" ca="1" si="61"/>
        <v/>
      </c>
      <c r="R156" s="8" t="str">
        <f t="shared" ca="1" si="72"/>
        <v>num</v>
      </c>
      <c r="S156" s="8" t="str">
        <f t="shared" ca="1" si="73"/>
        <v>num</v>
      </c>
      <c r="T156" s="8" t="str">
        <f t="shared" ca="1" si="74"/>
        <v/>
      </c>
      <c r="U156" s="7">
        <f ca="1">IF(O156="","",OFFSET(program!$A$1,0,disasm!$A156+COLUMN()-COLUMN($U156)+IF($I156,0,1)))</f>
        <v>0</v>
      </c>
      <c r="V156" s="7">
        <f ca="1">IF(P156="","",OFFSET(program!$A$1,0,disasm!$A156+COLUMN()-COLUMN($U156)+IF($I156,0,1)))</f>
        <v>0</v>
      </c>
      <c r="W156" s="7" t="str">
        <f ca="1">IF(Q156="","",OFFSET(program!$A$1,0,disasm!$A156+COLUMN()-COLUMN($U156)+IF($I156,0,1)))</f>
        <v/>
      </c>
      <c r="X156" s="3" t="str">
        <f t="shared" ca="1" si="75"/>
        <v>0</v>
      </c>
      <c r="Y156" s="3" t="str">
        <f t="shared" ca="1" si="76"/>
        <v>[SP+0]</v>
      </c>
      <c r="Z156" s="3" t="str">
        <f t="shared" ca="1" si="77"/>
        <v/>
      </c>
      <c r="AA156" s="3" t="str">
        <f ca="1">" "
&amp;AE156
&amp;IF(AND(OR(K156=5,K156=6),MOD(INT(J156/1000),10)=1)," A2","")
&amp;IF(AND(NOT(I156),J156=109,OFFSET(program!$A$1,0,disasm!$A156+1)&gt;0,NOT(ISNUMBER(FIND(" A1 "," "&amp;AE156&amp;" "))))," AUTOLABEL","")
&amp;" "</f>
        <v xml:space="preserve">  </v>
      </c>
    </row>
    <row r="157" spans="1:31" x14ac:dyDescent="0.2">
      <c r="A157" s="1">
        <f t="shared" ca="1" si="62"/>
        <v>385</v>
      </c>
      <c r="B157" s="2" t="str">
        <f t="shared" si="63"/>
        <v>pow2.0</v>
      </c>
      <c r="C157" s="3" t="str">
        <f ca="1">_xlfn.TEXTJOIN(" ",FALSE,OFFSET(program!$A$1,0,A157,1,M157))</f>
        <v>1</v>
      </c>
      <c r="D157" s="4" t="str">
        <f ca="1">IF($H157="data",".dat "&amp;X157,
IF($H157="str",".str " &amp; _xlfn.TEXTJOIN("",FALSE,OFFSET(program!$A$2,0,A157+1,1,M157-1)),
$L157&amp;" "&amp;_xlfn.TEXTJOIN(", ",TRUE,$X157:$Z157)
))</f>
        <v>.dat 1</v>
      </c>
      <c r="E157" s="19" t="b">
        <f t="shared" ca="1" si="64"/>
        <v>1</v>
      </c>
      <c r="F157" s="5" t="str">
        <f t="shared" si="65"/>
        <v>pow2</v>
      </c>
      <c r="G157" s="5">
        <f t="shared" ca="1" si="66"/>
        <v>385</v>
      </c>
      <c r="H157" s="5" t="str">
        <f t="shared" si="67"/>
        <v>data</v>
      </c>
      <c r="I157" s="13" t="b">
        <f t="shared" si="68"/>
        <v>1</v>
      </c>
      <c r="J157" s="6">
        <f ca="1">OFFSET(program!$A$1,0,disasm!A157)</f>
        <v>1</v>
      </c>
      <c r="K157" s="7">
        <f t="shared" ca="1" si="58"/>
        <v>1</v>
      </c>
      <c r="L157" s="7" t="str">
        <f t="shared" ca="1" si="69"/>
        <v xml:space="preserve">ADD </v>
      </c>
      <c r="M157" s="7">
        <f t="shared" si="70"/>
        <v>1</v>
      </c>
      <c r="N157" s="7">
        <f t="shared" si="59"/>
        <v>1</v>
      </c>
      <c r="O157" s="8">
        <f t="shared" si="71"/>
        <v>1</v>
      </c>
      <c r="P157" s="8" t="str">
        <f t="shared" si="60"/>
        <v/>
      </c>
      <c r="Q157" s="8" t="str">
        <f t="shared" si="61"/>
        <v/>
      </c>
      <c r="R157" s="8" t="str">
        <f t="shared" ca="1" si="72"/>
        <v>num</v>
      </c>
      <c r="S157" s="8" t="str">
        <f t="shared" si="73"/>
        <v/>
      </c>
      <c r="T157" s="8" t="str">
        <f t="shared" si="74"/>
        <v/>
      </c>
      <c r="U157" s="7">
        <f ca="1">IF(O157="","",OFFSET(program!$A$1,0,disasm!$A157+COLUMN()-COLUMN($U157)+IF($I157,0,1)))</f>
        <v>1</v>
      </c>
      <c r="V157" s="7" t="str">
        <f ca="1">IF(P157="","",OFFSET(program!$A$1,0,disasm!$A157+COLUMN()-COLUMN($U157)+IF($I157,0,1)))</f>
        <v/>
      </c>
      <c r="W157" s="7" t="str">
        <f ca="1">IF(Q157="","",OFFSET(program!$A$1,0,disasm!$A157+COLUMN()-COLUMN($U157)+IF($I157,0,1)))</f>
        <v/>
      </c>
      <c r="X157" s="3" t="str">
        <f t="shared" ca="1" si="75"/>
        <v>1</v>
      </c>
      <c r="Y157" s="3" t="str">
        <f t="shared" si="76"/>
        <v/>
      </c>
      <c r="Z157" s="3" t="str">
        <f t="shared" si="77"/>
        <v/>
      </c>
      <c r="AA157" s="3" t="str">
        <f ca="1">" "
&amp;AE157
&amp;IF(AND(OR(K157=5,K157=6),MOD(INT(J157/1000),10)=1)," A2","")
&amp;IF(AND(NOT(I157),J157=109,OFFSET(program!$A$1,0,disasm!$A157+1)&gt;0,NOT(ISNUMBER(FIND(" A1 "," "&amp;AE157&amp;" "))))," AUTOLABEL","")
&amp;" "</f>
        <v xml:space="preserve"> DATA </v>
      </c>
      <c r="AB157">
        <v>0</v>
      </c>
      <c r="AC157" s="17" t="s">
        <v>137</v>
      </c>
      <c r="AD157" s="12" t="s">
        <v>35</v>
      </c>
      <c r="AE157" s="12" t="s">
        <v>23</v>
      </c>
    </row>
    <row r="158" spans="1:31" x14ac:dyDescent="0.2">
      <c r="A158" s="1">
        <f t="shared" ca="1" si="62"/>
        <v>386</v>
      </c>
      <c r="B158" s="2" t="str">
        <f t="shared" ca="1" si="63"/>
        <v>pow2.1</v>
      </c>
      <c r="C158" s="3" t="str">
        <f ca="1">_xlfn.TEXTJOIN(" ",FALSE,OFFSET(program!$A$1,0,A158,1,M158))</f>
        <v>2</v>
      </c>
      <c r="D158" s="4" t="str">
        <f ca="1">IF($H158="data",".dat "&amp;X158,
IF($H158="str",".str " &amp; _xlfn.TEXTJOIN("",FALSE,OFFSET(program!$A$2,0,A158+1,1,M158-1)),
$L158&amp;" "&amp;_xlfn.TEXTJOIN(", ",TRUE,$X158:$Z158)
))</f>
        <v>.dat 2</v>
      </c>
      <c r="E158" s="19" t="b">
        <f t="shared" ca="1" si="64"/>
        <v>1</v>
      </c>
      <c r="F158" s="5" t="str">
        <f t="shared" ca="1" si="65"/>
        <v>pow2</v>
      </c>
      <c r="G158" s="5">
        <f t="shared" ca="1" si="66"/>
        <v>385</v>
      </c>
      <c r="H158" s="5" t="str">
        <f t="shared" si="67"/>
        <v>data</v>
      </c>
      <c r="I158" s="13" t="b">
        <f t="shared" si="68"/>
        <v>1</v>
      </c>
      <c r="J158" s="6">
        <f ca="1">OFFSET(program!$A$1,0,disasm!A158)</f>
        <v>2</v>
      </c>
      <c r="K158" s="7">
        <f t="shared" ca="1" si="58"/>
        <v>2</v>
      </c>
      <c r="L158" s="7" t="str">
        <f t="shared" ca="1" si="69"/>
        <v xml:space="preserve">MUL </v>
      </c>
      <c r="M158" s="7">
        <f t="shared" si="70"/>
        <v>1</v>
      </c>
      <c r="N158" s="7">
        <f t="shared" si="59"/>
        <v>1</v>
      </c>
      <c r="O158" s="8">
        <f t="shared" si="71"/>
        <v>1</v>
      </c>
      <c r="P158" s="8" t="str">
        <f t="shared" si="60"/>
        <v/>
      </c>
      <c r="Q158" s="8" t="str">
        <f t="shared" si="61"/>
        <v/>
      </c>
      <c r="R158" s="8" t="str">
        <f t="shared" ca="1" si="72"/>
        <v>num</v>
      </c>
      <c r="S158" s="8" t="str">
        <f t="shared" si="73"/>
        <v/>
      </c>
      <c r="T158" s="8" t="str">
        <f t="shared" si="74"/>
        <v/>
      </c>
      <c r="U158" s="7">
        <f ca="1">IF(O158="","",OFFSET(program!$A$1,0,disasm!$A158+COLUMN()-COLUMN($U158)+IF($I158,0,1)))</f>
        <v>2</v>
      </c>
      <c r="V158" s="7" t="str">
        <f ca="1">IF(P158="","",OFFSET(program!$A$1,0,disasm!$A158+COLUMN()-COLUMN($U158)+IF($I158,0,1)))</f>
        <v/>
      </c>
      <c r="W158" s="7" t="str">
        <f ca="1">IF(Q158="","",OFFSET(program!$A$1,0,disasm!$A158+COLUMN()-COLUMN($U158)+IF($I158,0,1)))</f>
        <v/>
      </c>
      <c r="X158" s="3" t="str">
        <f t="shared" ca="1" si="75"/>
        <v>2</v>
      </c>
      <c r="Y158" s="3" t="str">
        <f t="shared" si="76"/>
        <v/>
      </c>
      <c r="Z158" s="3" t="str">
        <f t="shared" si="77"/>
        <v/>
      </c>
      <c r="AA158" s="3" t="str">
        <f ca="1">" "
&amp;AE158
&amp;IF(AND(OR(K158=5,K158=6),MOD(INT(J158/1000),10)=1)," A2","")
&amp;IF(AND(NOT(I158),J158=109,OFFSET(program!$A$1,0,disasm!$A158+1)&gt;0,NOT(ISNUMBER(FIND(" A1 "," "&amp;AE158&amp;" "))))," AUTOLABEL","")
&amp;" "</f>
        <v xml:space="preserve">  </v>
      </c>
      <c r="AB158">
        <v>1</v>
      </c>
    </row>
    <row r="159" spans="1:31" x14ac:dyDescent="0.2">
      <c r="A159" s="1">
        <f t="shared" ca="1" si="62"/>
        <v>387</v>
      </c>
      <c r="B159" s="2" t="str">
        <f t="shared" ca="1" si="63"/>
        <v>pow2.2</v>
      </c>
      <c r="C159" s="3" t="str">
        <f ca="1">_xlfn.TEXTJOIN(" ",FALSE,OFFSET(program!$A$1,0,A159,1,M159))</f>
        <v>4</v>
      </c>
      <c r="D159" s="4" t="str">
        <f ca="1">IF($H159="data",".dat "&amp;X159,
IF($H159="str",".str " &amp; _xlfn.TEXTJOIN("",FALSE,OFFSET(program!$A$2,0,A159+1,1,M159-1)),
$L159&amp;" "&amp;_xlfn.TEXTJOIN(", ",TRUE,$X159:$Z159)
))</f>
        <v>.dat 4</v>
      </c>
      <c r="E159" s="19" t="b">
        <f t="shared" ca="1" si="64"/>
        <v>1</v>
      </c>
      <c r="F159" s="5" t="str">
        <f t="shared" ca="1" si="65"/>
        <v>pow2</v>
      </c>
      <c r="G159" s="5">
        <f t="shared" ca="1" si="66"/>
        <v>385</v>
      </c>
      <c r="H159" s="5" t="str">
        <f t="shared" si="67"/>
        <v>data</v>
      </c>
      <c r="I159" s="13" t="b">
        <f t="shared" si="68"/>
        <v>1</v>
      </c>
      <c r="J159" s="6">
        <f ca="1">OFFSET(program!$A$1,0,disasm!A159)</f>
        <v>4</v>
      </c>
      <c r="K159" s="7">
        <f t="shared" ca="1" si="58"/>
        <v>4</v>
      </c>
      <c r="L159" s="7" t="str">
        <f t="shared" ca="1" si="69"/>
        <v xml:space="preserve">OUT </v>
      </c>
      <c r="M159" s="7">
        <f t="shared" si="70"/>
        <v>1</v>
      </c>
      <c r="N159" s="7">
        <f t="shared" si="59"/>
        <v>1</v>
      </c>
      <c r="O159" s="8">
        <f t="shared" si="71"/>
        <v>1</v>
      </c>
      <c r="P159" s="8" t="str">
        <f t="shared" si="60"/>
        <v/>
      </c>
      <c r="Q159" s="8" t="str">
        <f t="shared" si="61"/>
        <v/>
      </c>
      <c r="R159" s="8" t="str">
        <f t="shared" ca="1" si="72"/>
        <v>num</v>
      </c>
      <c r="S159" s="8" t="str">
        <f t="shared" si="73"/>
        <v/>
      </c>
      <c r="T159" s="8" t="str">
        <f t="shared" si="74"/>
        <v/>
      </c>
      <c r="U159" s="7">
        <f ca="1">IF(O159="","",OFFSET(program!$A$1,0,disasm!$A159+COLUMN()-COLUMN($U159)+IF($I159,0,1)))</f>
        <v>4</v>
      </c>
      <c r="V159" s="7" t="str">
        <f ca="1">IF(P159="","",OFFSET(program!$A$1,0,disasm!$A159+COLUMN()-COLUMN($U159)+IF($I159,0,1)))</f>
        <v/>
      </c>
      <c r="W159" s="7" t="str">
        <f ca="1">IF(Q159="","",OFFSET(program!$A$1,0,disasm!$A159+COLUMN()-COLUMN($U159)+IF($I159,0,1)))</f>
        <v/>
      </c>
      <c r="X159" s="3" t="str">
        <f t="shared" ca="1" si="75"/>
        <v>4</v>
      </c>
      <c r="Y159" s="3" t="str">
        <f t="shared" si="76"/>
        <v/>
      </c>
      <c r="Z159" s="3" t="str">
        <f t="shared" si="77"/>
        <v/>
      </c>
      <c r="AA159" s="3" t="str">
        <f ca="1">" "
&amp;AE159
&amp;IF(AND(OR(K159=5,K159=6),MOD(INT(J159/1000),10)=1)," A2","")
&amp;IF(AND(NOT(I159),J159=109,OFFSET(program!$A$1,0,disasm!$A159+1)&gt;0,NOT(ISNUMBER(FIND(" A1 "," "&amp;AE159&amp;" "))))," AUTOLABEL","")
&amp;" "</f>
        <v xml:space="preserve">  </v>
      </c>
      <c r="AB159">
        <v>2</v>
      </c>
    </row>
    <row r="160" spans="1:31" x14ac:dyDescent="0.2">
      <c r="A160" s="1">
        <f t="shared" ca="1" si="62"/>
        <v>388</v>
      </c>
      <c r="B160" s="2" t="str">
        <f t="shared" ca="1" si="63"/>
        <v>pow2.3</v>
      </c>
      <c r="C160" s="3" t="str">
        <f ca="1">_xlfn.TEXTJOIN(" ",FALSE,OFFSET(program!$A$1,0,A160,1,M160))</f>
        <v>8</v>
      </c>
      <c r="D160" s="4" t="str">
        <f ca="1">IF($H160="data",".dat "&amp;X160,
IF($H160="str",".str " &amp; _xlfn.TEXTJOIN("",FALSE,OFFSET(program!$A$2,0,A160+1,1,M160-1)),
$L160&amp;" "&amp;_xlfn.TEXTJOIN(", ",TRUE,$X160:$Z160)
))</f>
        <v>.dat 8</v>
      </c>
      <c r="E160" s="19" t="b">
        <f t="shared" ca="1" si="64"/>
        <v>1</v>
      </c>
      <c r="F160" s="5" t="str">
        <f t="shared" ca="1" si="65"/>
        <v>pow2</v>
      </c>
      <c r="G160" s="5">
        <f t="shared" ca="1" si="66"/>
        <v>385</v>
      </c>
      <c r="H160" s="5" t="str">
        <f t="shared" si="67"/>
        <v>data</v>
      </c>
      <c r="I160" s="13" t="b">
        <f t="shared" si="68"/>
        <v>1</v>
      </c>
      <c r="J160" s="6">
        <f ca="1">OFFSET(program!$A$1,0,disasm!A160)</f>
        <v>8</v>
      </c>
      <c r="K160" s="7">
        <f t="shared" ca="1" si="58"/>
        <v>8</v>
      </c>
      <c r="L160" s="7" t="str">
        <f t="shared" ca="1" si="69"/>
        <v>CMP=</v>
      </c>
      <c r="M160" s="7">
        <f t="shared" si="70"/>
        <v>1</v>
      </c>
      <c r="N160" s="7">
        <f t="shared" si="59"/>
        <v>1</v>
      </c>
      <c r="O160" s="8">
        <f t="shared" si="71"/>
        <v>1</v>
      </c>
      <c r="P160" s="8" t="str">
        <f t="shared" si="60"/>
        <v/>
      </c>
      <c r="Q160" s="8" t="str">
        <f t="shared" si="61"/>
        <v/>
      </c>
      <c r="R160" s="8" t="str">
        <f t="shared" ca="1" si="72"/>
        <v>num</v>
      </c>
      <c r="S160" s="8" t="str">
        <f t="shared" si="73"/>
        <v/>
      </c>
      <c r="T160" s="8" t="str">
        <f t="shared" si="74"/>
        <v/>
      </c>
      <c r="U160" s="7">
        <f ca="1">IF(O160="","",OFFSET(program!$A$1,0,disasm!$A160+COLUMN()-COLUMN($U160)+IF($I160,0,1)))</f>
        <v>8</v>
      </c>
      <c r="V160" s="7" t="str">
        <f ca="1">IF(P160="","",OFFSET(program!$A$1,0,disasm!$A160+COLUMN()-COLUMN($U160)+IF($I160,0,1)))</f>
        <v/>
      </c>
      <c r="W160" s="7" t="str">
        <f ca="1">IF(Q160="","",OFFSET(program!$A$1,0,disasm!$A160+COLUMN()-COLUMN($U160)+IF($I160,0,1)))</f>
        <v/>
      </c>
      <c r="X160" s="3" t="str">
        <f t="shared" ca="1" si="75"/>
        <v>8</v>
      </c>
      <c r="Y160" s="3" t="str">
        <f t="shared" si="76"/>
        <v/>
      </c>
      <c r="Z160" s="3" t="str">
        <f t="shared" si="77"/>
        <v/>
      </c>
      <c r="AA160" s="3" t="str">
        <f ca="1">" "
&amp;AE160
&amp;IF(AND(OR(K160=5,K160=6),MOD(INT(J160/1000),10)=1)," A2","")
&amp;IF(AND(NOT(I160),J160=109,OFFSET(program!$A$1,0,disasm!$A160+1)&gt;0,NOT(ISNUMBER(FIND(" A1 "," "&amp;AE160&amp;" "))))," AUTOLABEL","")
&amp;" "</f>
        <v xml:space="preserve">  </v>
      </c>
      <c r="AB160">
        <v>3</v>
      </c>
    </row>
    <row r="161" spans="1:28" x14ac:dyDescent="0.2">
      <c r="A161" s="1">
        <f t="shared" ca="1" si="62"/>
        <v>389</v>
      </c>
      <c r="B161" s="2" t="str">
        <f t="shared" ca="1" si="63"/>
        <v>pow2.4</v>
      </c>
      <c r="C161" s="3" t="str">
        <f ca="1">_xlfn.TEXTJOIN(" ",FALSE,OFFSET(program!$A$1,0,A161,1,M161))</f>
        <v>16</v>
      </c>
      <c r="D161" s="4" t="str">
        <f ca="1">IF($H161="data",".dat "&amp;X161,
IF($H161="str",".str " &amp; _xlfn.TEXTJOIN("",FALSE,OFFSET(program!$A$2,0,A161+1,1,M161-1)),
$L161&amp;" "&amp;_xlfn.TEXTJOIN(", ",TRUE,$X161:$Z161)
))</f>
        <v>.dat 16</v>
      </c>
      <c r="E161" s="19" t="b">
        <f t="shared" ca="1" si="64"/>
        <v>1</v>
      </c>
      <c r="F161" s="5" t="str">
        <f t="shared" ca="1" si="65"/>
        <v>pow2</v>
      </c>
      <c r="G161" s="5">
        <f t="shared" ca="1" si="66"/>
        <v>385</v>
      </c>
      <c r="H161" s="5" t="str">
        <f t="shared" si="67"/>
        <v>data</v>
      </c>
      <c r="I161" s="13" t="b">
        <f t="shared" si="68"/>
        <v>1</v>
      </c>
      <c r="J161" s="6">
        <f ca="1">OFFSET(program!$A$1,0,disasm!A161)</f>
        <v>16</v>
      </c>
      <c r="K161" s="7">
        <f t="shared" ca="1" si="58"/>
        <v>16</v>
      </c>
      <c r="L161" s="7" t="e">
        <f t="shared" ca="1" si="69"/>
        <v>#VALUE!</v>
      </c>
      <c r="M161" s="7">
        <f t="shared" si="70"/>
        <v>1</v>
      </c>
      <c r="N161" s="7">
        <f t="shared" si="59"/>
        <v>1</v>
      </c>
      <c r="O161" s="8">
        <f t="shared" si="71"/>
        <v>1</v>
      </c>
      <c r="P161" s="8" t="str">
        <f t="shared" si="60"/>
        <v/>
      </c>
      <c r="Q161" s="8" t="str">
        <f t="shared" si="61"/>
        <v/>
      </c>
      <c r="R161" s="8" t="str">
        <f t="shared" ca="1" si="72"/>
        <v>num</v>
      </c>
      <c r="S161" s="8" t="str">
        <f t="shared" si="73"/>
        <v/>
      </c>
      <c r="T161" s="8" t="str">
        <f t="shared" si="74"/>
        <v/>
      </c>
      <c r="U161" s="7">
        <f ca="1">IF(O161="","",OFFSET(program!$A$1,0,disasm!$A161+COLUMN()-COLUMN($U161)+IF($I161,0,1)))</f>
        <v>16</v>
      </c>
      <c r="V161" s="7" t="str">
        <f ca="1">IF(P161="","",OFFSET(program!$A$1,0,disasm!$A161+COLUMN()-COLUMN($U161)+IF($I161,0,1)))</f>
        <v/>
      </c>
      <c r="W161" s="7" t="str">
        <f ca="1">IF(Q161="","",OFFSET(program!$A$1,0,disasm!$A161+COLUMN()-COLUMN($U161)+IF($I161,0,1)))</f>
        <v/>
      </c>
      <c r="X161" s="3" t="str">
        <f t="shared" ca="1" si="75"/>
        <v>16</v>
      </c>
      <c r="Y161" s="3" t="str">
        <f t="shared" si="76"/>
        <v/>
      </c>
      <c r="Z161" s="3" t="str">
        <f t="shared" si="77"/>
        <v/>
      </c>
      <c r="AA161" s="3" t="str">
        <f ca="1">" "
&amp;AE161
&amp;IF(AND(OR(K161=5,K161=6),MOD(INT(J161/1000),10)=1)," A2","")
&amp;IF(AND(NOT(I161),J161=109,OFFSET(program!$A$1,0,disasm!$A161+1)&gt;0,NOT(ISNUMBER(FIND(" A1 "," "&amp;AE161&amp;" "))))," AUTOLABEL","")
&amp;" "</f>
        <v xml:space="preserve">  </v>
      </c>
      <c r="AB161">
        <v>4</v>
      </c>
    </row>
    <row r="162" spans="1:28" x14ac:dyDescent="0.2">
      <c r="A162" s="1">
        <f t="shared" ca="1" si="62"/>
        <v>390</v>
      </c>
      <c r="B162" s="2" t="str">
        <f t="shared" ca="1" si="63"/>
        <v>pow2.5</v>
      </c>
      <c r="C162" s="3" t="str">
        <f ca="1">_xlfn.TEXTJOIN(" ",FALSE,OFFSET(program!$A$1,0,A162,1,M162))</f>
        <v>32</v>
      </c>
      <c r="D162" s="4" t="str">
        <f ca="1">IF($H162="data",".dat "&amp;X162,
IF($H162="str",".str " &amp; _xlfn.TEXTJOIN("",FALSE,OFFSET(program!$A$2,0,A162+1,1,M162-1)),
$L162&amp;" "&amp;_xlfn.TEXTJOIN(", ",TRUE,$X162:$Z162)
))</f>
        <v>.dat 32</v>
      </c>
      <c r="E162" s="19" t="b">
        <f t="shared" ca="1" si="64"/>
        <v>1</v>
      </c>
      <c r="F162" s="5" t="str">
        <f t="shared" ca="1" si="65"/>
        <v>pow2</v>
      </c>
      <c r="G162" s="5">
        <f t="shared" ca="1" si="66"/>
        <v>385</v>
      </c>
      <c r="H162" s="5" t="str">
        <f t="shared" si="67"/>
        <v>data</v>
      </c>
      <c r="I162" s="13" t="b">
        <f t="shared" si="68"/>
        <v>1</v>
      </c>
      <c r="J162" s="6">
        <f ca="1">OFFSET(program!$A$1,0,disasm!A162)</f>
        <v>32</v>
      </c>
      <c r="K162" s="7">
        <f t="shared" ca="1" si="58"/>
        <v>32</v>
      </c>
      <c r="L162" s="7" t="e">
        <f t="shared" ca="1" si="69"/>
        <v>#VALUE!</v>
      </c>
      <c r="M162" s="7">
        <f t="shared" si="70"/>
        <v>1</v>
      </c>
      <c r="N162" s="7">
        <f t="shared" si="59"/>
        <v>1</v>
      </c>
      <c r="O162" s="8">
        <f t="shared" si="71"/>
        <v>1</v>
      </c>
      <c r="P162" s="8" t="str">
        <f t="shared" si="60"/>
        <v/>
      </c>
      <c r="Q162" s="8" t="str">
        <f t="shared" si="61"/>
        <v/>
      </c>
      <c r="R162" s="8" t="str">
        <f t="shared" ca="1" si="72"/>
        <v>num</v>
      </c>
      <c r="S162" s="8" t="str">
        <f t="shared" si="73"/>
        <v/>
      </c>
      <c r="T162" s="8" t="str">
        <f t="shared" si="74"/>
        <v/>
      </c>
      <c r="U162" s="7">
        <f ca="1">IF(O162="","",OFFSET(program!$A$1,0,disasm!$A162+COLUMN()-COLUMN($U162)+IF($I162,0,1)))</f>
        <v>32</v>
      </c>
      <c r="V162" s="7" t="str">
        <f ca="1">IF(P162="","",OFFSET(program!$A$1,0,disasm!$A162+COLUMN()-COLUMN($U162)+IF($I162,0,1)))</f>
        <v/>
      </c>
      <c r="W162" s="7" t="str">
        <f ca="1">IF(Q162="","",OFFSET(program!$A$1,0,disasm!$A162+COLUMN()-COLUMN($U162)+IF($I162,0,1)))</f>
        <v/>
      </c>
      <c r="X162" s="3" t="str">
        <f t="shared" ca="1" si="75"/>
        <v>32</v>
      </c>
      <c r="Y162" s="3" t="str">
        <f t="shared" si="76"/>
        <v/>
      </c>
      <c r="Z162" s="3" t="str">
        <f t="shared" si="77"/>
        <v/>
      </c>
      <c r="AA162" s="3" t="str">
        <f ca="1">" "
&amp;AE162
&amp;IF(AND(OR(K162=5,K162=6),MOD(INT(J162/1000),10)=1)," A2","")
&amp;IF(AND(NOT(I162),J162=109,OFFSET(program!$A$1,0,disasm!$A162+1)&gt;0,NOT(ISNUMBER(FIND(" A1 "," "&amp;AE162&amp;" "))))," AUTOLABEL","")
&amp;" "</f>
        <v xml:space="preserve">  </v>
      </c>
      <c r="AB162">
        <v>5</v>
      </c>
    </row>
    <row r="163" spans="1:28" x14ac:dyDescent="0.2">
      <c r="A163" s="1">
        <f t="shared" ca="1" si="62"/>
        <v>391</v>
      </c>
      <c r="B163" s="2" t="str">
        <f t="shared" ca="1" si="63"/>
        <v>pow2.6</v>
      </c>
      <c r="C163" s="3" t="str">
        <f ca="1">_xlfn.TEXTJOIN(" ",FALSE,OFFSET(program!$A$1,0,A163,1,M163))</f>
        <v>64</v>
      </c>
      <c r="D163" s="4" t="str">
        <f ca="1">IF($H163="data",".dat "&amp;X163,
IF($H163="str",".str " &amp; _xlfn.TEXTJOIN("",FALSE,OFFSET(program!$A$2,0,A163+1,1,M163-1)),
$L163&amp;" "&amp;_xlfn.TEXTJOIN(", ",TRUE,$X163:$Z163)
))</f>
        <v>.dat 64</v>
      </c>
      <c r="E163" s="19" t="b">
        <f t="shared" ca="1" si="64"/>
        <v>1</v>
      </c>
      <c r="F163" s="5" t="str">
        <f t="shared" ca="1" si="65"/>
        <v>pow2</v>
      </c>
      <c r="G163" s="5">
        <f t="shared" ca="1" si="66"/>
        <v>385</v>
      </c>
      <c r="H163" s="5" t="str">
        <f t="shared" si="67"/>
        <v>data</v>
      </c>
      <c r="I163" s="13" t="b">
        <f t="shared" si="68"/>
        <v>1</v>
      </c>
      <c r="J163" s="6">
        <f ca="1">OFFSET(program!$A$1,0,disasm!A163)</f>
        <v>64</v>
      </c>
      <c r="K163" s="7">
        <f t="shared" ca="1" si="58"/>
        <v>64</v>
      </c>
      <c r="L163" s="7" t="e">
        <f t="shared" ca="1" si="69"/>
        <v>#VALUE!</v>
      </c>
      <c r="M163" s="7">
        <f t="shared" si="70"/>
        <v>1</v>
      </c>
      <c r="N163" s="7">
        <f t="shared" si="59"/>
        <v>1</v>
      </c>
      <c r="O163" s="8">
        <f t="shared" si="71"/>
        <v>1</v>
      </c>
      <c r="P163" s="8" t="str">
        <f t="shared" si="60"/>
        <v/>
      </c>
      <c r="Q163" s="8" t="str">
        <f t="shared" si="61"/>
        <v/>
      </c>
      <c r="R163" s="8" t="str">
        <f t="shared" ca="1" si="72"/>
        <v>num</v>
      </c>
      <c r="S163" s="8" t="str">
        <f t="shared" si="73"/>
        <v/>
      </c>
      <c r="T163" s="8" t="str">
        <f t="shared" si="74"/>
        <v/>
      </c>
      <c r="U163" s="7">
        <f ca="1">IF(O163="","",OFFSET(program!$A$1,0,disasm!$A163+COLUMN()-COLUMN($U163)+IF($I163,0,1)))</f>
        <v>64</v>
      </c>
      <c r="V163" s="7" t="str">
        <f ca="1">IF(P163="","",OFFSET(program!$A$1,0,disasm!$A163+COLUMN()-COLUMN($U163)+IF($I163,0,1)))</f>
        <v/>
      </c>
      <c r="W163" s="7" t="str">
        <f ca="1">IF(Q163="","",OFFSET(program!$A$1,0,disasm!$A163+COLUMN()-COLUMN($U163)+IF($I163,0,1)))</f>
        <v/>
      </c>
      <c r="X163" s="3" t="str">
        <f t="shared" ca="1" si="75"/>
        <v>64</v>
      </c>
      <c r="Y163" s="3" t="str">
        <f t="shared" si="76"/>
        <v/>
      </c>
      <c r="Z163" s="3" t="str">
        <f t="shared" si="77"/>
        <v/>
      </c>
      <c r="AA163" s="3" t="str">
        <f ca="1">" "
&amp;AE163
&amp;IF(AND(OR(K163=5,K163=6),MOD(INT(J163/1000),10)=1)," A2","")
&amp;IF(AND(NOT(I163),J163=109,OFFSET(program!$A$1,0,disasm!$A163+1)&gt;0,NOT(ISNUMBER(FIND(" A1 "," "&amp;AE163&amp;" "))))," AUTOLABEL","")
&amp;" "</f>
        <v xml:space="preserve">  </v>
      </c>
      <c r="AB163">
        <v>6</v>
      </c>
    </row>
    <row r="164" spans="1:28" x14ac:dyDescent="0.2">
      <c r="A164" s="1">
        <f t="shared" ca="1" si="62"/>
        <v>392</v>
      </c>
      <c r="B164" s="2" t="str">
        <f t="shared" ca="1" si="63"/>
        <v>pow2.7</v>
      </c>
      <c r="C164" s="3" t="str">
        <f ca="1">_xlfn.TEXTJOIN(" ",FALSE,OFFSET(program!$A$1,0,A164,1,M164))</f>
        <v>128</v>
      </c>
      <c r="D164" s="4" t="str">
        <f ca="1">IF($H164="data",".dat "&amp;X164,
IF($H164="str",".str " &amp; _xlfn.TEXTJOIN("",FALSE,OFFSET(program!$A$2,0,A164+1,1,M164-1)),
$L164&amp;" "&amp;_xlfn.TEXTJOIN(", ",TRUE,$X164:$Z164)
))</f>
        <v>.dat 128</v>
      </c>
      <c r="E164" s="19" t="b">
        <f t="shared" ca="1" si="64"/>
        <v>1</v>
      </c>
      <c r="F164" s="5" t="str">
        <f t="shared" ca="1" si="65"/>
        <v>pow2</v>
      </c>
      <c r="G164" s="5">
        <f t="shared" ca="1" si="66"/>
        <v>385</v>
      </c>
      <c r="H164" s="5" t="str">
        <f t="shared" si="67"/>
        <v>data</v>
      </c>
      <c r="I164" s="13" t="b">
        <f t="shared" si="68"/>
        <v>1</v>
      </c>
      <c r="J164" s="6">
        <f ca="1">OFFSET(program!$A$1,0,disasm!A164)</f>
        <v>128</v>
      </c>
      <c r="K164" s="7">
        <f t="shared" ca="1" si="58"/>
        <v>28</v>
      </c>
      <c r="L164" s="7" t="e">
        <f t="shared" ca="1" si="69"/>
        <v>#VALUE!</v>
      </c>
      <c r="M164" s="7">
        <f t="shared" si="70"/>
        <v>1</v>
      </c>
      <c r="N164" s="7">
        <f t="shared" si="59"/>
        <v>1</v>
      </c>
      <c r="O164" s="8">
        <f t="shared" si="71"/>
        <v>1</v>
      </c>
      <c r="P164" s="8" t="str">
        <f t="shared" si="60"/>
        <v/>
      </c>
      <c r="Q164" s="8" t="str">
        <f t="shared" si="61"/>
        <v/>
      </c>
      <c r="R164" s="8" t="str">
        <f t="shared" ca="1" si="72"/>
        <v>num</v>
      </c>
      <c r="S164" s="8" t="str">
        <f t="shared" si="73"/>
        <v/>
      </c>
      <c r="T164" s="8" t="str">
        <f t="shared" si="74"/>
        <v/>
      </c>
      <c r="U164" s="7">
        <f ca="1">IF(O164="","",OFFSET(program!$A$1,0,disasm!$A164+COLUMN()-COLUMN($U164)+IF($I164,0,1)))</f>
        <v>128</v>
      </c>
      <c r="V164" s="7" t="str">
        <f ca="1">IF(P164="","",OFFSET(program!$A$1,0,disasm!$A164+COLUMN()-COLUMN($U164)+IF($I164,0,1)))</f>
        <v/>
      </c>
      <c r="W164" s="7" t="str">
        <f ca="1">IF(Q164="","",OFFSET(program!$A$1,0,disasm!$A164+COLUMN()-COLUMN($U164)+IF($I164,0,1)))</f>
        <v/>
      </c>
      <c r="X164" s="3" t="str">
        <f t="shared" ca="1" si="75"/>
        <v>128</v>
      </c>
      <c r="Y164" s="3" t="str">
        <f t="shared" si="76"/>
        <v/>
      </c>
      <c r="Z164" s="3" t="str">
        <f t="shared" si="77"/>
        <v/>
      </c>
      <c r="AA164" s="3" t="str">
        <f ca="1">" "
&amp;AE164
&amp;IF(AND(OR(K164=5,K164=6),MOD(INT(J164/1000),10)=1)," A2","")
&amp;IF(AND(NOT(I164),J164=109,OFFSET(program!$A$1,0,disasm!$A164+1)&gt;0,NOT(ISNUMBER(FIND(" A1 "," "&amp;AE164&amp;" "))))," AUTOLABEL","")
&amp;" "</f>
        <v xml:space="preserve">  </v>
      </c>
      <c r="AB164">
        <v>7</v>
      </c>
    </row>
    <row r="165" spans="1:28" x14ac:dyDescent="0.2">
      <c r="A165" s="1">
        <f t="shared" ca="1" si="62"/>
        <v>393</v>
      </c>
      <c r="B165" s="2" t="str">
        <f t="shared" ca="1" si="63"/>
        <v>pow2.8</v>
      </c>
      <c r="C165" s="3" t="str">
        <f ca="1">_xlfn.TEXTJOIN(" ",FALSE,OFFSET(program!$A$1,0,A165,1,M165))</f>
        <v>256</v>
      </c>
      <c r="D165" s="4" t="str">
        <f ca="1">IF($H165="data",".dat "&amp;X165,
IF($H165="str",".str " &amp; _xlfn.TEXTJOIN("",FALSE,OFFSET(program!$A$2,0,A165+1,1,M165-1)),
$L165&amp;" "&amp;_xlfn.TEXTJOIN(", ",TRUE,$X165:$Z165)
))</f>
        <v>.dat 256</v>
      </c>
      <c r="E165" s="19" t="b">
        <f t="shared" ca="1" si="64"/>
        <v>1</v>
      </c>
      <c r="F165" s="5" t="str">
        <f t="shared" ca="1" si="65"/>
        <v>pow2</v>
      </c>
      <c r="G165" s="5">
        <f t="shared" ca="1" si="66"/>
        <v>385</v>
      </c>
      <c r="H165" s="5" t="str">
        <f t="shared" si="67"/>
        <v>data</v>
      </c>
      <c r="I165" s="13" t="b">
        <f t="shared" si="68"/>
        <v>1</v>
      </c>
      <c r="J165" s="6">
        <f ca="1">OFFSET(program!$A$1,0,disasm!A165)</f>
        <v>256</v>
      </c>
      <c r="K165" s="7">
        <f t="shared" ca="1" si="58"/>
        <v>56</v>
      </c>
      <c r="L165" s="7" t="e">
        <f t="shared" ca="1" si="69"/>
        <v>#VALUE!</v>
      </c>
      <c r="M165" s="7">
        <f t="shared" si="70"/>
        <v>1</v>
      </c>
      <c r="N165" s="7">
        <f t="shared" si="59"/>
        <v>1</v>
      </c>
      <c r="O165" s="8">
        <f t="shared" si="71"/>
        <v>1</v>
      </c>
      <c r="P165" s="8" t="str">
        <f t="shared" si="60"/>
        <v/>
      </c>
      <c r="Q165" s="8" t="str">
        <f t="shared" si="61"/>
        <v/>
      </c>
      <c r="R165" s="8" t="str">
        <f t="shared" ca="1" si="72"/>
        <v>num</v>
      </c>
      <c r="S165" s="8" t="str">
        <f t="shared" si="73"/>
        <v/>
      </c>
      <c r="T165" s="8" t="str">
        <f t="shared" si="74"/>
        <v/>
      </c>
      <c r="U165" s="7">
        <f ca="1">IF(O165="","",OFFSET(program!$A$1,0,disasm!$A165+COLUMN()-COLUMN($U165)+IF($I165,0,1)))</f>
        <v>256</v>
      </c>
      <c r="V165" s="7" t="str">
        <f ca="1">IF(P165="","",OFFSET(program!$A$1,0,disasm!$A165+COLUMN()-COLUMN($U165)+IF($I165,0,1)))</f>
        <v/>
      </c>
      <c r="W165" s="7" t="str">
        <f ca="1">IF(Q165="","",OFFSET(program!$A$1,0,disasm!$A165+COLUMN()-COLUMN($U165)+IF($I165,0,1)))</f>
        <v/>
      </c>
      <c r="X165" s="3" t="str">
        <f t="shared" ca="1" si="75"/>
        <v>256</v>
      </c>
      <c r="Y165" s="3" t="str">
        <f t="shared" si="76"/>
        <v/>
      </c>
      <c r="Z165" s="3" t="str">
        <f t="shared" si="77"/>
        <v/>
      </c>
      <c r="AA165" s="3" t="str">
        <f ca="1">" "
&amp;AE165
&amp;IF(AND(OR(K165=5,K165=6),MOD(INT(J165/1000),10)=1)," A2","")
&amp;IF(AND(NOT(I165),J165=109,OFFSET(program!$A$1,0,disasm!$A165+1)&gt;0,NOT(ISNUMBER(FIND(" A1 "," "&amp;AE165&amp;" "))))," AUTOLABEL","")
&amp;" "</f>
        <v xml:space="preserve">  </v>
      </c>
      <c r="AB165">
        <v>8</v>
      </c>
    </row>
    <row r="166" spans="1:28" x14ac:dyDescent="0.2">
      <c r="A166" s="1">
        <f t="shared" ca="1" si="62"/>
        <v>394</v>
      </c>
      <c r="B166" s="2" t="str">
        <f t="shared" ca="1" si="63"/>
        <v>pow2.9</v>
      </c>
      <c r="C166" s="3" t="str">
        <f ca="1">_xlfn.TEXTJOIN(" ",FALSE,OFFSET(program!$A$1,0,A166,1,M166))</f>
        <v>512</v>
      </c>
      <c r="D166" s="4" t="str">
        <f ca="1">IF($H166="data",".dat "&amp;X166,
IF($H166="str",".str " &amp; _xlfn.TEXTJOIN("",FALSE,OFFSET(program!$A$2,0,A166+1,1,M166-1)),
$L166&amp;" "&amp;_xlfn.TEXTJOIN(", ",TRUE,$X166:$Z166)
))</f>
        <v>.dat 512</v>
      </c>
      <c r="E166" s="19" t="b">
        <f t="shared" ca="1" si="64"/>
        <v>1</v>
      </c>
      <c r="F166" s="5" t="str">
        <f t="shared" ca="1" si="65"/>
        <v>pow2</v>
      </c>
      <c r="G166" s="5">
        <f t="shared" ca="1" si="66"/>
        <v>385</v>
      </c>
      <c r="H166" s="5" t="str">
        <f t="shared" si="67"/>
        <v>data</v>
      </c>
      <c r="I166" s="13" t="b">
        <f t="shared" si="68"/>
        <v>1</v>
      </c>
      <c r="J166" s="6">
        <f ca="1">OFFSET(program!$A$1,0,disasm!A166)</f>
        <v>512</v>
      </c>
      <c r="K166" s="7">
        <f t="shared" ca="1" si="58"/>
        <v>12</v>
      </c>
      <c r="L166" s="7" t="e">
        <f t="shared" ca="1" si="69"/>
        <v>#VALUE!</v>
      </c>
      <c r="M166" s="7">
        <f t="shared" si="70"/>
        <v>1</v>
      </c>
      <c r="N166" s="7">
        <f t="shared" si="59"/>
        <v>1</v>
      </c>
      <c r="O166" s="8">
        <f t="shared" si="71"/>
        <v>1</v>
      </c>
      <c r="P166" s="8" t="str">
        <f t="shared" si="60"/>
        <v/>
      </c>
      <c r="Q166" s="8" t="str">
        <f t="shared" si="61"/>
        <v/>
      </c>
      <c r="R166" s="8" t="str">
        <f t="shared" ca="1" si="72"/>
        <v>num</v>
      </c>
      <c r="S166" s="8" t="str">
        <f t="shared" si="73"/>
        <v/>
      </c>
      <c r="T166" s="8" t="str">
        <f t="shared" si="74"/>
        <v/>
      </c>
      <c r="U166" s="7">
        <f ca="1">IF(O166="","",OFFSET(program!$A$1,0,disasm!$A166+COLUMN()-COLUMN($U166)+IF($I166,0,1)))</f>
        <v>512</v>
      </c>
      <c r="V166" s="7" t="str">
        <f ca="1">IF(P166="","",OFFSET(program!$A$1,0,disasm!$A166+COLUMN()-COLUMN($U166)+IF($I166,0,1)))</f>
        <v/>
      </c>
      <c r="W166" s="7" t="str">
        <f ca="1">IF(Q166="","",OFFSET(program!$A$1,0,disasm!$A166+COLUMN()-COLUMN($U166)+IF($I166,0,1)))</f>
        <v/>
      </c>
      <c r="X166" s="3" t="str">
        <f t="shared" ca="1" si="75"/>
        <v>512</v>
      </c>
      <c r="Y166" s="3" t="str">
        <f t="shared" si="76"/>
        <v/>
      </c>
      <c r="Z166" s="3" t="str">
        <f t="shared" si="77"/>
        <v/>
      </c>
      <c r="AA166" s="3" t="str">
        <f ca="1">" "
&amp;AE166
&amp;IF(AND(OR(K166=5,K166=6),MOD(INT(J166/1000),10)=1)," A2","")
&amp;IF(AND(NOT(I166),J166=109,OFFSET(program!$A$1,0,disasm!$A166+1)&gt;0,NOT(ISNUMBER(FIND(" A1 "," "&amp;AE166&amp;" "))))," AUTOLABEL","")
&amp;" "</f>
        <v xml:space="preserve">  </v>
      </c>
      <c r="AB166">
        <v>9</v>
      </c>
    </row>
    <row r="167" spans="1:28" x14ac:dyDescent="0.2">
      <c r="A167" s="1">
        <f t="shared" ca="1" si="62"/>
        <v>395</v>
      </c>
      <c r="B167" s="2" t="str">
        <f t="shared" ca="1" si="63"/>
        <v>pow2.10</v>
      </c>
      <c r="C167" s="3" t="str">
        <f ca="1">_xlfn.TEXTJOIN(" ",FALSE,OFFSET(program!$A$1,0,A167,1,M167))</f>
        <v>1024</v>
      </c>
      <c r="D167" s="4" t="str">
        <f ca="1">IF($H167="data",".dat "&amp;X167,
IF($H167="str",".str " &amp; _xlfn.TEXTJOIN("",FALSE,OFFSET(program!$A$2,0,A167+1,1,M167-1)),
$L167&amp;" "&amp;_xlfn.TEXTJOIN(", ",TRUE,$X167:$Z167)
))</f>
        <v>.dat 1024</v>
      </c>
      <c r="E167" s="19" t="b">
        <f t="shared" ca="1" si="64"/>
        <v>1</v>
      </c>
      <c r="F167" s="5" t="str">
        <f t="shared" ca="1" si="65"/>
        <v>pow2</v>
      </c>
      <c r="G167" s="5">
        <f t="shared" ca="1" si="66"/>
        <v>385</v>
      </c>
      <c r="H167" s="5" t="str">
        <f t="shared" si="67"/>
        <v>data</v>
      </c>
      <c r="I167" s="13" t="b">
        <f t="shared" si="68"/>
        <v>1</v>
      </c>
      <c r="J167" s="6">
        <f ca="1">OFFSET(program!$A$1,0,disasm!A167)</f>
        <v>1024</v>
      </c>
      <c r="K167" s="7">
        <f t="shared" ca="1" si="58"/>
        <v>24</v>
      </c>
      <c r="L167" s="7" t="e">
        <f t="shared" ca="1" si="69"/>
        <v>#VALUE!</v>
      </c>
      <c r="M167" s="7">
        <f t="shared" si="70"/>
        <v>1</v>
      </c>
      <c r="N167" s="7">
        <f t="shared" si="59"/>
        <v>1</v>
      </c>
      <c r="O167" s="8">
        <f t="shared" si="71"/>
        <v>1</v>
      </c>
      <c r="P167" s="8" t="str">
        <f t="shared" si="60"/>
        <v/>
      </c>
      <c r="Q167" s="8" t="str">
        <f t="shared" si="61"/>
        <v/>
      </c>
      <c r="R167" s="8" t="str">
        <f t="shared" ca="1" si="72"/>
        <v>num</v>
      </c>
      <c r="S167" s="8" t="str">
        <f t="shared" si="73"/>
        <v/>
      </c>
      <c r="T167" s="8" t="str">
        <f t="shared" si="74"/>
        <v/>
      </c>
      <c r="U167" s="7">
        <f ca="1">IF(O167="","",OFFSET(program!$A$1,0,disasm!$A167+COLUMN()-COLUMN($U167)+IF($I167,0,1)))</f>
        <v>1024</v>
      </c>
      <c r="V167" s="7" t="str">
        <f ca="1">IF(P167="","",OFFSET(program!$A$1,0,disasm!$A167+COLUMN()-COLUMN($U167)+IF($I167,0,1)))</f>
        <v/>
      </c>
      <c r="W167" s="7" t="str">
        <f ca="1">IF(Q167="","",OFFSET(program!$A$1,0,disasm!$A167+COLUMN()-COLUMN($U167)+IF($I167,0,1)))</f>
        <v/>
      </c>
      <c r="X167" s="3" t="str">
        <f t="shared" ca="1" si="75"/>
        <v>1024</v>
      </c>
      <c r="Y167" s="3" t="str">
        <f t="shared" si="76"/>
        <v/>
      </c>
      <c r="Z167" s="3" t="str">
        <f t="shared" si="77"/>
        <v/>
      </c>
      <c r="AA167" s="3" t="str">
        <f ca="1">" "
&amp;AE167
&amp;IF(AND(OR(K167=5,K167=6),MOD(INT(J167/1000),10)=1)," A2","")
&amp;IF(AND(NOT(I167),J167=109,OFFSET(program!$A$1,0,disasm!$A167+1)&gt;0,NOT(ISNUMBER(FIND(" A1 "," "&amp;AE167&amp;" "))))," AUTOLABEL","")
&amp;" "</f>
        <v xml:space="preserve">  </v>
      </c>
      <c r="AB167">
        <v>10</v>
      </c>
    </row>
    <row r="168" spans="1:28" x14ac:dyDescent="0.2">
      <c r="A168" s="1">
        <f t="shared" ca="1" si="62"/>
        <v>396</v>
      </c>
      <c r="B168" s="2" t="str">
        <f t="shared" ca="1" si="63"/>
        <v>pow2.11</v>
      </c>
      <c r="C168" s="3" t="str">
        <f ca="1">_xlfn.TEXTJOIN(" ",FALSE,OFFSET(program!$A$1,0,A168,1,M168))</f>
        <v>2048</v>
      </c>
      <c r="D168" s="4" t="str">
        <f ca="1">IF($H168="data",".dat "&amp;X168,
IF($H168="str",".str " &amp; _xlfn.TEXTJOIN("",FALSE,OFFSET(program!$A$2,0,A168+1,1,M168-1)),
$L168&amp;" "&amp;_xlfn.TEXTJOIN(", ",TRUE,$X168:$Z168)
))</f>
        <v>.dat 2048</v>
      </c>
      <c r="E168" s="19" t="b">
        <f t="shared" ca="1" si="64"/>
        <v>1</v>
      </c>
      <c r="F168" s="5" t="str">
        <f t="shared" ca="1" si="65"/>
        <v>pow2</v>
      </c>
      <c r="G168" s="5">
        <f t="shared" ca="1" si="66"/>
        <v>385</v>
      </c>
      <c r="H168" s="5" t="str">
        <f t="shared" si="67"/>
        <v>data</v>
      </c>
      <c r="I168" s="13" t="b">
        <f t="shared" si="68"/>
        <v>1</v>
      </c>
      <c r="J168" s="6">
        <f ca="1">OFFSET(program!$A$1,0,disasm!A168)</f>
        <v>2048</v>
      </c>
      <c r="K168" s="7">
        <f t="shared" ca="1" si="58"/>
        <v>48</v>
      </c>
      <c r="L168" s="7" t="e">
        <f t="shared" ca="1" si="69"/>
        <v>#VALUE!</v>
      </c>
      <c r="M168" s="7">
        <f t="shared" si="70"/>
        <v>1</v>
      </c>
      <c r="N168" s="7">
        <f t="shared" si="59"/>
        <v>1</v>
      </c>
      <c r="O168" s="8">
        <f t="shared" si="71"/>
        <v>1</v>
      </c>
      <c r="P168" s="8" t="str">
        <f t="shared" si="60"/>
        <v/>
      </c>
      <c r="Q168" s="8" t="str">
        <f t="shared" si="61"/>
        <v/>
      </c>
      <c r="R168" s="8" t="str">
        <f t="shared" ca="1" si="72"/>
        <v>num</v>
      </c>
      <c r="S168" s="8" t="str">
        <f t="shared" si="73"/>
        <v/>
      </c>
      <c r="T168" s="8" t="str">
        <f t="shared" si="74"/>
        <v/>
      </c>
      <c r="U168" s="7">
        <f ca="1">IF(O168="","",OFFSET(program!$A$1,0,disasm!$A168+COLUMN()-COLUMN($U168)+IF($I168,0,1)))</f>
        <v>2048</v>
      </c>
      <c r="V168" s="7" t="str">
        <f ca="1">IF(P168="","",OFFSET(program!$A$1,0,disasm!$A168+COLUMN()-COLUMN($U168)+IF($I168,0,1)))</f>
        <v/>
      </c>
      <c r="W168" s="7" t="str">
        <f ca="1">IF(Q168="","",OFFSET(program!$A$1,0,disasm!$A168+COLUMN()-COLUMN($U168)+IF($I168,0,1)))</f>
        <v/>
      </c>
      <c r="X168" s="3" t="str">
        <f t="shared" ca="1" si="75"/>
        <v>2048</v>
      </c>
      <c r="Y168" s="3" t="str">
        <f t="shared" si="76"/>
        <v/>
      </c>
      <c r="Z168" s="3" t="str">
        <f t="shared" si="77"/>
        <v/>
      </c>
      <c r="AA168" s="3" t="str">
        <f ca="1">" "
&amp;AE168
&amp;IF(AND(OR(K168=5,K168=6),MOD(INT(J168/1000),10)=1)," A2","")
&amp;IF(AND(NOT(I168),J168=109,OFFSET(program!$A$1,0,disasm!$A168+1)&gt;0,NOT(ISNUMBER(FIND(" A1 "," "&amp;AE168&amp;" "))))," AUTOLABEL","")
&amp;" "</f>
        <v xml:space="preserve">  </v>
      </c>
      <c r="AB168">
        <v>11</v>
      </c>
    </row>
    <row r="169" spans="1:28" x14ac:dyDescent="0.2">
      <c r="A169" s="1">
        <f t="shared" ca="1" si="62"/>
        <v>397</v>
      </c>
      <c r="B169" s="2" t="str">
        <f t="shared" ca="1" si="63"/>
        <v>pow2.12</v>
      </c>
      <c r="C169" s="3" t="str">
        <f ca="1">_xlfn.TEXTJOIN(" ",FALSE,OFFSET(program!$A$1,0,A169,1,M169))</f>
        <v>4096</v>
      </c>
      <c r="D169" s="4" t="str">
        <f ca="1">IF($H169="data",".dat "&amp;X169,
IF($H169="str",".str " &amp; _xlfn.TEXTJOIN("",FALSE,OFFSET(program!$A$2,0,A169+1,1,M169-1)),
$L169&amp;" "&amp;_xlfn.TEXTJOIN(", ",TRUE,$X169:$Z169)
))</f>
        <v>.dat 4096</v>
      </c>
      <c r="E169" s="19" t="b">
        <f t="shared" ca="1" si="64"/>
        <v>1</v>
      </c>
      <c r="F169" s="5" t="str">
        <f t="shared" ca="1" si="65"/>
        <v>pow2</v>
      </c>
      <c r="G169" s="5">
        <f t="shared" ca="1" si="66"/>
        <v>385</v>
      </c>
      <c r="H169" s="5" t="str">
        <f t="shared" si="67"/>
        <v>data</v>
      </c>
      <c r="I169" s="13" t="b">
        <f t="shared" si="68"/>
        <v>1</v>
      </c>
      <c r="J169" s="6">
        <f ca="1">OFFSET(program!$A$1,0,disasm!A169)</f>
        <v>4096</v>
      </c>
      <c r="K169" s="7">
        <f t="shared" ca="1" si="58"/>
        <v>96</v>
      </c>
      <c r="L169" s="7" t="e">
        <f t="shared" ca="1" si="69"/>
        <v>#VALUE!</v>
      </c>
      <c r="M169" s="7">
        <f t="shared" si="70"/>
        <v>1</v>
      </c>
      <c r="N169" s="7">
        <f t="shared" si="59"/>
        <v>1</v>
      </c>
      <c r="O169" s="8">
        <f t="shared" si="71"/>
        <v>1</v>
      </c>
      <c r="P169" s="8" t="str">
        <f t="shared" si="60"/>
        <v/>
      </c>
      <c r="Q169" s="8" t="str">
        <f t="shared" si="61"/>
        <v/>
      </c>
      <c r="R169" s="8" t="str">
        <f t="shared" ca="1" si="72"/>
        <v>num</v>
      </c>
      <c r="S169" s="8" t="str">
        <f t="shared" si="73"/>
        <v/>
      </c>
      <c r="T169" s="8" t="str">
        <f t="shared" si="74"/>
        <v/>
      </c>
      <c r="U169" s="7">
        <f ca="1">IF(O169="","",OFFSET(program!$A$1,0,disasm!$A169+COLUMN()-COLUMN($U169)+IF($I169,0,1)))</f>
        <v>4096</v>
      </c>
      <c r="V169" s="7" t="str">
        <f ca="1">IF(P169="","",OFFSET(program!$A$1,0,disasm!$A169+COLUMN()-COLUMN($U169)+IF($I169,0,1)))</f>
        <v/>
      </c>
      <c r="W169" s="7" t="str">
        <f ca="1">IF(Q169="","",OFFSET(program!$A$1,0,disasm!$A169+COLUMN()-COLUMN($U169)+IF($I169,0,1)))</f>
        <v/>
      </c>
      <c r="X169" s="3" t="str">
        <f t="shared" ca="1" si="75"/>
        <v>4096</v>
      </c>
      <c r="Y169" s="3" t="str">
        <f t="shared" si="76"/>
        <v/>
      </c>
      <c r="Z169" s="3" t="str">
        <f t="shared" si="77"/>
        <v/>
      </c>
      <c r="AA169" s="3" t="str">
        <f ca="1">" "
&amp;AE169
&amp;IF(AND(OR(K169=5,K169=6),MOD(INT(J169/1000),10)=1)," A2","")
&amp;IF(AND(NOT(I169),J169=109,OFFSET(program!$A$1,0,disasm!$A169+1)&gt;0,NOT(ISNUMBER(FIND(" A1 "," "&amp;AE169&amp;" "))))," AUTOLABEL","")
&amp;" "</f>
        <v xml:space="preserve">  </v>
      </c>
      <c r="AB169">
        <v>12</v>
      </c>
    </row>
    <row r="170" spans="1:28" x14ac:dyDescent="0.2">
      <c r="A170" s="1">
        <f t="shared" ca="1" si="62"/>
        <v>398</v>
      </c>
      <c r="B170" s="2" t="str">
        <f t="shared" ca="1" si="63"/>
        <v>pow2.13</v>
      </c>
      <c r="C170" s="3" t="str">
        <f ca="1">_xlfn.TEXTJOIN(" ",FALSE,OFFSET(program!$A$1,0,A170,1,M170))</f>
        <v>8192</v>
      </c>
      <c r="D170" s="4" t="str">
        <f ca="1">IF($H170="data",".dat "&amp;X170,
IF($H170="str",".str " &amp; _xlfn.TEXTJOIN("",FALSE,OFFSET(program!$A$2,0,A170+1,1,M170-1)),
$L170&amp;" "&amp;_xlfn.TEXTJOIN(", ",TRUE,$X170:$Z170)
))</f>
        <v>.dat 8192</v>
      </c>
      <c r="E170" s="19" t="b">
        <f t="shared" ca="1" si="64"/>
        <v>1</v>
      </c>
      <c r="F170" s="5" t="str">
        <f t="shared" ca="1" si="65"/>
        <v>pow2</v>
      </c>
      <c r="G170" s="5">
        <f t="shared" ca="1" si="66"/>
        <v>385</v>
      </c>
      <c r="H170" s="5" t="str">
        <f t="shared" si="67"/>
        <v>data</v>
      </c>
      <c r="I170" s="13" t="b">
        <f t="shared" si="68"/>
        <v>1</v>
      </c>
      <c r="J170" s="6">
        <f ca="1">OFFSET(program!$A$1,0,disasm!A170)</f>
        <v>8192</v>
      </c>
      <c r="K170" s="7">
        <f t="shared" ca="1" si="58"/>
        <v>92</v>
      </c>
      <c r="L170" s="7" t="e">
        <f t="shared" ca="1" si="69"/>
        <v>#VALUE!</v>
      </c>
      <c r="M170" s="7">
        <f t="shared" si="70"/>
        <v>1</v>
      </c>
      <c r="N170" s="7">
        <f t="shared" si="59"/>
        <v>1</v>
      </c>
      <c r="O170" s="8">
        <f t="shared" si="71"/>
        <v>1</v>
      </c>
      <c r="P170" s="8" t="str">
        <f t="shared" si="60"/>
        <v/>
      </c>
      <c r="Q170" s="8" t="str">
        <f t="shared" si="61"/>
        <v/>
      </c>
      <c r="R170" s="8" t="str">
        <f t="shared" ca="1" si="72"/>
        <v>num</v>
      </c>
      <c r="S170" s="8" t="str">
        <f t="shared" si="73"/>
        <v/>
      </c>
      <c r="T170" s="8" t="str">
        <f t="shared" si="74"/>
        <v/>
      </c>
      <c r="U170" s="7">
        <f ca="1">IF(O170="","",OFFSET(program!$A$1,0,disasm!$A170+COLUMN()-COLUMN($U170)+IF($I170,0,1)))</f>
        <v>8192</v>
      </c>
      <c r="V170" s="7" t="str">
        <f ca="1">IF(P170="","",OFFSET(program!$A$1,0,disasm!$A170+COLUMN()-COLUMN($U170)+IF($I170,0,1)))</f>
        <v/>
      </c>
      <c r="W170" s="7" t="str">
        <f ca="1">IF(Q170="","",OFFSET(program!$A$1,0,disasm!$A170+COLUMN()-COLUMN($U170)+IF($I170,0,1)))</f>
        <v/>
      </c>
      <c r="X170" s="3" t="str">
        <f t="shared" ca="1" si="75"/>
        <v>8192</v>
      </c>
      <c r="Y170" s="3" t="str">
        <f t="shared" si="76"/>
        <v/>
      </c>
      <c r="Z170" s="3" t="str">
        <f t="shared" si="77"/>
        <v/>
      </c>
      <c r="AA170" s="3" t="str">
        <f ca="1">" "
&amp;AE170
&amp;IF(AND(OR(K170=5,K170=6),MOD(INT(J170/1000),10)=1)," A2","")
&amp;IF(AND(NOT(I170),J170=109,OFFSET(program!$A$1,0,disasm!$A170+1)&gt;0,NOT(ISNUMBER(FIND(" A1 "," "&amp;AE170&amp;" "))))," AUTOLABEL","")
&amp;" "</f>
        <v xml:space="preserve">  </v>
      </c>
      <c r="AB170">
        <v>13</v>
      </c>
    </row>
    <row r="171" spans="1:28" x14ac:dyDescent="0.2">
      <c r="A171" s="1">
        <f t="shared" ca="1" si="62"/>
        <v>399</v>
      </c>
      <c r="B171" s="2" t="str">
        <f t="shared" ca="1" si="63"/>
        <v>pow2.14</v>
      </c>
      <c r="C171" s="3" t="str">
        <f ca="1">_xlfn.TEXTJOIN(" ",FALSE,OFFSET(program!$A$1,0,A171,1,M171))</f>
        <v>16384</v>
      </c>
      <c r="D171" s="4" t="str">
        <f ca="1">IF($H171="data",".dat "&amp;X171,
IF($H171="str",".str " &amp; _xlfn.TEXTJOIN("",FALSE,OFFSET(program!$A$2,0,A171+1,1,M171-1)),
$L171&amp;" "&amp;_xlfn.TEXTJOIN(", ",TRUE,$X171:$Z171)
))</f>
        <v>.dat 16384</v>
      </c>
      <c r="E171" s="19" t="b">
        <f t="shared" ca="1" si="64"/>
        <v>1</v>
      </c>
      <c r="F171" s="5" t="str">
        <f t="shared" ca="1" si="65"/>
        <v>pow2</v>
      </c>
      <c r="G171" s="5">
        <f t="shared" ca="1" si="66"/>
        <v>385</v>
      </c>
      <c r="H171" s="5" t="str">
        <f t="shared" si="67"/>
        <v>data</v>
      </c>
      <c r="I171" s="13" t="b">
        <f t="shared" si="68"/>
        <v>1</v>
      </c>
      <c r="J171" s="6">
        <f ca="1">OFFSET(program!$A$1,0,disasm!A171)</f>
        <v>16384</v>
      </c>
      <c r="K171" s="7">
        <f t="shared" ca="1" si="58"/>
        <v>84</v>
      </c>
      <c r="L171" s="7" t="e">
        <f t="shared" ca="1" si="69"/>
        <v>#VALUE!</v>
      </c>
      <c r="M171" s="7">
        <f t="shared" si="70"/>
        <v>1</v>
      </c>
      <c r="N171" s="7">
        <f t="shared" si="59"/>
        <v>1</v>
      </c>
      <c r="O171" s="8">
        <f t="shared" si="71"/>
        <v>1</v>
      </c>
      <c r="P171" s="8" t="str">
        <f t="shared" si="60"/>
        <v/>
      </c>
      <c r="Q171" s="8" t="str">
        <f t="shared" si="61"/>
        <v/>
      </c>
      <c r="R171" s="8" t="str">
        <f t="shared" ca="1" si="72"/>
        <v>num</v>
      </c>
      <c r="S171" s="8" t="str">
        <f t="shared" si="73"/>
        <v/>
      </c>
      <c r="T171" s="8" t="str">
        <f t="shared" si="74"/>
        <v/>
      </c>
      <c r="U171" s="7">
        <f ca="1">IF(O171="","",OFFSET(program!$A$1,0,disasm!$A171+COLUMN()-COLUMN($U171)+IF($I171,0,1)))</f>
        <v>16384</v>
      </c>
      <c r="V171" s="7" t="str">
        <f ca="1">IF(P171="","",OFFSET(program!$A$1,0,disasm!$A171+COLUMN()-COLUMN($U171)+IF($I171,0,1)))</f>
        <v/>
      </c>
      <c r="W171" s="7" t="str">
        <f ca="1">IF(Q171="","",OFFSET(program!$A$1,0,disasm!$A171+COLUMN()-COLUMN($U171)+IF($I171,0,1)))</f>
        <v/>
      </c>
      <c r="X171" s="3" t="str">
        <f t="shared" ca="1" si="75"/>
        <v>16384</v>
      </c>
      <c r="Y171" s="3" t="str">
        <f t="shared" si="76"/>
        <v/>
      </c>
      <c r="Z171" s="3" t="str">
        <f t="shared" si="77"/>
        <v/>
      </c>
      <c r="AA171" s="3" t="str">
        <f ca="1">" "
&amp;AE171
&amp;IF(AND(OR(K171=5,K171=6),MOD(INT(J171/1000),10)=1)," A2","")
&amp;IF(AND(NOT(I171),J171=109,OFFSET(program!$A$1,0,disasm!$A171+1)&gt;0,NOT(ISNUMBER(FIND(" A1 "," "&amp;AE171&amp;" "))))," AUTOLABEL","")
&amp;" "</f>
        <v xml:space="preserve">  </v>
      </c>
      <c r="AB171">
        <v>14</v>
      </c>
    </row>
    <row r="172" spans="1:28" x14ac:dyDescent="0.2">
      <c r="A172" s="1">
        <f t="shared" ca="1" si="62"/>
        <v>400</v>
      </c>
      <c r="B172" s="2" t="str">
        <f t="shared" ca="1" si="63"/>
        <v>pow2.15</v>
      </c>
      <c r="C172" s="3" t="str">
        <f ca="1">_xlfn.TEXTJOIN(" ",FALSE,OFFSET(program!$A$1,0,A172,1,M172))</f>
        <v>32768</v>
      </c>
      <c r="D172" s="4" t="str">
        <f ca="1">IF($H172="data",".dat "&amp;X172,
IF($H172="str",".str " &amp; _xlfn.TEXTJOIN("",FALSE,OFFSET(program!$A$2,0,A172+1,1,M172-1)),
$L172&amp;" "&amp;_xlfn.TEXTJOIN(", ",TRUE,$X172:$Z172)
))</f>
        <v>.dat 32768</v>
      </c>
      <c r="E172" s="19" t="b">
        <f t="shared" ca="1" si="64"/>
        <v>1</v>
      </c>
      <c r="F172" s="5" t="str">
        <f t="shared" ca="1" si="65"/>
        <v>pow2</v>
      </c>
      <c r="G172" s="5">
        <f t="shared" ca="1" si="66"/>
        <v>385</v>
      </c>
      <c r="H172" s="5" t="str">
        <f t="shared" si="67"/>
        <v>data</v>
      </c>
      <c r="I172" s="13" t="b">
        <f t="shared" si="68"/>
        <v>1</v>
      </c>
      <c r="J172" s="6">
        <f ca="1">OFFSET(program!$A$1,0,disasm!A172)</f>
        <v>32768</v>
      </c>
      <c r="K172" s="7">
        <f t="shared" ca="1" si="58"/>
        <v>68</v>
      </c>
      <c r="L172" s="7" t="e">
        <f t="shared" ca="1" si="69"/>
        <v>#VALUE!</v>
      </c>
      <c r="M172" s="7">
        <f t="shared" si="70"/>
        <v>1</v>
      </c>
      <c r="N172" s="7">
        <f t="shared" si="59"/>
        <v>1</v>
      </c>
      <c r="O172" s="8">
        <f t="shared" si="71"/>
        <v>1</v>
      </c>
      <c r="P172" s="8" t="str">
        <f t="shared" si="60"/>
        <v/>
      </c>
      <c r="Q172" s="8" t="str">
        <f t="shared" si="61"/>
        <v/>
      </c>
      <c r="R172" s="8" t="str">
        <f t="shared" ca="1" si="72"/>
        <v>num</v>
      </c>
      <c r="S172" s="8" t="str">
        <f t="shared" si="73"/>
        <v/>
      </c>
      <c r="T172" s="8" t="str">
        <f t="shared" si="74"/>
        <v/>
      </c>
      <c r="U172" s="7">
        <f ca="1">IF(O172="","",OFFSET(program!$A$1,0,disasm!$A172+COLUMN()-COLUMN($U172)+IF($I172,0,1)))</f>
        <v>32768</v>
      </c>
      <c r="V172" s="7" t="str">
        <f ca="1">IF(P172="","",OFFSET(program!$A$1,0,disasm!$A172+COLUMN()-COLUMN($U172)+IF($I172,0,1)))</f>
        <v/>
      </c>
      <c r="W172" s="7" t="str">
        <f ca="1">IF(Q172="","",OFFSET(program!$A$1,0,disasm!$A172+COLUMN()-COLUMN($U172)+IF($I172,0,1)))</f>
        <v/>
      </c>
      <c r="X172" s="3" t="str">
        <f t="shared" ca="1" si="75"/>
        <v>32768</v>
      </c>
      <c r="Y172" s="3" t="str">
        <f t="shared" si="76"/>
        <v/>
      </c>
      <c r="Z172" s="3" t="str">
        <f t="shared" si="77"/>
        <v/>
      </c>
      <c r="AA172" s="3" t="str">
        <f ca="1">" "
&amp;AE172
&amp;IF(AND(OR(K172=5,K172=6),MOD(INT(J172/1000),10)=1)," A2","")
&amp;IF(AND(NOT(I172),J172=109,OFFSET(program!$A$1,0,disasm!$A172+1)&gt;0,NOT(ISNUMBER(FIND(" A1 "," "&amp;AE172&amp;" "))))," AUTOLABEL","")
&amp;" "</f>
        <v xml:space="preserve">  </v>
      </c>
      <c r="AB172">
        <v>15</v>
      </c>
    </row>
    <row r="173" spans="1:28" x14ac:dyDescent="0.2">
      <c r="A173" s="1">
        <f t="shared" ca="1" si="62"/>
        <v>401</v>
      </c>
      <c r="B173" s="2" t="str">
        <f t="shared" ca="1" si="63"/>
        <v>pow2.16</v>
      </c>
      <c r="C173" s="3" t="str">
        <f ca="1">_xlfn.TEXTJOIN(" ",FALSE,OFFSET(program!$A$1,0,A173,1,M173))</f>
        <v>65536</v>
      </c>
      <c r="D173" s="4" t="str">
        <f ca="1">IF($H173="data",".dat "&amp;X173,
IF($H173="str",".str " &amp; _xlfn.TEXTJOIN("",FALSE,OFFSET(program!$A$2,0,A173+1,1,M173-1)),
$L173&amp;" "&amp;_xlfn.TEXTJOIN(", ",TRUE,$X173:$Z173)
))</f>
        <v>.dat 65536</v>
      </c>
      <c r="E173" s="19" t="b">
        <f t="shared" ca="1" si="64"/>
        <v>1</v>
      </c>
      <c r="F173" s="5" t="str">
        <f t="shared" ca="1" si="65"/>
        <v>pow2</v>
      </c>
      <c r="G173" s="5">
        <f t="shared" ca="1" si="66"/>
        <v>385</v>
      </c>
      <c r="H173" s="5" t="str">
        <f t="shared" si="67"/>
        <v>data</v>
      </c>
      <c r="I173" s="13" t="b">
        <f t="shared" si="68"/>
        <v>1</v>
      </c>
      <c r="J173" s="6">
        <f ca="1">OFFSET(program!$A$1,0,disasm!A173)</f>
        <v>65536</v>
      </c>
      <c r="K173" s="7">
        <f t="shared" ca="1" si="58"/>
        <v>36</v>
      </c>
      <c r="L173" s="7" t="e">
        <f t="shared" ca="1" si="69"/>
        <v>#VALUE!</v>
      </c>
      <c r="M173" s="7">
        <f t="shared" si="70"/>
        <v>1</v>
      </c>
      <c r="N173" s="7">
        <f t="shared" si="59"/>
        <v>1</v>
      </c>
      <c r="O173" s="8">
        <f t="shared" si="71"/>
        <v>1</v>
      </c>
      <c r="P173" s="8" t="str">
        <f t="shared" si="60"/>
        <v/>
      </c>
      <c r="Q173" s="8" t="str">
        <f t="shared" si="61"/>
        <v/>
      </c>
      <c r="R173" s="8" t="str">
        <f t="shared" ca="1" si="72"/>
        <v>num</v>
      </c>
      <c r="S173" s="8" t="str">
        <f t="shared" si="73"/>
        <v/>
      </c>
      <c r="T173" s="8" t="str">
        <f t="shared" si="74"/>
        <v/>
      </c>
      <c r="U173" s="7">
        <f ca="1">IF(O173="","",OFFSET(program!$A$1,0,disasm!$A173+COLUMN()-COLUMN($U173)+IF($I173,0,1)))</f>
        <v>65536</v>
      </c>
      <c r="V173" s="7" t="str">
        <f ca="1">IF(P173="","",OFFSET(program!$A$1,0,disasm!$A173+COLUMN()-COLUMN($U173)+IF($I173,0,1)))</f>
        <v/>
      </c>
      <c r="W173" s="7" t="str">
        <f ca="1">IF(Q173="","",OFFSET(program!$A$1,0,disasm!$A173+COLUMN()-COLUMN($U173)+IF($I173,0,1)))</f>
        <v/>
      </c>
      <c r="X173" s="3" t="str">
        <f t="shared" ca="1" si="75"/>
        <v>65536</v>
      </c>
      <c r="Y173" s="3" t="str">
        <f t="shared" si="76"/>
        <v/>
      </c>
      <c r="Z173" s="3" t="str">
        <f t="shared" si="77"/>
        <v/>
      </c>
      <c r="AA173" s="3" t="str">
        <f ca="1">" "
&amp;AE173
&amp;IF(AND(OR(K173=5,K173=6),MOD(INT(J173/1000),10)=1)," A2","")
&amp;IF(AND(NOT(I173),J173=109,OFFSET(program!$A$1,0,disasm!$A173+1)&gt;0,NOT(ISNUMBER(FIND(" A1 "," "&amp;AE173&amp;" "))))," AUTOLABEL","")
&amp;" "</f>
        <v xml:space="preserve">  </v>
      </c>
      <c r="AB173">
        <v>16</v>
      </c>
    </row>
    <row r="174" spans="1:28" x14ac:dyDescent="0.2">
      <c r="A174" s="1">
        <f t="shared" ca="1" si="62"/>
        <v>402</v>
      </c>
      <c r="B174" s="2" t="str">
        <f t="shared" ca="1" si="63"/>
        <v>pow2.17</v>
      </c>
      <c r="C174" s="3" t="str">
        <f ca="1">_xlfn.TEXTJOIN(" ",FALSE,OFFSET(program!$A$1,0,A174,1,M174))</f>
        <v>131072</v>
      </c>
      <c r="D174" s="4" t="str">
        <f ca="1">IF($H174="data",".dat "&amp;X174,
IF($H174="str",".str " &amp; _xlfn.TEXTJOIN("",FALSE,OFFSET(program!$A$2,0,A174+1,1,M174-1)),
$L174&amp;" "&amp;_xlfn.TEXTJOIN(", ",TRUE,$X174:$Z174)
))</f>
        <v>.dat 131072</v>
      </c>
      <c r="E174" s="19" t="b">
        <f t="shared" ca="1" si="64"/>
        <v>1</v>
      </c>
      <c r="F174" s="5" t="str">
        <f t="shared" ca="1" si="65"/>
        <v>pow2</v>
      </c>
      <c r="G174" s="5">
        <f t="shared" ca="1" si="66"/>
        <v>385</v>
      </c>
      <c r="H174" s="5" t="str">
        <f t="shared" si="67"/>
        <v>data</v>
      </c>
      <c r="I174" s="13" t="b">
        <f t="shared" si="68"/>
        <v>1</v>
      </c>
      <c r="J174" s="6">
        <f ca="1">OFFSET(program!$A$1,0,disasm!A174)</f>
        <v>131072</v>
      </c>
      <c r="K174" s="7">
        <f t="shared" ca="1" si="58"/>
        <v>72</v>
      </c>
      <c r="L174" s="7" t="e">
        <f t="shared" ca="1" si="69"/>
        <v>#VALUE!</v>
      </c>
      <c r="M174" s="7">
        <f t="shared" si="70"/>
        <v>1</v>
      </c>
      <c r="N174" s="7">
        <f t="shared" si="59"/>
        <v>1</v>
      </c>
      <c r="O174" s="8">
        <f t="shared" si="71"/>
        <v>1</v>
      </c>
      <c r="P174" s="8" t="str">
        <f t="shared" si="60"/>
        <v/>
      </c>
      <c r="Q174" s="8" t="str">
        <f t="shared" si="61"/>
        <v/>
      </c>
      <c r="R174" s="8" t="str">
        <f t="shared" ca="1" si="72"/>
        <v>num</v>
      </c>
      <c r="S174" s="8" t="str">
        <f t="shared" si="73"/>
        <v/>
      </c>
      <c r="T174" s="8" t="str">
        <f t="shared" si="74"/>
        <v/>
      </c>
      <c r="U174" s="7">
        <f ca="1">IF(O174="","",OFFSET(program!$A$1,0,disasm!$A174+COLUMN()-COLUMN($U174)+IF($I174,0,1)))</f>
        <v>131072</v>
      </c>
      <c r="V174" s="7" t="str">
        <f ca="1">IF(P174="","",OFFSET(program!$A$1,0,disasm!$A174+COLUMN()-COLUMN($U174)+IF($I174,0,1)))</f>
        <v/>
      </c>
      <c r="W174" s="7" t="str">
        <f ca="1">IF(Q174="","",OFFSET(program!$A$1,0,disasm!$A174+COLUMN()-COLUMN($U174)+IF($I174,0,1)))</f>
        <v/>
      </c>
      <c r="X174" s="3" t="str">
        <f t="shared" ca="1" si="75"/>
        <v>131072</v>
      </c>
      <c r="Y174" s="3" t="str">
        <f t="shared" si="76"/>
        <v/>
      </c>
      <c r="Z174" s="3" t="str">
        <f t="shared" si="77"/>
        <v/>
      </c>
      <c r="AA174" s="3" t="str">
        <f ca="1">" "
&amp;AE174
&amp;IF(AND(OR(K174=5,K174=6),MOD(INT(J174/1000),10)=1)," A2","")
&amp;IF(AND(NOT(I174),J174=109,OFFSET(program!$A$1,0,disasm!$A174+1)&gt;0,NOT(ISNUMBER(FIND(" A1 "," "&amp;AE174&amp;" "))))," AUTOLABEL","")
&amp;" "</f>
        <v xml:space="preserve">  </v>
      </c>
      <c r="AB174">
        <v>17</v>
      </c>
    </row>
    <row r="175" spans="1:28" x14ac:dyDescent="0.2">
      <c r="A175" s="1">
        <f t="shared" ca="1" si="62"/>
        <v>403</v>
      </c>
      <c r="B175" s="2" t="str">
        <f t="shared" ca="1" si="63"/>
        <v>pow2.18</v>
      </c>
      <c r="C175" s="3" t="str">
        <f ca="1">_xlfn.TEXTJOIN(" ",FALSE,OFFSET(program!$A$1,0,A175,1,M175))</f>
        <v>262144</v>
      </c>
      <c r="D175" s="4" t="str">
        <f ca="1">IF($H175="data",".dat "&amp;X175,
IF($H175="str",".str " &amp; _xlfn.TEXTJOIN("",FALSE,OFFSET(program!$A$2,0,A175+1,1,M175-1)),
$L175&amp;" "&amp;_xlfn.TEXTJOIN(", ",TRUE,$X175:$Z175)
))</f>
        <v>.dat 262144</v>
      </c>
      <c r="E175" s="19" t="b">
        <f t="shared" ca="1" si="64"/>
        <v>1</v>
      </c>
      <c r="F175" s="5" t="str">
        <f t="shared" ca="1" si="65"/>
        <v>pow2</v>
      </c>
      <c r="G175" s="5">
        <f t="shared" ca="1" si="66"/>
        <v>385</v>
      </c>
      <c r="H175" s="5" t="str">
        <f t="shared" si="67"/>
        <v>data</v>
      </c>
      <c r="I175" s="13" t="b">
        <f t="shared" si="68"/>
        <v>1</v>
      </c>
      <c r="J175" s="6">
        <f ca="1">OFFSET(program!$A$1,0,disasm!A175)</f>
        <v>262144</v>
      </c>
      <c r="K175" s="7">
        <f t="shared" ca="1" si="58"/>
        <v>44</v>
      </c>
      <c r="L175" s="7" t="e">
        <f t="shared" ca="1" si="69"/>
        <v>#VALUE!</v>
      </c>
      <c r="M175" s="7">
        <f t="shared" si="70"/>
        <v>1</v>
      </c>
      <c r="N175" s="7">
        <f t="shared" si="59"/>
        <v>1</v>
      </c>
      <c r="O175" s="8">
        <f t="shared" si="71"/>
        <v>1</v>
      </c>
      <c r="P175" s="8" t="str">
        <f t="shared" si="60"/>
        <v/>
      </c>
      <c r="Q175" s="8" t="str">
        <f t="shared" si="61"/>
        <v/>
      </c>
      <c r="R175" s="8" t="str">
        <f t="shared" ca="1" si="72"/>
        <v>num</v>
      </c>
      <c r="S175" s="8" t="str">
        <f t="shared" si="73"/>
        <v/>
      </c>
      <c r="T175" s="8" t="str">
        <f t="shared" si="74"/>
        <v/>
      </c>
      <c r="U175" s="7">
        <f ca="1">IF(O175="","",OFFSET(program!$A$1,0,disasm!$A175+COLUMN()-COLUMN($U175)+IF($I175,0,1)))</f>
        <v>262144</v>
      </c>
      <c r="V175" s="7" t="str">
        <f ca="1">IF(P175="","",OFFSET(program!$A$1,0,disasm!$A175+COLUMN()-COLUMN($U175)+IF($I175,0,1)))</f>
        <v/>
      </c>
      <c r="W175" s="7" t="str">
        <f ca="1">IF(Q175="","",OFFSET(program!$A$1,0,disasm!$A175+COLUMN()-COLUMN($U175)+IF($I175,0,1)))</f>
        <v/>
      </c>
      <c r="X175" s="3" t="str">
        <f t="shared" ca="1" si="75"/>
        <v>262144</v>
      </c>
      <c r="Y175" s="3" t="str">
        <f t="shared" si="76"/>
        <v/>
      </c>
      <c r="Z175" s="3" t="str">
        <f t="shared" si="77"/>
        <v/>
      </c>
      <c r="AA175" s="3" t="str">
        <f ca="1">" "
&amp;AE175
&amp;IF(AND(OR(K175=5,K175=6),MOD(INT(J175/1000),10)=1)," A2","")
&amp;IF(AND(NOT(I175),J175=109,OFFSET(program!$A$1,0,disasm!$A175+1)&gt;0,NOT(ISNUMBER(FIND(" A1 "," "&amp;AE175&amp;" "))))," AUTOLABEL","")
&amp;" "</f>
        <v xml:space="preserve">  </v>
      </c>
      <c r="AB175">
        <v>18</v>
      </c>
    </row>
    <row r="176" spans="1:28" x14ac:dyDescent="0.2">
      <c r="A176" s="1">
        <f t="shared" ca="1" si="62"/>
        <v>404</v>
      </c>
      <c r="B176" s="2" t="str">
        <f t="shared" ca="1" si="63"/>
        <v>pow2.19</v>
      </c>
      <c r="C176" s="3" t="str">
        <f ca="1">_xlfn.TEXTJOIN(" ",FALSE,OFFSET(program!$A$1,0,A176,1,M176))</f>
        <v>524288</v>
      </c>
      <c r="D176" s="4" t="str">
        <f ca="1">IF($H176="data",".dat "&amp;X176,
IF($H176="str",".str " &amp; _xlfn.TEXTJOIN("",FALSE,OFFSET(program!$A$2,0,A176+1,1,M176-1)),
$L176&amp;" "&amp;_xlfn.TEXTJOIN(", ",TRUE,$X176:$Z176)
))</f>
        <v>.dat 524288</v>
      </c>
      <c r="E176" s="19" t="b">
        <f t="shared" ca="1" si="64"/>
        <v>1</v>
      </c>
      <c r="F176" s="5" t="str">
        <f t="shared" ca="1" si="65"/>
        <v>pow2</v>
      </c>
      <c r="G176" s="5">
        <f t="shared" ca="1" si="66"/>
        <v>385</v>
      </c>
      <c r="H176" s="5" t="str">
        <f t="shared" si="67"/>
        <v>data</v>
      </c>
      <c r="I176" s="13" t="b">
        <f t="shared" si="68"/>
        <v>1</v>
      </c>
      <c r="J176" s="6">
        <f ca="1">OFFSET(program!$A$1,0,disasm!A176)</f>
        <v>524288</v>
      </c>
      <c r="K176" s="7">
        <f t="shared" ca="1" si="58"/>
        <v>88</v>
      </c>
      <c r="L176" s="7" t="e">
        <f t="shared" ca="1" si="69"/>
        <v>#VALUE!</v>
      </c>
      <c r="M176" s="7">
        <f t="shared" si="70"/>
        <v>1</v>
      </c>
      <c r="N176" s="7">
        <f t="shared" si="59"/>
        <v>1</v>
      </c>
      <c r="O176" s="8">
        <f t="shared" si="71"/>
        <v>1</v>
      </c>
      <c r="P176" s="8" t="str">
        <f t="shared" si="60"/>
        <v/>
      </c>
      <c r="Q176" s="8" t="str">
        <f t="shared" si="61"/>
        <v/>
      </c>
      <c r="R176" s="8" t="str">
        <f t="shared" ca="1" si="72"/>
        <v>num</v>
      </c>
      <c r="S176" s="8" t="str">
        <f t="shared" si="73"/>
        <v/>
      </c>
      <c r="T176" s="8" t="str">
        <f t="shared" si="74"/>
        <v/>
      </c>
      <c r="U176" s="7">
        <f ca="1">IF(O176="","",OFFSET(program!$A$1,0,disasm!$A176+COLUMN()-COLUMN($U176)+IF($I176,0,1)))</f>
        <v>524288</v>
      </c>
      <c r="V176" s="7" t="str">
        <f ca="1">IF(P176="","",OFFSET(program!$A$1,0,disasm!$A176+COLUMN()-COLUMN($U176)+IF($I176,0,1)))</f>
        <v/>
      </c>
      <c r="W176" s="7" t="str">
        <f ca="1">IF(Q176="","",OFFSET(program!$A$1,0,disasm!$A176+COLUMN()-COLUMN($U176)+IF($I176,0,1)))</f>
        <v/>
      </c>
      <c r="X176" s="3" t="str">
        <f t="shared" ca="1" si="75"/>
        <v>524288</v>
      </c>
      <c r="Y176" s="3" t="str">
        <f t="shared" si="76"/>
        <v/>
      </c>
      <c r="Z176" s="3" t="str">
        <f t="shared" si="77"/>
        <v/>
      </c>
      <c r="AA176" s="3" t="str">
        <f ca="1">" "
&amp;AE176
&amp;IF(AND(OR(K176=5,K176=6),MOD(INT(J176/1000),10)=1)," A2","")
&amp;IF(AND(NOT(I176),J176=109,OFFSET(program!$A$1,0,disasm!$A176+1)&gt;0,NOT(ISNUMBER(FIND(" A1 "," "&amp;AE176&amp;" "))))," AUTOLABEL","")
&amp;" "</f>
        <v xml:space="preserve">  </v>
      </c>
      <c r="AB176">
        <v>19</v>
      </c>
    </row>
    <row r="177" spans="1:28" x14ac:dyDescent="0.2">
      <c r="A177" s="1">
        <f t="shared" ca="1" si="62"/>
        <v>405</v>
      </c>
      <c r="B177" s="2" t="str">
        <f t="shared" ca="1" si="63"/>
        <v>pow2.20</v>
      </c>
      <c r="C177" s="3" t="str">
        <f ca="1">_xlfn.TEXTJOIN(" ",FALSE,OFFSET(program!$A$1,0,A177,1,M177))</f>
        <v>1048576</v>
      </c>
      <c r="D177" s="4" t="str">
        <f ca="1">IF($H177="data",".dat "&amp;X177,
IF($H177="str",".str " &amp; _xlfn.TEXTJOIN("",FALSE,OFFSET(program!$A$2,0,A177+1,1,M177-1)),
$L177&amp;" "&amp;_xlfn.TEXTJOIN(", ",TRUE,$X177:$Z177)
))</f>
        <v>.dat 1048576</v>
      </c>
      <c r="E177" s="19" t="b">
        <f t="shared" ca="1" si="64"/>
        <v>1</v>
      </c>
      <c r="F177" s="5" t="str">
        <f t="shared" ca="1" si="65"/>
        <v>pow2</v>
      </c>
      <c r="G177" s="5">
        <f t="shared" ca="1" si="66"/>
        <v>385</v>
      </c>
      <c r="H177" s="5" t="str">
        <f t="shared" si="67"/>
        <v>data</v>
      </c>
      <c r="I177" s="13" t="b">
        <f t="shared" si="68"/>
        <v>1</v>
      </c>
      <c r="J177" s="6">
        <f ca="1">OFFSET(program!$A$1,0,disasm!A177)</f>
        <v>1048576</v>
      </c>
      <c r="K177" s="7">
        <f t="shared" ca="1" si="58"/>
        <v>76</v>
      </c>
      <c r="L177" s="7" t="e">
        <f t="shared" ca="1" si="69"/>
        <v>#VALUE!</v>
      </c>
      <c r="M177" s="7">
        <f t="shared" si="70"/>
        <v>1</v>
      </c>
      <c r="N177" s="7">
        <f t="shared" si="59"/>
        <v>1</v>
      </c>
      <c r="O177" s="8">
        <f t="shared" si="71"/>
        <v>1</v>
      </c>
      <c r="P177" s="8" t="str">
        <f t="shared" si="60"/>
        <v/>
      </c>
      <c r="Q177" s="8" t="str">
        <f t="shared" si="61"/>
        <v/>
      </c>
      <c r="R177" s="8" t="str">
        <f t="shared" ca="1" si="72"/>
        <v>num</v>
      </c>
      <c r="S177" s="8" t="str">
        <f t="shared" si="73"/>
        <v/>
      </c>
      <c r="T177" s="8" t="str">
        <f t="shared" si="74"/>
        <v/>
      </c>
      <c r="U177" s="7">
        <f ca="1">IF(O177="","",OFFSET(program!$A$1,0,disasm!$A177+COLUMN()-COLUMN($U177)+IF($I177,0,1)))</f>
        <v>1048576</v>
      </c>
      <c r="V177" s="7" t="str">
        <f ca="1">IF(P177="","",OFFSET(program!$A$1,0,disasm!$A177+COLUMN()-COLUMN($U177)+IF($I177,0,1)))</f>
        <v/>
      </c>
      <c r="W177" s="7" t="str">
        <f ca="1">IF(Q177="","",OFFSET(program!$A$1,0,disasm!$A177+COLUMN()-COLUMN($U177)+IF($I177,0,1)))</f>
        <v/>
      </c>
      <c r="X177" s="3" t="str">
        <f t="shared" ca="1" si="75"/>
        <v>1048576</v>
      </c>
      <c r="Y177" s="3" t="str">
        <f t="shared" si="76"/>
        <v/>
      </c>
      <c r="Z177" s="3" t="str">
        <f t="shared" si="77"/>
        <v/>
      </c>
      <c r="AA177" s="3" t="str">
        <f ca="1">" "
&amp;AE177
&amp;IF(AND(OR(K177=5,K177=6),MOD(INT(J177/1000),10)=1)," A2","")
&amp;IF(AND(NOT(I177),J177=109,OFFSET(program!$A$1,0,disasm!$A177+1)&gt;0,NOT(ISNUMBER(FIND(" A1 "," "&amp;AE177&amp;" "))))," AUTOLABEL","")
&amp;" "</f>
        <v xml:space="preserve">  </v>
      </c>
      <c r="AB177">
        <v>20</v>
      </c>
    </row>
    <row r="178" spans="1:28" x14ac:dyDescent="0.2">
      <c r="A178" s="1">
        <f t="shared" ca="1" si="62"/>
        <v>406</v>
      </c>
      <c r="B178" s="2" t="str">
        <f t="shared" ca="1" si="63"/>
        <v>pow2.21</v>
      </c>
      <c r="C178" s="3" t="str">
        <f ca="1">_xlfn.TEXTJOIN(" ",FALSE,OFFSET(program!$A$1,0,A178,1,M178))</f>
        <v>2097152</v>
      </c>
      <c r="D178" s="4" t="str">
        <f ca="1">IF($H178="data",".dat "&amp;X178,
IF($H178="str",".str " &amp; _xlfn.TEXTJOIN("",FALSE,OFFSET(program!$A$2,0,A178+1,1,M178-1)),
$L178&amp;" "&amp;_xlfn.TEXTJOIN(", ",TRUE,$X178:$Z178)
))</f>
        <v>.dat 2097152</v>
      </c>
      <c r="E178" s="19" t="b">
        <f t="shared" ca="1" si="64"/>
        <v>1</v>
      </c>
      <c r="F178" s="5" t="str">
        <f t="shared" ca="1" si="65"/>
        <v>pow2</v>
      </c>
      <c r="G178" s="5">
        <f t="shared" ca="1" si="66"/>
        <v>385</v>
      </c>
      <c r="H178" s="5" t="str">
        <f t="shared" si="67"/>
        <v>data</v>
      </c>
      <c r="I178" s="13" t="b">
        <f t="shared" si="68"/>
        <v>1</v>
      </c>
      <c r="J178" s="6">
        <f ca="1">OFFSET(program!$A$1,0,disasm!A178)</f>
        <v>2097152</v>
      </c>
      <c r="K178" s="7">
        <f t="shared" ca="1" si="58"/>
        <v>52</v>
      </c>
      <c r="L178" s="7" t="e">
        <f t="shared" ca="1" si="69"/>
        <v>#VALUE!</v>
      </c>
      <c r="M178" s="7">
        <f t="shared" si="70"/>
        <v>1</v>
      </c>
      <c r="N178" s="7">
        <f t="shared" si="59"/>
        <v>1</v>
      </c>
      <c r="O178" s="8">
        <f t="shared" si="71"/>
        <v>1</v>
      </c>
      <c r="P178" s="8" t="str">
        <f t="shared" si="60"/>
        <v/>
      </c>
      <c r="Q178" s="8" t="str">
        <f t="shared" si="61"/>
        <v/>
      </c>
      <c r="R178" s="8" t="str">
        <f t="shared" ca="1" si="72"/>
        <v>num</v>
      </c>
      <c r="S178" s="8" t="str">
        <f t="shared" si="73"/>
        <v/>
      </c>
      <c r="T178" s="8" t="str">
        <f t="shared" si="74"/>
        <v/>
      </c>
      <c r="U178" s="7">
        <f ca="1">IF(O178="","",OFFSET(program!$A$1,0,disasm!$A178+COLUMN()-COLUMN($U178)+IF($I178,0,1)))</f>
        <v>2097152</v>
      </c>
      <c r="V178" s="7" t="str">
        <f ca="1">IF(P178="","",OFFSET(program!$A$1,0,disasm!$A178+COLUMN()-COLUMN($U178)+IF($I178,0,1)))</f>
        <v/>
      </c>
      <c r="W178" s="7" t="str">
        <f ca="1">IF(Q178="","",OFFSET(program!$A$1,0,disasm!$A178+COLUMN()-COLUMN($U178)+IF($I178,0,1)))</f>
        <v/>
      </c>
      <c r="X178" s="3" t="str">
        <f t="shared" ca="1" si="75"/>
        <v>2097152</v>
      </c>
      <c r="Y178" s="3" t="str">
        <f t="shared" si="76"/>
        <v/>
      </c>
      <c r="Z178" s="3" t="str">
        <f t="shared" si="77"/>
        <v/>
      </c>
      <c r="AA178" s="3" t="str">
        <f ca="1">" "
&amp;AE178
&amp;IF(AND(OR(K178=5,K178=6),MOD(INT(J178/1000),10)=1)," A2","")
&amp;IF(AND(NOT(I178),J178=109,OFFSET(program!$A$1,0,disasm!$A178+1)&gt;0,NOT(ISNUMBER(FIND(" A1 "," "&amp;AE178&amp;" "))))," AUTOLABEL","")
&amp;" "</f>
        <v xml:space="preserve">  </v>
      </c>
      <c r="AB178">
        <v>21</v>
      </c>
    </row>
    <row r="179" spans="1:28" x14ac:dyDescent="0.2">
      <c r="A179" s="1">
        <f t="shared" ca="1" si="62"/>
        <v>407</v>
      </c>
      <c r="B179" s="2" t="str">
        <f t="shared" ca="1" si="63"/>
        <v>pow2.22</v>
      </c>
      <c r="C179" s="3" t="str">
        <f ca="1">_xlfn.TEXTJOIN(" ",FALSE,OFFSET(program!$A$1,0,A179,1,M179))</f>
        <v>4194304</v>
      </c>
      <c r="D179" s="4" t="str">
        <f ca="1">IF($H179="data",".dat "&amp;X179,
IF($H179="str",".str " &amp; _xlfn.TEXTJOIN("",FALSE,OFFSET(program!$A$2,0,A179+1,1,M179-1)),
$L179&amp;" "&amp;_xlfn.TEXTJOIN(", ",TRUE,$X179:$Z179)
))</f>
        <v>.dat 4194304</v>
      </c>
      <c r="E179" s="19" t="b">
        <f t="shared" ca="1" si="64"/>
        <v>1</v>
      </c>
      <c r="F179" s="5" t="str">
        <f t="shared" ca="1" si="65"/>
        <v>pow2</v>
      </c>
      <c r="G179" s="5">
        <f t="shared" ca="1" si="66"/>
        <v>385</v>
      </c>
      <c r="H179" s="5" t="str">
        <f t="shared" si="67"/>
        <v>data</v>
      </c>
      <c r="I179" s="13" t="b">
        <f t="shared" si="68"/>
        <v>1</v>
      </c>
      <c r="J179" s="6">
        <f ca="1">OFFSET(program!$A$1,0,disasm!A179)</f>
        <v>4194304</v>
      </c>
      <c r="K179" s="7">
        <f t="shared" ca="1" si="58"/>
        <v>4</v>
      </c>
      <c r="L179" s="7" t="str">
        <f t="shared" ca="1" si="69"/>
        <v xml:space="preserve">OUT </v>
      </c>
      <c r="M179" s="7">
        <f t="shared" si="70"/>
        <v>1</v>
      </c>
      <c r="N179" s="7">
        <f t="shared" si="59"/>
        <v>1</v>
      </c>
      <c r="O179" s="8">
        <f t="shared" si="71"/>
        <v>1</v>
      </c>
      <c r="P179" s="8" t="str">
        <f t="shared" si="60"/>
        <v/>
      </c>
      <c r="Q179" s="8" t="str">
        <f t="shared" si="61"/>
        <v/>
      </c>
      <c r="R179" s="8" t="str">
        <f t="shared" ca="1" si="72"/>
        <v>num</v>
      </c>
      <c r="S179" s="8" t="str">
        <f t="shared" si="73"/>
        <v/>
      </c>
      <c r="T179" s="8" t="str">
        <f t="shared" si="74"/>
        <v/>
      </c>
      <c r="U179" s="7">
        <f ca="1">IF(O179="","",OFFSET(program!$A$1,0,disasm!$A179+COLUMN()-COLUMN($U179)+IF($I179,0,1)))</f>
        <v>4194304</v>
      </c>
      <c r="V179" s="7" t="str">
        <f ca="1">IF(P179="","",OFFSET(program!$A$1,0,disasm!$A179+COLUMN()-COLUMN($U179)+IF($I179,0,1)))</f>
        <v/>
      </c>
      <c r="W179" s="7" t="str">
        <f ca="1">IF(Q179="","",OFFSET(program!$A$1,0,disasm!$A179+COLUMN()-COLUMN($U179)+IF($I179,0,1)))</f>
        <v/>
      </c>
      <c r="X179" s="3" t="str">
        <f t="shared" ca="1" si="75"/>
        <v>4194304</v>
      </c>
      <c r="Y179" s="3" t="str">
        <f t="shared" si="76"/>
        <v/>
      </c>
      <c r="Z179" s="3" t="str">
        <f t="shared" si="77"/>
        <v/>
      </c>
      <c r="AA179" s="3" t="str">
        <f ca="1">" "
&amp;AE179
&amp;IF(AND(OR(K179=5,K179=6),MOD(INT(J179/1000),10)=1)," A2","")
&amp;IF(AND(NOT(I179),J179=109,OFFSET(program!$A$1,0,disasm!$A179+1)&gt;0,NOT(ISNUMBER(FIND(" A1 "," "&amp;AE179&amp;" "))))," AUTOLABEL","")
&amp;" "</f>
        <v xml:space="preserve">  </v>
      </c>
      <c r="AB179">
        <v>22</v>
      </c>
    </row>
    <row r="180" spans="1:28" x14ac:dyDescent="0.2">
      <c r="A180" s="1">
        <f t="shared" ca="1" si="62"/>
        <v>408</v>
      </c>
      <c r="B180" s="2" t="str">
        <f t="shared" ca="1" si="63"/>
        <v>pow2.23</v>
      </c>
      <c r="C180" s="3" t="str">
        <f ca="1">_xlfn.TEXTJOIN(" ",FALSE,OFFSET(program!$A$1,0,A180,1,M180))</f>
        <v>8388608</v>
      </c>
      <c r="D180" s="4" t="str">
        <f ca="1">IF($H180="data",".dat "&amp;X180,
IF($H180="str",".str " &amp; _xlfn.TEXTJOIN("",FALSE,OFFSET(program!$A$2,0,A180+1,1,M180-1)),
$L180&amp;" "&amp;_xlfn.TEXTJOIN(", ",TRUE,$X180:$Z180)
))</f>
        <v>.dat 8388608</v>
      </c>
      <c r="E180" s="19" t="b">
        <f t="shared" ca="1" si="64"/>
        <v>1</v>
      </c>
      <c r="F180" s="5" t="str">
        <f t="shared" ca="1" si="65"/>
        <v>pow2</v>
      </c>
      <c r="G180" s="5">
        <f t="shared" ca="1" si="66"/>
        <v>385</v>
      </c>
      <c r="H180" s="5" t="str">
        <f t="shared" si="67"/>
        <v>data</v>
      </c>
      <c r="I180" s="13" t="b">
        <f t="shared" si="68"/>
        <v>1</v>
      </c>
      <c r="J180" s="6">
        <f ca="1">OFFSET(program!$A$1,0,disasm!A180)</f>
        <v>8388608</v>
      </c>
      <c r="K180" s="7">
        <f t="shared" ca="1" si="58"/>
        <v>8</v>
      </c>
      <c r="L180" s="7" t="str">
        <f t="shared" ca="1" si="69"/>
        <v>CMP=</v>
      </c>
      <c r="M180" s="7">
        <f t="shared" si="70"/>
        <v>1</v>
      </c>
      <c r="N180" s="7">
        <f t="shared" si="59"/>
        <v>1</v>
      </c>
      <c r="O180" s="8">
        <f t="shared" si="71"/>
        <v>1</v>
      </c>
      <c r="P180" s="8" t="str">
        <f t="shared" si="60"/>
        <v/>
      </c>
      <c r="Q180" s="8" t="str">
        <f t="shared" si="61"/>
        <v/>
      </c>
      <c r="R180" s="8" t="str">
        <f t="shared" ca="1" si="72"/>
        <v>num</v>
      </c>
      <c r="S180" s="8" t="str">
        <f t="shared" si="73"/>
        <v/>
      </c>
      <c r="T180" s="8" t="str">
        <f t="shared" si="74"/>
        <v/>
      </c>
      <c r="U180" s="7">
        <f ca="1">IF(O180="","",OFFSET(program!$A$1,0,disasm!$A180+COLUMN()-COLUMN($U180)+IF($I180,0,1)))</f>
        <v>8388608</v>
      </c>
      <c r="V180" s="7" t="str">
        <f ca="1">IF(P180="","",OFFSET(program!$A$1,0,disasm!$A180+COLUMN()-COLUMN($U180)+IF($I180,0,1)))</f>
        <v/>
      </c>
      <c r="W180" s="7" t="str">
        <f ca="1">IF(Q180="","",OFFSET(program!$A$1,0,disasm!$A180+COLUMN()-COLUMN($U180)+IF($I180,0,1)))</f>
        <v/>
      </c>
      <c r="X180" s="3" t="str">
        <f t="shared" ca="1" si="75"/>
        <v>8388608</v>
      </c>
      <c r="Y180" s="3" t="str">
        <f t="shared" si="76"/>
        <v/>
      </c>
      <c r="Z180" s="3" t="str">
        <f t="shared" si="77"/>
        <v/>
      </c>
      <c r="AA180" s="3" t="str">
        <f ca="1">" "
&amp;AE180
&amp;IF(AND(OR(K180=5,K180=6),MOD(INT(J180/1000),10)=1)," A2","")
&amp;IF(AND(NOT(I180),J180=109,OFFSET(program!$A$1,0,disasm!$A180+1)&gt;0,NOT(ISNUMBER(FIND(" A1 "," "&amp;AE180&amp;" "))))," AUTOLABEL","")
&amp;" "</f>
        <v xml:space="preserve">  </v>
      </c>
      <c r="AB180">
        <v>23</v>
      </c>
    </row>
    <row r="181" spans="1:28" x14ac:dyDescent="0.2">
      <c r="A181" s="1">
        <f t="shared" ca="1" si="62"/>
        <v>409</v>
      </c>
      <c r="B181" s="2" t="str">
        <f t="shared" ca="1" si="63"/>
        <v>pow2.24</v>
      </c>
      <c r="C181" s="3" t="str">
        <f ca="1">_xlfn.TEXTJOIN(" ",FALSE,OFFSET(program!$A$1,0,A181,1,M181))</f>
        <v>16777216</v>
      </c>
      <c r="D181" s="4" t="str">
        <f ca="1">IF($H181="data",".dat "&amp;X181,
IF($H181="str",".str " &amp; _xlfn.TEXTJOIN("",FALSE,OFFSET(program!$A$2,0,A181+1,1,M181-1)),
$L181&amp;" "&amp;_xlfn.TEXTJOIN(", ",TRUE,$X181:$Z181)
))</f>
        <v>.dat 16777216</v>
      </c>
      <c r="E181" s="19" t="b">
        <f t="shared" ca="1" si="64"/>
        <v>1</v>
      </c>
      <c r="F181" s="5" t="str">
        <f t="shared" ca="1" si="65"/>
        <v>pow2</v>
      </c>
      <c r="G181" s="5">
        <f t="shared" ca="1" si="66"/>
        <v>385</v>
      </c>
      <c r="H181" s="5" t="str">
        <f t="shared" si="67"/>
        <v>data</v>
      </c>
      <c r="I181" s="13" t="b">
        <f t="shared" si="68"/>
        <v>1</v>
      </c>
      <c r="J181" s="6">
        <f ca="1">OFFSET(program!$A$1,0,disasm!A181)</f>
        <v>16777216</v>
      </c>
      <c r="K181" s="7">
        <f t="shared" ca="1" si="58"/>
        <v>16</v>
      </c>
      <c r="L181" s="7" t="e">
        <f t="shared" ca="1" si="69"/>
        <v>#VALUE!</v>
      </c>
      <c r="M181" s="7">
        <f t="shared" si="70"/>
        <v>1</v>
      </c>
      <c r="N181" s="7">
        <f t="shared" si="59"/>
        <v>1</v>
      </c>
      <c r="O181" s="8">
        <f t="shared" si="71"/>
        <v>1</v>
      </c>
      <c r="P181" s="8" t="str">
        <f t="shared" si="60"/>
        <v/>
      </c>
      <c r="Q181" s="8" t="str">
        <f t="shared" si="61"/>
        <v/>
      </c>
      <c r="R181" s="8" t="str">
        <f t="shared" ca="1" si="72"/>
        <v>num</v>
      </c>
      <c r="S181" s="8" t="str">
        <f t="shared" si="73"/>
        <v/>
      </c>
      <c r="T181" s="8" t="str">
        <f t="shared" si="74"/>
        <v/>
      </c>
      <c r="U181" s="7">
        <f ca="1">IF(O181="","",OFFSET(program!$A$1,0,disasm!$A181+COLUMN()-COLUMN($U181)+IF($I181,0,1)))</f>
        <v>16777216</v>
      </c>
      <c r="V181" s="7" t="str">
        <f ca="1">IF(P181="","",OFFSET(program!$A$1,0,disasm!$A181+COLUMN()-COLUMN($U181)+IF($I181,0,1)))</f>
        <v/>
      </c>
      <c r="W181" s="7" t="str">
        <f ca="1">IF(Q181="","",OFFSET(program!$A$1,0,disasm!$A181+COLUMN()-COLUMN($U181)+IF($I181,0,1)))</f>
        <v/>
      </c>
      <c r="X181" s="3" t="str">
        <f t="shared" ca="1" si="75"/>
        <v>16777216</v>
      </c>
      <c r="Y181" s="3" t="str">
        <f t="shared" si="76"/>
        <v/>
      </c>
      <c r="Z181" s="3" t="str">
        <f t="shared" si="77"/>
        <v/>
      </c>
      <c r="AA181" s="3" t="str">
        <f ca="1">" "
&amp;AE181
&amp;IF(AND(OR(K181=5,K181=6),MOD(INT(J181/1000),10)=1)," A2","")
&amp;IF(AND(NOT(I181),J181=109,OFFSET(program!$A$1,0,disasm!$A181+1)&gt;0,NOT(ISNUMBER(FIND(" A1 "," "&amp;AE181&amp;" "))))," AUTOLABEL","")
&amp;" "</f>
        <v xml:space="preserve">  </v>
      </c>
      <c r="AB181">
        <v>24</v>
      </c>
    </row>
    <row r="182" spans="1:28" x14ac:dyDescent="0.2">
      <c r="A182" s="1">
        <f t="shared" ca="1" si="62"/>
        <v>410</v>
      </c>
      <c r="B182" s="2" t="str">
        <f t="shared" ca="1" si="63"/>
        <v>pow2.25</v>
      </c>
      <c r="C182" s="3" t="str">
        <f ca="1">_xlfn.TEXTJOIN(" ",FALSE,OFFSET(program!$A$1,0,A182,1,M182))</f>
        <v>33554432</v>
      </c>
      <c r="D182" s="4" t="str">
        <f ca="1">IF($H182="data",".dat "&amp;X182,
IF($H182="str",".str " &amp; _xlfn.TEXTJOIN("",FALSE,OFFSET(program!$A$2,0,A182+1,1,M182-1)),
$L182&amp;" "&amp;_xlfn.TEXTJOIN(", ",TRUE,$X182:$Z182)
))</f>
        <v>.dat 33554432</v>
      </c>
      <c r="E182" s="19" t="b">
        <f t="shared" ca="1" si="64"/>
        <v>1</v>
      </c>
      <c r="F182" s="5" t="str">
        <f t="shared" ca="1" si="65"/>
        <v>pow2</v>
      </c>
      <c r="G182" s="5">
        <f t="shared" ca="1" si="66"/>
        <v>385</v>
      </c>
      <c r="H182" s="5" t="str">
        <f t="shared" si="67"/>
        <v>data</v>
      </c>
      <c r="I182" s="13" t="b">
        <f t="shared" si="68"/>
        <v>1</v>
      </c>
      <c r="J182" s="6">
        <f ca="1">OFFSET(program!$A$1,0,disasm!A182)</f>
        <v>33554432</v>
      </c>
      <c r="K182" s="7">
        <f t="shared" ca="1" si="58"/>
        <v>32</v>
      </c>
      <c r="L182" s="7" t="e">
        <f t="shared" ca="1" si="69"/>
        <v>#VALUE!</v>
      </c>
      <c r="M182" s="7">
        <f t="shared" si="70"/>
        <v>1</v>
      </c>
      <c r="N182" s="7">
        <f t="shared" si="59"/>
        <v>1</v>
      </c>
      <c r="O182" s="8">
        <f t="shared" si="71"/>
        <v>1</v>
      </c>
      <c r="P182" s="8" t="str">
        <f t="shared" si="60"/>
        <v/>
      </c>
      <c r="Q182" s="8" t="str">
        <f t="shared" si="61"/>
        <v/>
      </c>
      <c r="R182" s="8" t="str">
        <f t="shared" ca="1" si="72"/>
        <v>num</v>
      </c>
      <c r="S182" s="8" t="str">
        <f t="shared" si="73"/>
        <v/>
      </c>
      <c r="T182" s="8" t="str">
        <f t="shared" si="74"/>
        <v/>
      </c>
      <c r="U182" s="7">
        <f ca="1">IF(O182="","",OFFSET(program!$A$1,0,disasm!$A182+COLUMN()-COLUMN($U182)+IF($I182,0,1)))</f>
        <v>33554432</v>
      </c>
      <c r="V182" s="7" t="str">
        <f ca="1">IF(P182="","",OFFSET(program!$A$1,0,disasm!$A182+COLUMN()-COLUMN($U182)+IF($I182,0,1)))</f>
        <v/>
      </c>
      <c r="W182" s="7" t="str">
        <f ca="1">IF(Q182="","",OFFSET(program!$A$1,0,disasm!$A182+COLUMN()-COLUMN($U182)+IF($I182,0,1)))</f>
        <v/>
      </c>
      <c r="X182" s="3" t="str">
        <f t="shared" ca="1" si="75"/>
        <v>33554432</v>
      </c>
      <c r="Y182" s="3" t="str">
        <f t="shared" si="76"/>
        <v/>
      </c>
      <c r="Z182" s="3" t="str">
        <f t="shared" si="77"/>
        <v/>
      </c>
      <c r="AA182" s="3" t="str">
        <f ca="1">" "
&amp;AE182
&amp;IF(AND(OR(K182=5,K182=6),MOD(INT(J182/1000),10)=1)," A2","")
&amp;IF(AND(NOT(I182),J182=109,OFFSET(program!$A$1,0,disasm!$A182+1)&gt;0,NOT(ISNUMBER(FIND(" A1 "," "&amp;AE182&amp;" "))))," AUTOLABEL","")
&amp;" "</f>
        <v xml:space="preserve">  </v>
      </c>
      <c r="AB182">
        <v>25</v>
      </c>
    </row>
    <row r="183" spans="1:28" x14ac:dyDescent="0.2">
      <c r="A183" s="1">
        <f t="shared" ca="1" si="62"/>
        <v>411</v>
      </c>
      <c r="B183" s="2" t="str">
        <f t="shared" ca="1" si="63"/>
        <v>pow2.26</v>
      </c>
      <c r="C183" s="3" t="str">
        <f ca="1">_xlfn.TEXTJOIN(" ",FALSE,OFFSET(program!$A$1,0,A183,1,M183))</f>
        <v>67108864</v>
      </c>
      <c r="D183" s="4" t="str">
        <f ca="1">IF($H183="data",".dat "&amp;X183,
IF($H183="str",".str " &amp; _xlfn.TEXTJOIN("",FALSE,OFFSET(program!$A$2,0,A183+1,1,M183-1)),
$L183&amp;" "&amp;_xlfn.TEXTJOIN(", ",TRUE,$X183:$Z183)
))</f>
        <v>.dat 67108864</v>
      </c>
      <c r="E183" s="19" t="b">
        <f t="shared" ca="1" si="64"/>
        <v>1</v>
      </c>
      <c r="F183" s="5" t="str">
        <f t="shared" ca="1" si="65"/>
        <v>pow2</v>
      </c>
      <c r="G183" s="5">
        <f t="shared" ca="1" si="66"/>
        <v>385</v>
      </c>
      <c r="H183" s="5" t="str">
        <f t="shared" si="67"/>
        <v>data</v>
      </c>
      <c r="I183" s="13" t="b">
        <f t="shared" si="68"/>
        <v>1</v>
      </c>
      <c r="J183" s="6">
        <f ca="1">OFFSET(program!$A$1,0,disasm!A183)</f>
        <v>67108864</v>
      </c>
      <c r="K183" s="7">
        <f t="shared" ca="1" si="58"/>
        <v>64</v>
      </c>
      <c r="L183" s="7" t="e">
        <f t="shared" ca="1" si="69"/>
        <v>#VALUE!</v>
      </c>
      <c r="M183" s="7">
        <f t="shared" si="70"/>
        <v>1</v>
      </c>
      <c r="N183" s="7">
        <f t="shared" si="59"/>
        <v>1</v>
      </c>
      <c r="O183" s="8">
        <f t="shared" si="71"/>
        <v>1</v>
      </c>
      <c r="P183" s="8" t="str">
        <f t="shared" si="60"/>
        <v/>
      </c>
      <c r="Q183" s="8" t="str">
        <f t="shared" si="61"/>
        <v/>
      </c>
      <c r="R183" s="8" t="str">
        <f t="shared" ca="1" si="72"/>
        <v>num</v>
      </c>
      <c r="S183" s="8" t="str">
        <f t="shared" si="73"/>
        <v/>
      </c>
      <c r="T183" s="8" t="str">
        <f t="shared" si="74"/>
        <v/>
      </c>
      <c r="U183" s="7">
        <f ca="1">IF(O183="","",OFFSET(program!$A$1,0,disasm!$A183+COLUMN()-COLUMN($U183)+IF($I183,0,1)))</f>
        <v>67108864</v>
      </c>
      <c r="V183" s="7" t="str">
        <f ca="1">IF(P183="","",OFFSET(program!$A$1,0,disasm!$A183+COLUMN()-COLUMN($U183)+IF($I183,0,1)))</f>
        <v/>
      </c>
      <c r="W183" s="7" t="str">
        <f ca="1">IF(Q183="","",OFFSET(program!$A$1,0,disasm!$A183+COLUMN()-COLUMN($U183)+IF($I183,0,1)))</f>
        <v/>
      </c>
      <c r="X183" s="3" t="str">
        <f t="shared" ca="1" si="75"/>
        <v>67108864</v>
      </c>
      <c r="Y183" s="3" t="str">
        <f t="shared" si="76"/>
        <v/>
      </c>
      <c r="Z183" s="3" t="str">
        <f t="shared" si="77"/>
        <v/>
      </c>
      <c r="AA183" s="3" t="str">
        <f ca="1">" "
&amp;AE183
&amp;IF(AND(OR(K183=5,K183=6),MOD(INT(J183/1000),10)=1)," A2","")
&amp;IF(AND(NOT(I183),J183=109,OFFSET(program!$A$1,0,disasm!$A183+1)&gt;0,NOT(ISNUMBER(FIND(" A1 "," "&amp;AE183&amp;" "))))," AUTOLABEL","")
&amp;" "</f>
        <v xml:space="preserve">  </v>
      </c>
      <c r="AB183">
        <v>26</v>
      </c>
    </row>
    <row r="184" spans="1:28" x14ac:dyDescent="0.2">
      <c r="A184" s="1">
        <f t="shared" ca="1" si="62"/>
        <v>412</v>
      </c>
      <c r="B184" s="2" t="str">
        <f t="shared" ca="1" si="63"/>
        <v>pow2.27</v>
      </c>
      <c r="C184" s="3" t="str">
        <f ca="1">_xlfn.TEXTJOIN(" ",FALSE,OFFSET(program!$A$1,0,A184,1,M184))</f>
        <v>134217728</v>
      </c>
      <c r="D184" s="4" t="str">
        <f ca="1">IF($H184="data",".dat "&amp;X184,
IF($H184="str",".str " &amp; _xlfn.TEXTJOIN("",FALSE,OFFSET(program!$A$2,0,A184+1,1,M184-1)),
$L184&amp;" "&amp;_xlfn.TEXTJOIN(", ",TRUE,$X184:$Z184)
))</f>
        <v>.dat 134217728</v>
      </c>
      <c r="E184" s="19" t="b">
        <f t="shared" ca="1" si="64"/>
        <v>1</v>
      </c>
      <c r="F184" s="5" t="str">
        <f t="shared" ca="1" si="65"/>
        <v>pow2</v>
      </c>
      <c r="G184" s="5">
        <f t="shared" ca="1" si="66"/>
        <v>385</v>
      </c>
      <c r="H184" s="5" t="str">
        <f t="shared" si="67"/>
        <v>data</v>
      </c>
      <c r="I184" s="13" t="b">
        <f t="shared" si="68"/>
        <v>1</v>
      </c>
      <c r="J184" s="6">
        <f ca="1">OFFSET(program!$A$1,0,disasm!A184)</f>
        <v>134217728</v>
      </c>
      <c r="K184" s="7">
        <f t="shared" ca="1" si="58"/>
        <v>28</v>
      </c>
      <c r="L184" s="7" t="e">
        <f t="shared" ca="1" si="69"/>
        <v>#VALUE!</v>
      </c>
      <c r="M184" s="7">
        <f t="shared" si="70"/>
        <v>1</v>
      </c>
      <c r="N184" s="7">
        <f t="shared" si="59"/>
        <v>1</v>
      </c>
      <c r="O184" s="8">
        <f t="shared" si="71"/>
        <v>1</v>
      </c>
      <c r="P184" s="8" t="str">
        <f t="shared" si="60"/>
        <v/>
      </c>
      <c r="Q184" s="8" t="str">
        <f t="shared" si="61"/>
        <v/>
      </c>
      <c r="R184" s="8" t="str">
        <f t="shared" ca="1" si="72"/>
        <v>num</v>
      </c>
      <c r="S184" s="8" t="str">
        <f t="shared" si="73"/>
        <v/>
      </c>
      <c r="T184" s="8" t="str">
        <f t="shared" si="74"/>
        <v/>
      </c>
      <c r="U184" s="7">
        <f ca="1">IF(O184="","",OFFSET(program!$A$1,0,disasm!$A184+COLUMN()-COLUMN($U184)+IF($I184,0,1)))</f>
        <v>134217728</v>
      </c>
      <c r="V184" s="7" t="str">
        <f ca="1">IF(P184="","",OFFSET(program!$A$1,0,disasm!$A184+COLUMN()-COLUMN($U184)+IF($I184,0,1)))</f>
        <v/>
      </c>
      <c r="W184" s="7" t="str">
        <f ca="1">IF(Q184="","",OFFSET(program!$A$1,0,disasm!$A184+COLUMN()-COLUMN($U184)+IF($I184,0,1)))</f>
        <v/>
      </c>
      <c r="X184" s="3" t="str">
        <f t="shared" ca="1" si="75"/>
        <v>134217728</v>
      </c>
      <c r="Y184" s="3" t="str">
        <f t="shared" si="76"/>
        <v/>
      </c>
      <c r="Z184" s="3" t="str">
        <f t="shared" si="77"/>
        <v/>
      </c>
      <c r="AA184" s="3" t="str">
        <f ca="1">" "
&amp;AE184
&amp;IF(AND(OR(K184=5,K184=6),MOD(INT(J184/1000),10)=1)," A2","")
&amp;IF(AND(NOT(I184),J184=109,OFFSET(program!$A$1,0,disasm!$A184+1)&gt;0,NOT(ISNUMBER(FIND(" A1 "," "&amp;AE184&amp;" "))))," AUTOLABEL","")
&amp;" "</f>
        <v xml:space="preserve">  </v>
      </c>
      <c r="AB184">
        <v>27</v>
      </c>
    </row>
    <row r="185" spans="1:28" x14ac:dyDescent="0.2">
      <c r="A185" s="1">
        <f t="shared" ca="1" si="62"/>
        <v>413</v>
      </c>
      <c r="B185" s="2" t="str">
        <f t="shared" ca="1" si="63"/>
        <v>pow2.28</v>
      </c>
      <c r="C185" s="3" t="str">
        <f ca="1">_xlfn.TEXTJOIN(" ",FALSE,OFFSET(program!$A$1,0,A185,1,M185))</f>
        <v>268435456</v>
      </c>
      <c r="D185" s="4" t="str">
        <f ca="1">IF($H185="data",".dat "&amp;X185,
IF($H185="str",".str " &amp; _xlfn.TEXTJOIN("",FALSE,OFFSET(program!$A$2,0,A185+1,1,M185-1)),
$L185&amp;" "&amp;_xlfn.TEXTJOIN(", ",TRUE,$X185:$Z185)
))</f>
        <v>.dat 268435456</v>
      </c>
      <c r="E185" s="19" t="b">
        <f t="shared" ca="1" si="64"/>
        <v>1</v>
      </c>
      <c r="F185" s="5" t="str">
        <f t="shared" ca="1" si="65"/>
        <v>pow2</v>
      </c>
      <c r="G185" s="5">
        <f t="shared" ca="1" si="66"/>
        <v>385</v>
      </c>
      <c r="H185" s="5" t="str">
        <f t="shared" si="67"/>
        <v>data</v>
      </c>
      <c r="I185" s="13" t="b">
        <f t="shared" si="68"/>
        <v>1</v>
      </c>
      <c r="J185" s="6">
        <f ca="1">OFFSET(program!$A$1,0,disasm!A185)</f>
        <v>268435456</v>
      </c>
      <c r="K185" s="7">
        <f t="shared" ca="1" si="58"/>
        <v>56</v>
      </c>
      <c r="L185" s="7" t="e">
        <f t="shared" ca="1" si="69"/>
        <v>#VALUE!</v>
      </c>
      <c r="M185" s="7">
        <f t="shared" si="70"/>
        <v>1</v>
      </c>
      <c r="N185" s="7">
        <f t="shared" si="59"/>
        <v>1</v>
      </c>
      <c r="O185" s="8">
        <f t="shared" si="71"/>
        <v>1</v>
      </c>
      <c r="P185" s="8" t="str">
        <f t="shared" si="60"/>
        <v/>
      </c>
      <c r="Q185" s="8" t="str">
        <f t="shared" si="61"/>
        <v/>
      </c>
      <c r="R185" s="8" t="str">
        <f t="shared" ca="1" si="72"/>
        <v>num</v>
      </c>
      <c r="S185" s="8" t="str">
        <f t="shared" si="73"/>
        <v/>
      </c>
      <c r="T185" s="8" t="str">
        <f t="shared" si="74"/>
        <v/>
      </c>
      <c r="U185" s="7">
        <f ca="1">IF(O185="","",OFFSET(program!$A$1,0,disasm!$A185+COLUMN()-COLUMN($U185)+IF($I185,0,1)))</f>
        <v>268435456</v>
      </c>
      <c r="V185" s="7" t="str">
        <f ca="1">IF(P185="","",OFFSET(program!$A$1,0,disasm!$A185+COLUMN()-COLUMN($U185)+IF($I185,0,1)))</f>
        <v/>
      </c>
      <c r="W185" s="7" t="str">
        <f ca="1">IF(Q185="","",OFFSET(program!$A$1,0,disasm!$A185+COLUMN()-COLUMN($U185)+IF($I185,0,1)))</f>
        <v/>
      </c>
      <c r="X185" s="3" t="str">
        <f t="shared" ca="1" si="75"/>
        <v>268435456</v>
      </c>
      <c r="Y185" s="3" t="str">
        <f t="shared" si="76"/>
        <v/>
      </c>
      <c r="Z185" s="3" t="str">
        <f t="shared" si="77"/>
        <v/>
      </c>
      <c r="AA185" s="3" t="str">
        <f ca="1">" "
&amp;AE185
&amp;IF(AND(OR(K185=5,K185=6),MOD(INT(J185/1000),10)=1)," A2","")
&amp;IF(AND(NOT(I185),J185=109,OFFSET(program!$A$1,0,disasm!$A185+1)&gt;0,NOT(ISNUMBER(FIND(" A1 "," "&amp;AE185&amp;" "))))," AUTOLABEL","")
&amp;" "</f>
        <v xml:space="preserve">  </v>
      </c>
      <c r="AB185">
        <v>28</v>
      </c>
    </row>
    <row r="186" spans="1:28" x14ac:dyDescent="0.2">
      <c r="A186" s="1">
        <f t="shared" ca="1" si="62"/>
        <v>414</v>
      </c>
      <c r="B186" s="2" t="str">
        <f t="shared" ca="1" si="63"/>
        <v>pow2.29</v>
      </c>
      <c r="C186" s="3" t="str">
        <f ca="1">_xlfn.TEXTJOIN(" ",FALSE,OFFSET(program!$A$1,0,A186,1,M186))</f>
        <v>536870912</v>
      </c>
      <c r="D186" s="4" t="str">
        <f ca="1">IF($H186="data",".dat "&amp;X186,
IF($H186="str",".str " &amp; _xlfn.TEXTJOIN("",FALSE,OFFSET(program!$A$2,0,A186+1,1,M186-1)),
$L186&amp;" "&amp;_xlfn.TEXTJOIN(", ",TRUE,$X186:$Z186)
))</f>
        <v>.dat 536870912</v>
      </c>
      <c r="E186" s="19" t="b">
        <f t="shared" ca="1" si="64"/>
        <v>1</v>
      </c>
      <c r="F186" s="5" t="str">
        <f t="shared" ca="1" si="65"/>
        <v>pow2</v>
      </c>
      <c r="G186" s="5">
        <f t="shared" ca="1" si="66"/>
        <v>385</v>
      </c>
      <c r="H186" s="5" t="str">
        <f t="shared" si="67"/>
        <v>data</v>
      </c>
      <c r="I186" s="13" t="b">
        <f t="shared" si="68"/>
        <v>1</v>
      </c>
      <c r="J186" s="6">
        <f ca="1">OFFSET(program!$A$1,0,disasm!A186)</f>
        <v>536870912</v>
      </c>
      <c r="K186" s="7">
        <f t="shared" ca="1" si="58"/>
        <v>12</v>
      </c>
      <c r="L186" s="7" t="e">
        <f t="shared" ca="1" si="69"/>
        <v>#VALUE!</v>
      </c>
      <c r="M186" s="7">
        <f t="shared" si="70"/>
        <v>1</v>
      </c>
      <c r="N186" s="7">
        <f t="shared" si="59"/>
        <v>1</v>
      </c>
      <c r="O186" s="8">
        <f t="shared" si="71"/>
        <v>1</v>
      </c>
      <c r="P186" s="8" t="str">
        <f t="shared" si="60"/>
        <v/>
      </c>
      <c r="Q186" s="8" t="str">
        <f t="shared" si="61"/>
        <v/>
      </c>
      <c r="R186" s="8" t="str">
        <f t="shared" ca="1" si="72"/>
        <v>num</v>
      </c>
      <c r="S186" s="8" t="str">
        <f t="shared" si="73"/>
        <v/>
      </c>
      <c r="T186" s="8" t="str">
        <f t="shared" si="74"/>
        <v/>
      </c>
      <c r="U186" s="7">
        <f ca="1">IF(O186="","",OFFSET(program!$A$1,0,disasm!$A186+COLUMN()-COLUMN($U186)+IF($I186,0,1)))</f>
        <v>536870912</v>
      </c>
      <c r="V186" s="7" t="str">
        <f ca="1">IF(P186="","",OFFSET(program!$A$1,0,disasm!$A186+COLUMN()-COLUMN($U186)+IF($I186,0,1)))</f>
        <v/>
      </c>
      <c r="W186" s="7" t="str">
        <f ca="1">IF(Q186="","",OFFSET(program!$A$1,0,disasm!$A186+COLUMN()-COLUMN($U186)+IF($I186,0,1)))</f>
        <v/>
      </c>
      <c r="X186" s="3" t="str">
        <f t="shared" ca="1" si="75"/>
        <v>536870912</v>
      </c>
      <c r="Y186" s="3" t="str">
        <f t="shared" si="76"/>
        <v/>
      </c>
      <c r="Z186" s="3" t="str">
        <f t="shared" si="77"/>
        <v/>
      </c>
      <c r="AA186" s="3" t="str">
        <f ca="1">" "
&amp;AE186
&amp;IF(AND(OR(K186=5,K186=6),MOD(INT(J186/1000),10)=1)," A2","")
&amp;IF(AND(NOT(I186),J186=109,OFFSET(program!$A$1,0,disasm!$A186+1)&gt;0,NOT(ISNUMBER(FIND(" A1 "," "&amp;AE186&amp;" "))))," AUTOLABEL","")
&amp;" "</f>
        <v xml:space="preserve">  </v>
      </c>
      <c r="AB186">
        <v>29</v>
      </c>
    </row>
    <row r="187" spans="1:28" x14ac:dyDescent="0.2">
      <c r="A187" s="1">
        <f t="shared" ca="1" si="62"/>
        <v>415</v>
      </c>
      <c r="B187" s="2" t="str">
        <f t="shared" ca="1" si="63"/>
        <v>pow2.30</v>
      </c>
      <c r="C187" s="3" t="str">
        <f ca="1">_xlfn.TEXTJOIN(" ",FALSE,OFFSET(program!$A$1,0,A187,1,M187))</f>
        <v>1073741824</v>
      </c>
      <c r="D187" s="4" t="str">
        <f ca="1">IF($H187="data",".dat "&amp;X187,
IF($H187="str",".str " &amp; _xlfn.TEXTJOIN("",FALSE,OFFSET(program!$A$2,0,A187+1,1,M187-1)),
$L187&amp;" "&amp;_xlfn.TEXTJOIN(", ",TRUE,$X187:$Z187)
))</f>
        <v>.dat 1073741824</v>
      </c>
      <c r="E187" s="19" t="b">
        <f t="shared" ca="1" si="64"/>
        <v>1</v>
      </c>
      <c r="F187" s="5" t="str">
        <f t="shared" ca="1" si="65"/>
        <v>pow2</v>
      </c>
      <c r="G187" s="5">
        <f t="shared" ca="1" si="66"/>
        <v>385</v>
      </c>
      <c r="H187" s="5" t="str">
        <f t="shared" si="67"/>
        <v>data</v>
      </c>
      <c r="I187" s="13" t="b">
        <f t="shared" si="68"/>
        <v>1</v>
      </c>
      <c r="J187" s="6">
        <f ca="1">OFFSET(program!$A$1,0,disasm!A187)</f>
        <v>1073741824</v>
      </c>
      <c r="K187" s="7">
        <f t="shared" ca="1" si="58"/>
        <v>24</v>
      </c>
      <c r="L187" s="7" t="e">
        <f t="shared" ca="1" si="69"/>
        <v>#VALUE!</v>
      </c>
      <c r="M187" s="7">
        <f t="shared" si="70"/>
        <v>1</v>
      </c>
      <c r="N187" s="7">
        <f t="shared" si="59"/>
        <v>1</v>
      </c>
      <c r="O187" s="8">
        <f t="shared" si="71"/>
        <v>1</v>
      </c>
      <c r="P187" s="8" t="str">
        <f t="shared" si="60"/>
        <v/>
      </c>
      <c r="Q187" s="8" t="str">
        <f t="shared" si="61"/>
        <v/>
      </c>
      <c r="R187" s="8" t="str">
        <f t="shared" ca="1" si="72"/>
        <v>num</v>
      </c>
      <c r="S187" s="8" t="str">
        <f t="shared" si="73"/>
        <v/>
      </c>
      <c r="T187" s="8" t="str">
        <f t="shared" si="74"/>
        <v/>
      </c>
      <c r="U187" s="7">
        <f ca="1">IF(O187="","",OFFSET(program!$A$1,0,disasm!$A187+COLUMN()-COLUMN($U187)+IF($I187,0,1)))</f>
        <v>1073741824</v>
      </c>
      <c r="V187" s="7" t="str">
        <f ca="1">IF(P187="","",OFFSET(program!$A$1,0,disasm!$A187+COLUMN()-COLUMN($U187)+IF($I187,0,1)))</f>
        <v/>
      </c>
      <c r="W187" s="7" t="str">
        <f ca="1">IF(Q187="","",OFFSET(program!$A$1,0,disasm!$A187+COLUMN()-COLUMN($U187)+IF($I187,0,1)))</f>
        <v/>
      </c>
      <c r="X187" s="3" t="str">
        <f t="shared" ca="1" si="75"/>
        <v>1073741824</v>
      </c>
      <c r="Y187" s="3" t="str">
        <f t="shared" si="76"/>
        <v/>
      </c>
      <c r="Z187" s="3" t="str">
        <f t="shared" si="77"/>
        <v/>
      </c>
      <c r="AA187" s="3" t="str">
        <f ca="1">" "
&amp;AE187
&amp;IF(AND(OR(K187=5,K187=6),MOD(INT(J187/1000),10)=1)," A2","")
&amp;IF(AND(NOT(I187),J187=109,OFFSET(program!$A$1,0,disasm!$A187+1)&gt;0,NOT(ISNUMBER(FIND(" A1 "," "&amp;AE187&amp;" "))))," AUTOLABEL","")
&amp;" "</f>
        <v xml:space="preserve">  </v>
      </c>
      <c r="AB187">
        <v>30</v>
      </c>
    </row>
    <row r="188" spans="1:28" x14ac:dyDescent="0.2">
      <c r="A188" s="1">
        <f t="shared" ca="1" si="62"/>
        <v>416</v>
      </c>
      <c r="B188" s="2" t="str">
        <f t="shared" ca="1" si="63"/>
        <v>pow2.31</v>
      </c>
      <c r="C188" s="3" t="str">
        <f ca="1">_xlfn.TEXTJOIN(" ",FALSE,OFFSET(program!$A$1,0,A188,1,M188))</f>
        <v>2147483648</v>
      </c>
      <c r="D188" s="4" t="str">
        <f ca="1">IF($H188="data",".dat "&amp;X188,
IF($H188="str",".str " &amp; _xlfn.TEXTJOIN("",FALSE,OFFSET(program!$A$2,0,A188+1,1,M188-1)),
$L188&amp;" "&amp;_xlfn.TEXTJOIN(", ",TRUE,$X188:$Z188)
))</f>
        <v>.dat 2147483648</v>
      </c>
      <c r="E188" s="19" t="b">
        <f t="shared" ca="1" si="64"/>
        <v>1</v>
      </c>
      <c r="F188" s="5" t="str">
        <f t="shared" ca="1" si="65"/>
        <v>pow2</v>
      </c>
      <c r="G188" s="5">
        <f t="shared" ca="1" si="66"/>
        <v>385</v>
      </c>
      <c r="H188" s="5" t="str">
        <f t="shared" si="67"/>
        <v>data</v>
      </c>
      <c r="I188" s="13" t="b">
        <f t="shared" si="68"/>
        <v>1</v>
      </c>
      <c r="J188" s="6">
        <f ca="1">OFFSET(program!$A$1,0,disasm!A188)</f>
        <v>2147483648</v>
      </c>
      <c r="K188" s="7">
        <f t="shared" ca="1" si="58"/>
        <v>48</v>
      </c>
      <c r="L188" s="7" t="e">
        <f t="shared" ca="1" si="69"/>
        <v>#VALUE!</v>
      </c>
      <c r="M188" s="7">
        <f t="shared" si="70"/>
        <v>1</v>
      </c>
      <c r="N188" s="7">
        <f t="shared" si="59"/>
        <v>1</v>
      </c>
      <c r="O188" s="8">
        <f t="shared" si="71"/>
        <v>1</v>
      </c>
      <c r="P188" s="8" t="str">
        <f t="shared" si="60"/>
        <v/>
      </c>
      <c r="Q188" s="8" t="str">
        <f t="shared" si="61"/>
        <v/>
      </c>
      <c r="R188" s="8" t="str">
        <f t="shared" ca="1" si="72"/>
        <v>num</v>
      </c>
      <c r="S188" s="8" t="str">
        <f t="shared" si="73"/>
        <v/>
      </c>
      <c r="T188" s="8" t="str">
        <f t="shared" si="74"/>
        <v/>
      </c>
      <c r="U188" s="7">
        <f ca="1">IF(O188="","",OFFSET(program!$A$1,0,disasm!$A188+COLUMN()-COLUMN($U188)+IF($I188,0,1)))</f>
        <v>2147483648</v>
      </c>
      <c r="V188" s="7" t="str">
        <f ca="1">IF(P188="","",OFFSET(program!$A$1,0,disasm!$A188+COLUMN()-COLUMN($U188)+IF($I188,0,1)))</f>
        <v/>
      </c>
      <c r="W188" s="7" t="str">
        <f ca="1">IF(Q188="","",OFFSET(program!$A$1,0,disasm!$A188+COLUMN()-COLUMN($U188)+IF($I188,0,1)))</f>
        <v/>
      </c>
      <c r="X188" s="3" t="str">
        <f t="shared" ca="1" si="75"/>
        <v>2147483648</v>
      </c>
      <c r="Y188" s="3" t="str">
        <f t="shared" si="76"/>
        <v/>
      </c>
      <c r="Z188" s="3" t="str">
        <f t="shared" si="77"/>
        <v/>
      </c>
      <c r="AA188" s="3" t="str">
        <f ca="1">" "
&amp;AE188
&amp;IF(AND(OR(K188=5,K188=6),MOD(INT(J188/1000),10)=1)," A2","")
&amp;IF(AND(NOT(I188),J188=109,OFFSET(program!$A$1,0,disasm!$A188+1)&gt;0,NOT(ISNUMBER(FIND(" A1 "," "&amp;AE188&amp;" "))))," AUTOLABEL","")
&amp;" "</f>
        <v xml:space="preserve">  </v>
      </c>
      <c r="AB188">
        <v>31</v>
      </c>
    </row>
    <row r="189" spans="1:28" x14ac:dyDescent="0.2">
      <c r="A189" s="1">
        <f t="shared" ca="1" si="62"/>
        <v>417</v>
      </c>
      <c r="B189" s="2" t="str">
        <f t="shared" ca="1" si="63"/>
        <v>pow2.32</v>
      </c>
      <c r="C189" s="3" t="str">
        <f ca="1">_xlfn.TEXTJOIN(" ",FALSE,OFFSET(program!$A$1,0,A189,1,M189))</f>
        <v>4294967296</v>
      </c>
      <c r="D189" s="4" t="str">
        <f ca="1">IF($H189="data",".dat "&amp;X189,
IF($H189="str",".str " &amp; _xlfn.TEXTJOIN("",FALSE,OFFSET(program!$A$2,0,A189+1,1,M189-1)),
$L189&amp;" "&amp;_xlfn.TEXTJOIN(", ",TRUE,$X189:$Z189)
))</f>
        <v>.dat 4294967296</v>
      </c>
      <c r="E189" s="19" t="b">
        <f t="shared" ca="1" si="64"/>
        <v>1</v>
      </c>
      <c r="F189" s="5" t="str">
        <f t="shared" ca="1" si="65"/>
        <v>pow2</v>
      </c>
      <c r="G189" s="5">
        <f t="shared" ca="1" si="66"/>
        <v>385</v>
      </c>
      <c r="H189" s="5" t="str">
        <f t="shared" si="67"/>
        <v>data</v>
      </c>
      <c r="I189" s="13" t="b">
        <f t="shared" si="68"/>
        <v>1</v>
      </c>
      <c r="J189" s="6">
        <f ca="1">OFFSET(program!$A$1,0,disasm!A189)</f>
        <v>4294967296</v>
      </c>
      <c r="K189" s="7">
        <f t="shared" ca="1" si="58"/>
        <v>96</v>
      </c>
      <c r="L189" s="7" t="e">
        <f t="shared" ca="1" si="69"/>
        <v>#VALUE!</v>
      </c>
      <c r="M189" s="7">
        <f t="shared" si="70"/>
        <v>1</v>
      </c>
      <c r="N189" s="7">
        <f t="shared" si="59"/>
        <v>1</v>
      </c>
      <c r="O189" s="8">
        <f t="shared" si="71"/>
        <v>1</v>
      </c>
      <c r="P189" s="8" t="str">
        <f t="shared" si="60"/>
        <v/>
      </c>
      <c r="Q189" s="8" t="str">
        <f t="shared" si="61"/>
        <v/>
      </c>
      <c r="R189" s="8" t="str">
        <f t="shared" ca="1" si="72"/>
        <v>num</v>
      </c>
      <c r="S189" s="8" t="str">
        <f t="shared" si="73"/>
        <v/>
      </c>
      <c r="T189" s="8" t="str">
        <f t="shared" si="74"/>
        <v/>
      </c>
      <c r="U189" s="7">
        <f ca="1">IF(O189="","",OFFSET(program!$A$1,0,disasm!$A189+COLUMN()-COLUMN($U189)+IF($I189,0,1)))</f>
        <v>4294967296</v>
      </c>
      <c r="V189" s="7" t="str">
        <f ca="1">IF(P189="","",OFFSET(program!$A$1,0,disasm!$A189+COLUMN()-COLUMN($U189)+IF($I189,0,1)))</f>
        <v/>
      </c>
      <c r="W189" s="7" t="str">
        <f ca="1">IF(Q189="","",OFFSET(program!$A$1,0,disasm!$A189+COLUMN()-COLUMN($U189)+IF($I189,0,1)))</f>
        <v/>
      </c>
      <c r="X189" s="3" t="str">
        <f t="shared" ca="1" si="75"/>
        <v>4294967296</v>
      </c>
      <c r="Y189" s="3" t="str">
        <f t="shared" si="76"/>
        <v/>
      </c>
      <c r="Z189" s="3" t="str">
        <f t="shared" si="77"/>
        <v/>
      </c>
      <c r="AA189" s="3" t="str">
        <f ca="1">" "
&amp;AE189
&amp;IF(AND(OR(K189=5,K189=6),MOD(INT(J189/1000),10)=1)," A2","")
&amp;IF(AND(NOT(I189),J189=109,OFFSET(program!$A$1,0,disasm!$A189+1)&gt;0,NOT(ISNUMBER(FIND(" A1 "," "&amp;AE189&amp;" "))))," AUTOLABEL","")
&amp;" "</f>
        <v xml:space="preserve">  </v>
      </c>
      <c r="AB189">
        <v>32</v>
      </c>
    </row>
    <row r="190" spans="1:28" x14ac:dyDescent="0.2">
      <c r="A190" s="1">
        <f t="shared" ca="1" si="62"/>
        <v>418</v>
      </c>
      <c r="B190" s="2" t="str">
        <f t="shared" ca="1" si="63"/>
        <v>pow2.33</v>
      </c>
      <c r="C190" s="3" t="str">
        <f ca="1">_xlfn.TEXTJOIN(" ",FALSE,OFFSET(program!$A$1,0,A190,1,M190))</f>
        <v>8589934592</v>
      </c>
      <c r="D190" s="4" t="str">
        <f ca="1">IF($H190="data",".dat "&amp;X190,
IF($H190="str",".str " &amp; _xlfn.TEXTJOIN("",FALSE,OFFSET(program!$A$2,0,A190+1,1,M190-1)),
$L190&amp;" "&amp;_xlfn.TEXTJOIN(", ",TRUE,$X190:$Z190)
))</f>
        <v>.dat 8589934592</v>
      </c>
      <c r="E190" s="19" t="b">
        <f t="shared" ca="1" si="64"/>
        <v>1</v>
      </c>
      <c r="F190" s="5" t="str">
        <f t="shared" ca="1" si="65"/>
        <v>pow2</v>
      </c>
      <c r="G190" s="5">
        <f t="shared" ca="1" si="66"/>
        <v>385</v>
      </c>
      <c r="H190" s="5" t="str">
        <f t="shared" si="67"/>
        <v>data</v>
      </c>
      <c r="I190" s="13" t="b">
        <f t="shared" si="68"/>
        <v>1</v>
      </c>
      <c r="J190" s="6">
        <f ca="1">OFFSET(program!$A$1,0,disasm!A190)</f>
        <v>8589934592</v>
      </c>
      <c r="K190" s="7">
        <f t="shared" ca="1" si="58"/>
        <v>92</v>
      </c>
      <c r="L190" s="7" t="e">
        <f t="shared" ca="1" si="69"/>
        <v>#VALUE!</v>
      </c>
      <c r="M190" s="7">
        <f t="shared" si="70"/>
        <v>1</v>
      </c>
      <c r="N190" s="7">
        <f t="shared" si="59"/>
        <v>1</v>
      </c>
      <c r="O190" s="8">
        <f t="shared" si="71"/>
        <v>1</v>
      </c>
      <c r="P190" s="8" t="str">
        <f t="shared" si="60"/>
        <v/>
      </c>
      <c r="Q190" s="8" t="str">
        <f t="shared" si="61"/>
        <v/>
      </c>
      <c r="R190" s="8" t="str">
        <f t="shared" ca="1" si="72"/>
        <v>num</v>
      </c>
      <c r="S190" s="8" t="str">
        <f t="shared" si="73"/>
        <v/>
      </c>
      <c r="T190" s="8" t="str">
        <f t="shared" si="74"/>
        <v/>
      </c>
      <c r="U190" s="7">
        <f ca="1">IF(O190="","",OFFSET(program!$A$1,0,disasm!$A190+COLUMN()-COLUMN($U190)+IF($I190,0,1)))</f>
        <v>8589934592</v>
      </c>
      <c r="V190" s="7" t="str">
        <f ca="1">IF(P190="","",OFFSET(program!$A$1,0,disasm!$A190+COLUMN()-COLUMN($U190)+IF($I190,0,1)))</f>
        <v/>
      </c>
      <c r="W190" s="7" t="str">
        <f ca="1">IF(Q190="","",OFFSET(program!$A$1,0,disasm!$A190+COLUMN()-COLUMN($U190)+IF($I190,0,1)))</f>
        <v/>
      </c>
      <c r="X190" s="3" t="str">
        <f t="shared" ca="1" si="75"/>
        <v>8589934592</v>
      </c>
      <c r="Y190" s="3" t="str">
        <f t="shared" si="76"/>
        <v/>
      </c>
      <c r="Z190" s="3" t="str">
        <f t="shared" si="77"/>
        <v/>
      </c>
      <c r="AA190" s="3" t="str">
        <f ca="1">" "
&amp;AE190
&amp;IF(AND(OR(K190=5,K190=6),MOD(INT(J190/1000),10)=1)," A2","")
&amp;IF(AND(NOT(I190),J190=109,OFFSET(program!$A$1,0,disasm!$A190+1)&gt;0,NOT(ISNUMBER(FIND(" A1 "," "&amp;AE190&amp;" "))))," AUTOLABEL","")
&amp;" "</f>
        <v xml:space="preserve">  </v>
      </c>
      <c r="AB190">
        <v>33</v>
      </c>
    </row>
    <row r="191" spans="1:28" x14ac:dyDescent="0.2">
      <c r="A191" s="1">
        <f t="shared" ca="1" si="62"/>
        <v>419</v>
      </c>
      <c r="B191" s="2" t="str">
        <f t="shared" ca="1" si="63"/>
        <v>pow2.34</v>
      </c>
      <c r="C191" s="3" t="str">
        <f ca="1">_xlfn.TEXTJOIN(" ",FALSE,OFFSET(program!$A$1,0,A191,1,M191))</f>
        <v>17179869184</v>
      </c>
      <c r="D191" s="4" t="str">
        <f ca="1">IF($H191="data",".dat "&amp;X191,
IF($H191="str",".str " &amp; _xlfn.TEXTJOIN("",FALSE,OFFSET(program!$A$2,0,A191+1,1,M191-1)),
$L191&amp;" "&amp;_xlfn.TEXTJOIN(", ",TRUE,$X191:$Z191)
))</f>
        <v>.dat 17179869184</v>
      </c>
      <c r="E191" s="19" t="b">
        <f t="shared" ca="1" si="64"/>
        <v>1</v>
      </c>
      <c r="F191" s="5" t="str">
        <f t="shared" ca="1" si="65"/>
        <v>pow2</v>
      </c>
      <c r="G191" s="5">
        <f t="shared" ca="1" si="66"/>
        <v>385</v>
      </c>
      <c r="H191" s="5" t="str">
        <f t="shared" si="67"/>
        <v>data</v>
      </c>
      <c r="I191" s="13" t="b">
        <f t="shared" si="68"/>
        <v>1</v>
      </c>
      <c r="J191" s="6">
        <f ca="1">OFFSET(program!$A$1,0,disasm!A191)</f>
        <v>17179869184</v>
      </c>
      <c r="K191" s="7">
        <f t="shared" ca="1" si="58"/>
        <v>84</v>
      </c>
      <c r="L191" s="7" t="e">
        <f t="shared" ca="1" si="69"/>
        <v>#VALUE!</v>
      </c>
      <c r="M191" s="7">
        <f t="shared" si="70"/>
        <v>1</v>
      </c>
      <c r="N191" s="7">
        <f t="shared" si="59"/>
        <v>1</v>
      </c>
      <c r="O191" s="8">
        <f t="shared" si="71"/>
        <v>1</v>
      </c>
      <c r="P191" s="8" t="str">
        <f t="shared" si="60"/>
        <v/>
      </c>
      <c r="Q191" s="8" t="str">
        <f t="shared" si="61"/>
        <v/>
      </c>
      <c r="R191" s="8" t="str">
        <f t="shared" ca="1" si="72"/>
        <v>num</v>
      </c>
      <c r="S191" s="8" t="str">
        <f t="shared" si="73"/>
        <v/>
      </c>
      <c r="T191" s="8" t="str">
        <f t="shared" si="74"/>
        <v/>
      </c>
      <c r="U191" s="7">
        <f ca="1">IF(O191="","",OFFSET(program!$A$1,0,disasm!$A191+COLUMN()-COLUMN($U191)+IF($I191,0,1)))</f>
        <v>17179869184</v>
      </c>
      <c r="V191" s="7" t="str">
        <f ca="1">IF(P191="","",OFFSET(program!$A$1,0,disasm!$A191+COLUMN()-COLUMN($U191)+IF($I191,0,1)))</f>
        <v/>
      </c>
      <c r="W191" s="7" t="str">
        <f ca="1">IF(Q191="","",OFFSET(program!$A$1,0,disasm!$A191+COLUMN()-COLUMN($U191)+IF($I191,0,1)))</f>
        <v/>
      </c>
      <c r="X191" s="3" t="str">
        <f t="shared" ca="1" si="75"/>
        <v>17179869184</v>
      </c>
      <c r="Y191" s="3" t="str">
        <f t="shared" si="76"/>
        <v/>
      </c>
      <c r="Z191" s="3" t="str">
        <f t="shared" si="77"/>
        <v/>
      </c>
      <c r="AA191" s="3" t="str">
        <f ca="1">" "
&amp;AE191
&amp;IF(AND(OR(K191=5,K191=6),MOD(INT(J191/1000),10)=1)," A2","")
&amp;IF(AND(NOT(I191),J191=109,OFFSET(program!$A$1,0,disasm!$A191+1)&gt;0,NOT(ISNUMBER(FIND(" A1 "," "&amp;AE191&amp;" "))))," AUTOLABEL","")
&amp;" "</f>
        <v xml:space="preserve">  </v>
      </c>
      <c r="AB191">
        <v>34</v>
      </c>
    </row>
    <row r="192" spans="1:28" x14ac:dyDescent="0.2">
      <c r="A192" s="1">
        <f t="shared" ca="1" si="62"/>
        <v>420</v>
      </c>
      <c r="B192" s="2" t="str">
        <f t="shared" ca="1" si="63"/>
        <v>pow2.35</v>
      </c>
      <c r="C192" s="3" t="str">
        <f ca="1">_xlfn.TEXTJOIN(" ",FALSE,OFFSET(program!$A$1,0,A192,1,M192))</f>
        <v>34359738368</v>
      </c>
      <c r="D192" s="4" t="str">
        <f ca="1">IF($H192="data",".dat "&amp;X192,
IF($H192="str",".str " &amp; _xlfn.TEXTJOIN("",FALSE,OFFSET(program!$A$2,0,A192+1,1,M192-1)),
$L192&amp;" "&amp;_xlfn.TEXTJOIN(", ",TRUE,$X192:$Z192)
))</f>
        <v>.dat 34359738368</v>
      </c>
      <c r="E192" s="19" t="b">
        <f t="shared" ca="1" si="64"/>
        <v>1</v>
      </c>
      <c r="F192" s="5" t="str">
        <f t="shared" ca="1" si="65"/>
        <v>pow2</v>
      </c>
      <c r="G192" s="5">
        <f t="shared" ca="1" si="66"/>
        <v>385</v>
      </c>
      <c r="H192" s="5" t="str">
        <f t="shared" si="67"/>
        <v>data</v>
      </c>
      <c r="I192" s="13" t="b">
        <f t="shared" si="68"/>
        <v>1</v>
      </c>
      <c r="J192" s="6">
        <f ca="1">OFFSET(program!$A$1,0,disasm!A192)</f>
        <v>34359738368</v>
      </c>
      <c r="K192" s="7">
        <f t="shared" ca="1" si="58"/>
        <v>68</v>
      </c>
      <c r="L192" s="7" t="e">
        <f t="shared" ca="1" si="69"/>
        <v>#VALUE!</v>
      </c>
      <c r="M192" s="7">
        <f t="shared" si="70"/>
        <v>1</v>
      </c>
      <c r="N192" s="7">
        <f t="shared" si="59"/>
        <v>1</v>
      </c>
      <c r="O192" s="8">
        <f t="shared" si="71"/>
        <v>1</v>
      </c>
      <c r="P192" s="8" t="str">
        <f t="shared" si="60"/>
        <v/>
      </c>
      <c r="Q192" s="8" t="str">
        <f t="shared" si="61"/>
        <v/>
      </c>
      <c r="R192" s="8" t="str">
        <f t="shared" ca="1" si="72"/>
        <v>num</v>
      </c>
      <c r="S192" s="8" t="str">
        <f t="shared" si="73"/>
        <v/>
      </c>
      <c r="T192" s="8" t="str">
        <f t="shared" si="74"/>
        <v/>
      </c>
      <c r="U192" s="7">
        <f ca="1">IF(O192="","",OFFSET(program!$A$1,0,disasm!$A192+COLUMN()-COLUMN($U192)+IF($I192,0,1)))</f>
        <v>34359738368</v>
      </c>
      <c r="V192" s="7" t="str">
        <f ca="1">IF(P192="","",OFFSET(program!$A$1,0,disasm!$A192+COLUMN()-COLUMN($U192)+IF($I192,0,1)))</f>
        <v/>
      </c>
      <c r="W192" s="7" t="str">
        <f ca="1">IF(Q192="","",OFFSET(program!$A$1,0,disasm!$A192+COLUMN()-COLUMN($U192)+IF($I192,0,1)))</f>
        <v/>
      </c>
      <c r="X192" s="3" t="str">
        <f t="shared" ca="1" si="75"/>
        <v>34359738368</v>
      </c>
      <c r="Y192" s="3" t="str">
        <f t="shared" si="76"/>
        <v/>
      </c>
      <c r="Z192" s="3" t="str">
        <f t="shared" si="77"/>
        <v/>
      </c>
      <c r="AA192" s="3" t="str">
        <f ca="1">" "
&amp;AE192
&amp;IF(AND(OR(K192=5,K192=6),MOD(INT(J192/1000),10)=1)," A2","")
&amp;IF(AND(NOT(I192),J192=109,OFFSET(program!$A$1,0,disasm!$A192+1)&gt;0,NOT(ISNUMBER(FIND(" A1 "," "&amp;AE192&amp;" "))))," AUTOLABEL","")
&amp;" "</f>
        <v xml:space="preserve">  </v>
      </c>
      <c r="AB192">
        <v>35</v>
      </c>
    </row>
    <row r="193" spans="1:32" x14ac:dyDescent="0.2">
      <c r="A193" s="1">
        <f t="shared" ca="1" si="62"/>
        <v>421</v>
      </c>
      <c r="B193" s="2" t="str">
        <f t="shared" ca="1" si="63"/>
        <v>pow2.36</v>
      </c>
      <c r="C193" s="3" t="str">
        <f ca="1">_xlfn.TEXTJOIN(" ",FALSE,OFFSET(program!$A$1,0,A193,1,M193))</f>
        <v>68719476736</v>
      </c>
      <c r="D193" s="4" t="str">
        <f ca="1">IF($H193="data",".dat "&amp;X193,
IF($H193="str",".str " &amp; _xlfn.TEXTJOIN("",FALSE,OFFSET(program!$A$2,0,A193+1,1,M193-1)),
$L193&amp;" "&amp;_xlfn.TEXTJOIN(", ",TRUE,$X193:$Z193)
))</f>
        <v>.dat 68719476736</v>
      </c>
      <c r="E193" s="19" t="b">
        <f t="shared" ca="1" si="64"/>
        <v>1</v>
      </c>
      <c r="F193" s="5" t="str">
        <f t="shared" ca="1" si="65"/>
        <v>pow2</v>
      </c>
      <c r="G193" s="5">
        <f t="shared" ca="1" si="66"/>
        <v>385</v>
      </c>
      <c r="H193" s="5" t="str">
        <f t="shared" si="67"/>
        <v>data</v>
      </c>
      <c r="I193" s="13" t="b">
        <f t="shared" si="68"/>
        <v>1</v>
      </c>
      <c r="J193" s="6">
        <f ca="1">OFFSET(program!$A$1,0,disasm!A193)</f>
        <v>68719476736</v>
      </c>
      <c r="K193" s="7">
        <f t="shared" ca="1" si="58"/>
        <v>36</v>
      </c>
      <c r="L193" s="7" t="e">
        <f t="shared" ca="1" si="69"/>
        <v>#VALUE!</v>
      </c>
      <c r="M193" s="7">
        <f t="shared" si="70"/>
        <v>1</v>
      </c>
      <c r="N193" s="7">
        <f t="shared" si="59"/>
        <v>1</v>
      </c>
      <c r="O193" s="8">
        <f t="shared" si="71"/>
        <v>1</v>
      </c>
      <c r="P193" s="8" t="str">
        <f t="shared" si="60"/>
        <v/>
      </c>
      <c r="Q193" s="8" t="str">
        <f t="shared" si="61"/>
        <v/>
      </c>
      <c r="R193" s="8" t="str">
        <f t="shared" ca="1" si="72"/>
        <v>num</v>
      </c>
      <c r="S193" s="8" t="str">
        <f t="shared" si="73"/>
        <v/>
      </c>
      <c r="T193" s="8" t="str">
        <f t="shared" si="74"/>
        <v/>
      </c>
      <c r="U193" s="7">
        <f ca="1">IF(O193="","",OFFSET(program!$A$1,0,disasm!$A193+COLUMN()-COLUMN($U193)+IF($I193,0,1)))</f>
        <v>68719476736</v>
      </c>
      <c r="V193" s="7" t="str">
        <f ca="1">IF(P193="","",OFFSET(program!$A$1,0,disasm!$A193+COLUMN()-COLUMN($U193)+IF($I193,0,1)))</f>
        <v/>
      </c>
      <c r="W193" s="7" t="str">
        <f ca="1">IF(Q193="","",OFFSET(program!$A$1,0,disasm!$A193+COLUMN()-COLUMN($U193)+IF($I193,0,1)))</f>
        <v/>
      </c>
      <c r="X193" s="3" t="str">
        <f t="shared" ca="1" si="75"/>
        <v>68719476736</v>
      </c>
      <c r="Y193" s="3" t="str">
        <f t="shared" si="76"/>
        <v/>
      </c>
      <c r="Z193" s="3" t="str">
        <f t="shared" si="77"/>
        <v/>
      </c>
      <c r="AA193" s="3" t="str">
        <f ca="1">" "
&amp;AE193
&amp;IF(AND(OR(K193=5,K193=6),MOD(INT(J193/1000),10)=1)," A2","")
&amp;IF(AND(NOT(I193),J193=109,OFFSET(program!$A$1,0,disasm!$A193+1)&gt;0,NOT(ISNUMBER(FIND(" A1 "," "&amp;AE193&amp;" "))))," AUTOLABEL","")
&amp;" "</f>
        <v xml:space="preserve">  </v>
      </c>
      <c r="AB193">
        <v>36</v>
      </c>
    </row>
    <row r="194" spans="1:32" x14ac:dyDescent="0.2">
      <c r="A194" s="1">
        <f t="shared" ca="1" si="62"/>
        <v>422</v>
      </c>
      <c r="B194" s="2" t="str">
        <f t="shared" ca="1" si="63"/>
        <v>pow2.37</v>
      </c>
      <c r="C194" s="3" t="str">
        <f ca="1">_xlfn.TEXTJOIN(" ",FALSE,OFFSET(program!$A$1,0,A194,1,M194))</f>
        <v>137438953472</v>
      </c>
      <c r="D194" s="4" t="str">
        <f ca="1">IF($H194="data",".dat "&amp;X194,
IF($H194="str",".str " &amp; _xlfn.TEXTJOIN("",FALSE,OFFSET(program!$A$2,0,A194+1,1,M194-1)),
$L194&amp;" "&amp;_xlfn.TEXTJOIN(", ",TRUE,$X194:$Z194)
))</f>
        <v>.dat 137438953472</v>
      </c>
      <c r="E194" s="19" t="b">
        <f t="shared" ca="1" si="64"/>
        <v>1</v>
      </c>
      <c r="F194" s="5" t="str">
        <f t="shared" ca="1" si="65"/>
        <v>pow2</v>
      </c>
      <c r="G194" s="5">
        <f t="shared" ca="1" si="66"/>
        <v>385</v>
      </c>
      <c r="H194" s="5" t="str">
        <f t="shared" si="67"/>
        <v>data</v>
      </c>
      <c r="I194" s="13" t="b">
        <f t="shared" si="68"/>
        <v>1</v>
      </c>
      <c r="J194" s="6">
        <f ca="1">OFFSET(program!$A$1,0,disasm!A194)</f>
        <v>137438953472</v>
      </c>
      <c r="K194" s="7">
        <f t="shared" ca="1" si="58"/>
        <v>72</v>
      </c>
      <c r="L194" s="7" t="e">
        <f t="shared" ca="1" si="69"/>
        <v>#VALUE!</v>
      </c>
      <c r="M194" s="7">
        <f t="shared" si="70"/>
        <v>1</v>
      </c>
      <c r="N194" s="7">
        <f t="shared" si="59"/>
        <v>1</v>
      </c>
      <c r="O194" s="8">
        <f t="shared" si="71"/>
        <v>1</v>
      </c>
      <c r="P194" s="8" t="str">
        <f t="shared" si="60"/>
        <v/>
      </c>
      <c r="Q194" s="8" t="str">
        <f t="shared" si="61"/>
        <v/>
      </c>
      <c r="R194" s="8" t="str">
        <f t="shared" ca="1" si="72"/>
        <v>num</v>
      </c>
      <c r="S194" s="8" t="str">
        <f t="shared" si="73"/>
        <v/>
      </c>
      <c r="T194" s="8" t="str">
        <f t="shared" si="74"/>
        <v/>
      </c>
      <c r="U194" s="7">
        <f ca="1">IF(O194="","",OFFSET(program!$A$1,0,disasm!$A194+COLUMN()-COLUMN($U194)+IF($I194,0,1)))</f>
        <v>137438953472</v>
      </c>
      <c r="V194" s="7" t="str">
        <f ca="1">IF(P194="","",OFFSET(program!$A$1,0,disasm!$A194+COLUMN()-COLUMN($U194)+IF($I194,0,1)))</f>
        <v/>
      </c>
      <c r="W194" s="7" t="str">
        <f ca="1">IF(Q194="","",OFFSET(program!$A$1,0,disasm!$A194+COLUMN()-COLUMN($U194)+IF($I194,0,1)))</f>
        <v/>
      </c>
      <c r="X194" s="3" t="str">
        <f t="shared" ca="1" si="75"/>
        <v>137438953472</v>
      </c>
      <c r="Y194" s="3" t="str">
        <f t="shared" si="76"/>
        <v/>
      </c>
      <c r="Z194" s="3" t="str">
        <f t="shared" si="77"/>
        <v/>
      </c>
      <c r="AA194" s="3" t="str">
        <f ca="1">" "
&amp;AE194
&amp;IF(AND(OR(K194=5,K194=6),MOD(INT(J194/1000),10)=1)," A2","")
&amp;IF(AND(NOT(I194),J194=109,OFFSET(program!$A$1,0,disasm!$A194+1)&gt;0,NOT(ISNUMBER(FIND(" A1 "," "&amp;AE194&amp;" "))))," AUTOLABEL","")
&amp;" "</f>
        <v xml:space="preserve">  </v>
      </c>
      <c r="AB194">
        <v>37</v>
      </c>
    </row>
    <row r="195" spans="1:32" x14ac:dyDescent="0.2">
      <c r="A195" s="1">
        <f t="shared" ca="1" si="62"/>
        <v>423</v>
      </c>
      <c r="B195" s="2" t="str">
        <f t="shared" ca="1" si="63"/>
        <v>pow2.38</v>
      </c>
      <c r="C195" s="3" t="str">
        <f ca="1">_xlfn.TEXTJOIN(" ",FALSE,OFFSET(program!$A$1,0,A195,1,M195))</f>
        <v>274877906944</v>
      </c>
      <c r="D195" s="4" t="str">
        <f ca="1">IF($H195="data",".dat "&amp;X195,
IF($H195="str",".str " &amp; _xlfn.TEXTJOIN("",FALSE,OFFSET(program!$A$2,0,A195+1,1,M195-1)),
$L195&amp;" "&amp;_xlfn.TEXTJOIN(", ",TRUE,$X195:$Z195)
))</f>
        <v>.dat 274877906944</v>
      </c>
      <c r="E195" s="19" t="b">
        <f t="shared" ca="1" si="64"/>
        <v>1</v>
      </c>
      <c r="F195" s="5" t="str">
        <f t="shared" ca="1" si="65"/>
        <v>pow2</v>
      </c>
      <c r="G195" s="5">
        <f t="shared" ca="1" si="66"/>
        <v>385</v>
      </c>
      <c r="H195" s="5" t="str">
        <f t="shared" si="67"/>
        <v>data</v>
      </c>
      <c r="I195" s="13" t="b">
        <f t="shared" si="68"/>
        <v>1</v>
      </c>
      <c r="J195" s="6">
        <f ca="1">OFFSET(program!$A$1,0,disasm!A195)</f>
        <v>274877906944</v>
      </c>
      <c r="K195" s="7">
        <f t="shared" ref="K195:K258" ca="1" si="78">MOD($J195,100)</f>
        <v>44</v>
      </c>
      <c r="L195" s="7" t="e">
        <f t="shared" ca="1" si="69"/>
        <v>#VALUE!</v>
      </c>
      <c r="M195" s="7">
        <f t="shared" si="70"/>
        <v>1</v>
      </c>
      <c r="N195" s="7">
        <f t="shared" ref="N195:N258" si="79">IF($I195,1,IFERROR(CHOOSE($K195,3,3,1,1,2,2,3,3,1),0))</f>
        <v>1</v>
      </c>
      <c r="O195" s="8">
        <f t="shared" si="71"/>
        <v>1</v>
      </c>
      <c r="P195" s="8" t="str">
        <f t="shared" ref="P195:P258" si="80">IF($N195&gt;=2,MOD(INT($J195/1000),10),"")</f>
        <v/>
      </c>
      <c r="Q195" s="8" t="str">
        <f t="shared" ref="Q195:Q258" si="81">IF($N195&gt;=3,MOD(INT($J195/10000),10),"")</f>
        <v/>
      </c>
      <c r="R195" s="8" t="str">
        <f t="shared" ca="1" si="72"/>
        <v>num</v>
      </c>
      <c r="S195" s="8" t="str">
        <f t="shared" si="73"/>
        <v/>
      </c>
      <c r="T195" s="8" t="str">
        <f t="shared" si="74"/>
        <v/>
      </c>
      <c r="U195" s="7">
        <f ca="1">IF(O195="","",OFFSET(program!$A$1,0,disasm!$A195+COLUMN()-COLUMN($U195)+IF($I195,0,1)))</f>
        <v>274877906944</v>
      </c>
      <c r="V195" s="7" t="str">
        <f ca="1">IF(P195="","",OFFSET(program!$A$1,0,disasm!$A195+COLUMN()-COLUMN($U195)+IF($I195,0,1)))</f>
        <v/>
      </c>
      <c r="W195" s="7" t="str">
        <f ca="1">IF(Q195="","",OFFSET(program!$A$1,0,disasm!$A195+COLUMN()-COLUMN($U195)+IF($I195,0,1)))</f>
        <v/>
      </c>
      <c r="X195" s="3" t="str">
        <f t="shared" ca="1" si="75"/>
        <v>274877906944</v>
      </c>
      <c r="Y195" s="3" t="str">
        <f t="shared" si="76"/>
        <v/>
      </c>
      <c r="Z195" s="3" t="str">
        <f t="shared" si="77"/>
        <v/>
      </c>
      <c r="AA195" s="3" t="str">
        <f ca="1">" "
&amp;AE195
&amp;IF(AND(OR(K195=5,K195=6),MOD(INT(J195/1000),10)=1)," A2","")
&amp;IF(AND(NOT(I195),J195=109,OFFSET(program!$A$1,0,disasm!$A195+1)&gt;0,NOT(ISNUMBER(FIND(" A1 "," "&amp;AE195&amp;" "))))," AUTOLABEL","")
&amp;" "</f>
        <v xml:space="preserve">  </v>
      </c>
      <c r="AB195">
        <v>38</v>
      </c>
    </row>
    <row r="196" spans="1:32" x14ac:dyDescent="0.2">
      <c r="A196" s="1">
        <f t="shared" ref="A196:A259" ca="1" si="82">A195+M195</f>
        <v>424</v>
      </c>
      <c r="B196" s="2" t="str">
        <f t="shared" ref="B196:B259" ca="1" si="83">$F196
&amp;IF(ISBLANK(AB196),
    IF($A196=$G196,
        "",
        "+"&amp;$A196-$G196
    ),
    "."&amp;AB196
)</f>
        <v>pow2.39</v>
      </c>
      <c r="C196" s="3" t="str">
        <f ca="1">_xlfn.TEXTJOIN(" ",FALSE,OFFSET(program!$A$1,0,A196,1,M196))</f>
        <v>549755813888</v>
      </c>
      <c r="D196" s="4" t="str">
        <f ca="1">IF($H196="data",".dat "&amp;X196,
IF($H196="str",".str " &amp; _xlfn.TEXTJOIN("",FALSE,OFFSET(program!$A$2,0,A196+1,1,M196-1)),
$L196&amp;" "&amp;_xlfn.TEXTJOIN(", ",TRUE,$X196:$Z196)
))</f>
        <v>.dat 549755813888</v>
      </c>
      <c r="E196" s="19" t="b">
        <f t="shared" ref="E196:E259" ca="1" si="84">IF(G196&lt;&gt;G195,NOT(E195),E195)</f>
        <v>1</v>
      </c>
      <c r="F196" s="5" t="str">
        <f t="shared" ref="F196:F259" ca="1" si="85">IF(ISBLANK($AD196),
    IF(ISNUMBER(FIND(" AUTOLABEL ",AA196)),IF(I196,"data","fun")&amp;A196,F195),
    $AD196
)</f>
        <v>pow2</v>
      </c>
      <c r="G196" s="5">
        <f t="shared" ref="G196:G259" ca="1" si="86">IF(AND(ISBLANK($AD196),NOT(ISNUMBER(FIND(" AUTOLABEL ",AA196)))),G195,$A196)</f>
        <v>385</v>
      </c>
      <c r="H196" s="5" t="str">
        <f t="shared" ref="H196:H259" si="87">IF(ISNUMBER(FIND(" STR "," "&amp;AE196&amp;" ")),"str",
IF(ISNUMBER(FIND(" CODE "," "&amp;AE196&amp;" ")),"code",
IF(ISNUMBER(FIND(" DATA "," "&amp;AE196&amp;" ")),"data",
$H195
)))</f>
        <v>data</v>
      </c>
      <c r="I196" s="13" t="b">
        <f t="shared" ref="I196:I259" si="88">H196&lt;&gt;"code"</f>
        <v>1</v>
      </c>
      <c r="J196" s="6">
        <f ca="1">OFFSET(program!$A$1,0,disasm!A196)</f>
        <v>549755813888</v>
      </c>
      <c r="K196" s="7">
        <f t="shared" ca="1" si="78"/>
        <v>88</v>
      </c>
      <c r="L196" s="7" t="e">
        <f t="shared" ref="L196:L259" ca="1" si="89">IF(K196=99,"END",CHOOSE(K196,"ADD ","MUL ","IN  ","OUT ","J!=0","J=0 ","CMP&lt;","CMP=","SP+ "))</f>
        <v>#VALUE!</v>
      </c>
      <c r="M196" s="7">
        <f t="shared" ref="M196:M259" si="90">IF($H196="data",1,IF($H196="str",$J196+1,N196+1))</f>
        <v>1</v>
      </c>
      <c r="N196" s="7">
        <f t="shared" si="79"/>
        <v>1</v>
      </c>
      <c r="O196" s="8">
        <f t="shared" ref="O196:O259" si="91">IF(I196,1,IF($N196&gt;=1,MOD(INT($J196/100),10),""))</f>
        <v>1</v>
      </c>
      <c r="P196" s="8" t="str">
        <f t="shared" si="80"/>
        <v/>
      </c>
      <c r="Q196" s="8" t="str">
        <f t="shared" si="81"/>
        <v/>
      </c>
      <c r="R196" s="8" t="str">
        <f t="shared" ref="R196:R259" ca="1" si="92">IF(O196="","",
    IF(ISNUMBER(FIND(" A"&amp;R$1&amp;" ",$AA196)),"addr",
        IF(ISNUMBER(FIND(" C"&amp;R$1&amp;" ",$AA196)),"char",
            CHOOSE(O196+1,"addr","num","num")
        )
    )
)</f>
        <v>num</v>
      </c>
      <c r="S196" s="8" t="str">
        <f t="shared" ref="S196:S259" si="93">IF(P196="","",
    IF(ISNUMBER(FIND(" A"&amp;S$1&amp;" ",$AA196)),"addr",
        IF(ISNUMBER(FIND(" C"&amp;S$1&amp;" ",$AA196)),"char",
            CHOOSE(P196+1,"addr","num","num")
        )
    )
)</f>
        <v/>
      </c>
      <c r="T196" s="8" t="str">
        <f t="shared" ref="T196:T259" si="94">IF(Q196="","",
    IF(ISNUMBER(FIND(" A"&amp;T$1&amp;" ",$AA196)),"addr",
        IF(ISNUMBER(FIND(" C"&amp;T$1&amp;" ",$AA196)),"char",
            CHOOSE(Q196+1,"addr","num","num")
        )
    )
)</f>
        <v/>
      </c>
      <c r="U196" s="7">
        <f ca="1">IF(O196="","",OFFSET(program!$A$1,0,disasm!$A196+COLUMN()-COLUMN($U196)+IF($I196,0,1)))</f>
        <v>549755813888</v>
      </c>
      <c r="V196" s="7" t="str">
        <f ca="1">IF(P196="","",OFFSET(program!$A$1,0,disasm!$A196+COLUMN()-COLUMN($U196)+IF($I196,0,1)))</f>
        <v/>
      </c>
      <c r="W196" s="7" t="str">
        <f ca="1">IF(Q196="","",OFFSET(program!$A$1,0,disasm!$A196+COLUMN()-COLUMN($U196)+IF($I196,0,1)))</f>
        <v/>
      </c>
      <c r="X196" s="3" t="str">
        <f t="shared" ref="X196:X259" ca="1" si="95">IF(O196="","",
  SUBSTITUTE(SUBSTITUTE(
    CHOOSE(1+O196,"[val]","val","[SP+val]"),
    "val",
    IF(R196="char","'"&amp;CHAR(U196)&amp;"'",
      IF(R196="addr",
        INDEX($B:$B,MATCH(U196,$A:$A,1))
          &amp; IF(INDEX($A:$A,MATCH(U196,$A:$A,1)) &lt; U196, ".a"&amp;(U196 - INDEX($A:$A,MATCH(U196,$A:$A,1))),""),
        U196
       )
    )
  ),"+-","-")
)</f>
        <v>549755813888</v>
      </c>
      <c r="Y196" s="3" t="str">
        <f t="shared" ref="Y196:Y259" si="96">IF(P196="","",
  SUBSTITUTE(SUBSTITUTE(
    CHOOSE(1+P196,"[val]","val","[SP+val]"),
    "val",
    IF(S196="char","'"&amp;CHAR(V196)&amp;"'",
      IF(S196="addr",
        INDEX($B:$B,MATCH(V196,$A:$A,1))
          &amp; IF(INDEX($A:$A,MATCH(V196,$A:$A,1)) &lt; V196, ".a"&amp;(V196 - INDEX($A:$A,MATCH(V196,$A:$A,1))),""),
        V196
       )
    )
  ),"+-","-")
)</f>
        <v/>
      </c>
      <c r="Z196" s="3" t="str">
        <f t="shared" ref="Z196:Z259" si="97">IF(Q196="","",
  SUBSTITUTE(SUBSTITUTE(
    CHOOSE(1+Q196,"[val]","val","[SP+val]"),
    "val",
    IF(T196="char","'"&amp;CHAR(W196)&amp;"'",
      IF(T196="addr",
        INDEX($B:$B,MATCH(W196,$A:$A,1))
          &amp; IF(INDEX($A:$A,MATCH(W196,$A:$A,1)) &lt; W196, ".a"&amp;(W196 - INDEX($A:$A,MATCH(W196,$A:$A,1))),""),
        W196
       )
    )
  ),"+-","-")
)</f>
        <v/>
      </c>
      <c r="AA196" s="3" t="str">
        <f ca="1">" "
&amp;AE196
&amp;IF(AND(OR(K196=5,K196=6),MOD(INT(J196/1000),10)=1)," A2","")
&amp;IF(AND(NOT(I196),J196=109,OFFSET(program!$A$1,0,disasm!$A196+1)&gt;0,NOT(ISNUMBER(FIND(" A1 "," "&amp;AE196&amp;" "))))," AUTOLABEL","")
&amp;" "</f>
        <v xml:space="preserve">  </v>
      </c>
      <c r="AB196">
        <v>39</v>
      </c>
    </row>
    <row r="197" spans="1:32" x14ac:dyDescent="0.2">
      <c r="A197" s="1">
        <f t="shared" ca="1" si="82"/>
        <v>425</v>
      </c>
      <c r="B197" s="2" t="str">
        <f t="shared" ca="1" si="83"/>
        <v>pow2.40</v>
      </c>
      <c r="C197" s="3" t="str">
        <f ca="1">_xlfn.TEXTJOIN(" ",FALSE,OFFSET(program!$A$1,0,A197,1,M197))</f>
        <v>1099511627776</v>
      </c>
      <c r="D197" s="4" t="str">
        <f ca="1">IF($H197="data",".dat "&amp;X197,
IF($H197="str",".str " &amp; _xlfn.TEXTJOIN("",FALSE,OFFSET(program!$A$2,0,A197+1,1,M197-1)),
$L197&amp;" "&amp;_xlfn.TEXTJOIN(", ",TRUE,$X197:$Z197)
))</f>
        <v>.dat 1099511627776</v>
      </c>
      <c r="E197" s="19" t="b">
        <f t="shared" ca="1" si="84"/>
        <v>1</v>
      </c>
      <c r="F197" s="5" t="str">
        <f t="shared" ca="1" si="85"/>
        <v>pow2</v>
      </c>
      <c r="G197" s="5">
        <f t="shared" ca="1" si="86"/>
        <v>385</v>
      </c>
      <c r="H197" s="5" t="str">
        <f t="shared" si="87"/>
        <v>data</v>
      </c>
      <c r="I197" s="13" t="b">
        <f t="shared" si="88"/>
        <v>1</v>
      </c>
      <c r="J197" s="6">
        <f ca="1">OFFSET(program!$A$1,0,disasm!A197)</f>
        <v>1099511627776</v>
      </c>
      <c r="K197" s="7">
        <f t="shared" ca="1" si="78"/>
        <v>76</v>
      </c>
      <c r="L197" s="7" t="e">
        <f t="shared" ca="1" si="89"/>
        <v>#VALUE!</v>
      </c>
      <c r="M197" s="7">
        <f t="shared" si="90"/>
        <v>1</v>
      </c>
      <c r="N197" s="7">
        <f t="shared" si="79"/>
        <v>1</v>
      </c>
      <c r="O197" s="8">
        <f t="shared" si="91"/>
        <v>1</v>
      </c>
      <c r="P197" s="8" t="str">
        <f t="shared" si="80"/>
        <v/>
      </c>
      <c r="Q197" s="8" t="str">
        <f t="shared" si="81"/>
        <v/>
      </c>
      <c r="R197" s="8" t="str">
        <f t="shared" ca="1" si="92"/>
        <v>num</v>
      </c>
      <c r="S197" s="8" t="str">
        <f t="shared" si="93"/>
        <v/>
      </c>
      <c r="T197" s="8" t="str">
        <f t="shared" si="94"/>
        <v/>
      </c>
      <c r="U197" s="7">
        <f ca="1">IF(O197="","",OFFSET(program!$A$1,0,disasm!$A197+COLUMN()-COLUMN($U197)+IF($I197,0,1)))</f>
        <v>1099511627776</v>
      </c>
      <c r="V197" s="7" t="str">
        <f ca="1">IF(P197="","",OFFSET(program!$A$1,0,disasm!$A197+COLUMN()-COLUMN($U197)+IF($I197,0,1)))</f>
        <v/>
      </c>
      <c r="W197" s="7" t="str">
        <f ca="1">IF(Q197="","",OFFSET(program!$A$1,0,disasm!$A197+COLUMN()-COLUMN($U197)+IF($I197,0,1)))</f>
        <v/>
      </c>
      <c r="X197" s="3" t="str">
        <f t="shared" ca="1" si="95"/>
        <v>1099511627776</v>
      </c>
      <c r="Y197" s="3" t="str">
        <f t="shared" si="96"/>
        <v/>
      </c>
      <c r="Z197" s="3" t="str">
        <f t="shared" si="97"/>
        <v/>
      </c>
      <c r="AA197" s="3" t="str">
        <f ca="1">" "
&amp;AE197
&amp;IF(AND(OR(K197=5,K197=6),MOD(INT(J197/1000),10)=1)," A2","")
&amp;IF(AND(NOT(I197),J197=109,OFFSET(program!$A$1,0,disasm!$A197+1)&gt;0,NOT(ISNUMBER(FIND(" A1 "," "&amp;AE197&amp;" "))))," AUTOLABEL","")
&amp;" "</f>
        <v xml:space="preserve">  </v>
      </c>
      <c r="AB197">
        <v>40</v>
      </c>
    </row>
    <row r="198" spans="1:32" x14ac:dyDescent="0.2">
      <c r="A198" s="1">
        <f t="shared" ca="1" si="82"/>
        <v>426</v>
      </c>
      <c r="B198" s="2" t="str">
        <f t="shared" ca="1" si="83"/>
        <v>pow2.41</v>
      </c>
      <c r="C198" s="3" t="str">
        <f ca="1">_xlfn.TEXTJOIN(" ",FALSE,OFFSET(program!$A$1,0,A198,1,M198))</f>
        <v>2199023255552</v>
      </c>
      <c r="D198" s="4" t="str">
        <f ca="1">IF($H198="data",".dat "&amp;X198,
IF($H198="str",".str " &amp; _xlfn.TEXTJOIN("",FALSE,OFFSET(program!$A$2,0,A198+1,1,M198-1)),
$L198&amp;" "&amp;_xlfn.TEXTJOIN(", ",TRUE,$X198:$Z198)
))</f>
        <v>.dat 2199023255552</v>
      </c>
      <c r="E198" s="19" t="b">
        <f t="shared" ca="1" si="84"/>
        <v>1</v>
      </c>
      <c r="F198" s="5" t="str">
        <f t="shared" ca="1" si="85"/>
        <v>pow2</v>
      </c>
      <c r="G198" s="5">
        <f t="shared" ca="1" si="86"/>
        <v>385</v>
      </c>
      <c r="H198" s="5" t="str">
        <f t="shared" si="87"/>
        <v>data</v>
      </c>
      <c r="I198" s="13" t="b">
        <f t="shared" si="88"/>
        <v>1</v>
      </c>
      <c r="J198" s="6">
        <f ca="1">OFFSET(program!$A$1,0,disasm!A198)</f>
        <v>2199023255552</v>
      </c>
      <c r="K198" s="7">
        <f t="shared" ca="1" si="78"/>
        <v>52</v>
      </c>
      <c r="L198" s="7" t="e">
        <f t="shared" ca="1" si="89"/>
        <v>#VALUE!</v>
      </c>
      <c r="M198" s="7">
        <f t="shared" si="90"/>
        <v>1</v>
      </c>
      <c r="N198" s="7">
        <f t="shared" si="79"/>
        <v>1</v>
      </c>
      <c r="O198" s="8">
        <f t="shared" si="91"/>
        <v>1</v>
      </c>
      <c r="P198" s="8" t="str">
        <f t="shared" si="80"/>
        <v/>
      </c>
      <c r="Q198" s="8" t="str">
        <f t="shared" si="81"/>
        <v/>
      </c>
      <c r="R198" s="8" t="str">
        <f t="shared" ca="1" si="92"/>
        <v>num</v>
      </c>
      <c r="S198" s="8" t="str">
        <f t="shared" si="93"/>
        <v/>
      </c>
      <c r="T198" s="8" t="str">
        <f t="shared" si="94"/>
        <v/>
      </c>
      <c r="U198" s="7">
        <f ca="1">IF(O198="","",OFFSET(program!$A$1,0,disasm!$A198+COLUMN()-COLUMN($U198)+IF($I198,0,1)))</f>
        <v>2199023255552</v>
      </c>
      <c r="V198" s="7" t="str">
        <f ca="1">IF(P198="","",OFFSET(program!$A$1,0,disasm!$A198+COLUMN()-COLUMN($U198)+IF($I198,0,1)))</f>
        <v/>
      </c>
      <c r="W198" s="7" t="str">
        <f ca="1">IF(Q198="","",OFFSET(program!$A$1,0,disasm!$A198+COLUMN()-COLUMN($U198)+IF($I198,0,1)))</f>
        <v/>
      </c>
      <c r="X198" s="3" t="str">
        <f t="shared" ca="1" si="95"/>
        <v>2199023255552</v>
      </c>
      <c r="Y198" s="3" t="str">
        <f t="shared" si="96"/>
        <v/>
      </c>
      <c r="Z198" s="3" t="str">
        <f t="shared" si="97"/>
        <v/>
      </c>
      <c r="AA198" s="3" t="str">
        <f ca="1">" "
&amp;AE198
&amp;IF(AND(OR(K198=5,K198=6),MOD(INT(J198/1000),10)=1)," A2","")
&amp;IF(AND(NOT(I198),J198=109,OFFSET(program!$A$1,0,disasm!$A198+1)&gt;0,NOT(ISNUMBER(FIND(" A1 "," "&amp;AE198&amp;" "))))," AUTOLABEL","")
&amp;" "</f>
        <v xml:space="preserve">  </v>
      </c>
      <c r="AB198">
        <v>41</v>
      </c>
    </row>
    <row r="199" spans="1:32" x14ac:dyDescent="0.2">
      <c r="A199" s="1">
        <f t="shared" ca="1" si="82"/>
        <v>427</v>
      </c>
      <c r="B199" s="2" t="str">
        <f t="shared" ca="1" si="83"/>
        <v>pow2.42</v>
      </c>
      <c r="C199" s="3" t="str">
        <f ca="1">_xlfn.TEXTJOIN(" ",FALSE,OFFSET(program!$A$1,0,A199,1,M199))</f>
        <v>4398046511104</v>
      </c>
      <c r="D199" s="4" t="str">
        <f ca="1">IF($H199="data",".dat "&amp;X199,
IF($H199="str",".str " &amp; _xlfn.TEXTJOIN("",FALSE,OFFSET(program!$A$2,0,A199+1,1,M199-1)),
$L199&amp;" "&amp;_xlfn.TEXTJOIN(", ",TRUE,$X199:$Z199)
))</f>
        <v>.dat 4398046511104</v>
      </c>
      <c r="E199" s="19" t="b">
        <f t="shared" ca="1" si="84"/>
        <v>1</v>
      </c>
      <c r="F199" s="5" t="str">
        <f t="shared" ca="1" si="85"/>
        <v>pow2</v>
      </c>
      <c r="G199" s="5">
        <f t="shared" ca="1" si="86"/>
        <v>385</v>
      </c>
      <c r="H199" s="5" t="str">
        <f t="shared" si="87"/>
        <v>data</v>
      </c>
      <c r="I199" s="13" t="b">
        <f t="shared" si="88"/>
        <v>1</v>
      </c>
      <c r="J199" s="6">
        <f ca="1">OFFSET(program!$A$1,0,disasm!A199)</f>
        <v>4398046511104</v>
      </c>
      <c r="K199" s="7">
        <f t="shared" ca="1" si="78"/>
        <v>4</v>
      </c>
      <c r="L199" s="7" t="str">
        <f t="shared" ca="1" si="89"/>
        <v xml:space="preserve">OUT </v>
      </c>
      <c r="M199" s="7">
        <f t="shared" si="90"/>
        <v>1</v>
      </c>
      <c r="N199" s="7">
        <f t="shared" si="79"/>
        <v>1</v>
      </c>
      <c r="O199" s="8">
        <f t="shared" si="91"/>
        <v>1</v>
      </c>
      <c r="P199" s="8" t="str">
        <f t="shared" si="80"/>
        <v/>
      </c>
      <c r="Q199" s="8" t="str">
        <f t="shared" si="81"/>
        <v/>
      </c>
      <c r="R199" s="8" t="str">
        <f t="shared" ca="1" si="92"/>
        <v>num</v>
      </c>
      <c r="S199" s="8" t="str">
        <f t="shared" si="93"/>
        <v/>
      </c>
      <c r="T199" s="8" t="str">
        <f t="shared" si="94"/>
        <v/>
      </c>
      <c r="U199" s="7">
        <f ca="1">IF(O199="","",OFFSET(program!$A$1,0,disasm!$A199+COLUMN()-COLUMN($U199)+IF($I199,0,1)))</f>
        <v>4398046511104</v>
      </c>
      <c r="V199" s="7" t="str">
        <f ca="1">IF(P199="","",OFFSET(program!$A$1,0,disasm!$A199+COLUMN()-COLUMN($U199)+IF($I199,0,1)))</f>
        <v/>
      </c>
      <c r="W199" s="7" t="str">
        <f ca="1">IF(Q199="","",OFFSET(program!$A$1,0,disasm!$A199+COLUMN()-COLUMN($U199)+IF($I199,0,1)))</f>
        <v/>
      </c>
      <c r="X199" s="3" t="str">
        <f t="shared" ca="1" si="95"/>
        <v>4398046511104</v>
      </c>
      <c r="Y199" s="3" t="str">
        <f t="shared" si="96"/>
        <v/>
      </c>
      <c r="Z199" s="3" t="str">
        <f t="shared" si="97"/>
        <v/>
      </c>
      <c r="AA199" s="3" t="str">
        <f ca="1">" "
&amp;AE199
&amp;IF(AND(OR(K199=5,K199=6),MOD(INT(J199/1000),10)=1)," A2","")
&amp;IF(AND(NOT(I199),J199=109,OFFSET(program!$A$1,0,disasm!$A199+1)&gt;0,NOT(ISNUMBER(FIND(" A1 "," "&amp;AE199&amp;" "))))," AUTOLABEL","")
&amp;" "</f>
        <v xml:space="preserve">  </v>
      </c>
      <c r="AB199">
        <v>42</v>
      </c>
    </row>
    <row r="200" spans="1:32" x14ac:dyDescent="0.2">
      <c r="A200" s="1">
        <f t="shared" ca="1" si="82"/>
        <v>428</v>
      </c>
      <c r="B200" s="2" t="str">
        <f t="shared" ca="1" si="83"/>
        <v>pow2.43</v>
      </c>
      <c r="C200" s="3" t="str">
        <f ca="1">_xlfn.TEXTJOIN(" ",FALSE,OFFSET(program!$A$1,0,A200,1,M200))</f>
        <v>8796093022208</v>
      </c>
      <c r="D200" s="4" t="str">
        <f ca="1">IF($H200="data",".dat "&amp;X200,
IF($H200="str",".str " &amp; _xlfn.TEXTJOIN("",FALSE,OFFSET(program!$A$2,0,A200+1,1,M200-1)),
$L200&amp;" "&amp;_xlfn.TEXTJOIN(", ",TRUE,$X200:$Z200)
))</f>
        <v>.dat 8796093022208</v>
      </c>
      <c r="E200" s="19" t="b">
        <f t="shared" ca="1" si="84"/>
        <v>1</v>
      </c>
      <c r="F200" s="5" t="str">
        <f t="shared" ca="1" si="85"/>
        <v>pow2</v>
      </c>
      <c r="G200" s="5">
        <f t="shared" ca="1" si="86"/>
        <v>385</v>
      </c>
      <c r="H200" s="5" t="str">
        <f t="shared" si="87"/>
        <v>data</v>
      </c>
      <c r="I200" s="13" t="b">
        <f t="shared" si="88"/>
        <v>1</v>
      </c>
      <c r="J200" s="6">
        <f ca="1">OFFSET(program!$A$1,0,disasm!A200)</f>
        <v>8796093022208</v>
      </c>
      <c r="K200" s="7">
        <f t="shared" ca="1" si="78"/>
        <v>8</v>
      </c>
      <c r="L200" s="7" t="str">
        <f t="shared" ca="1" si="89"/>
        <v>CMP=</v>
      </c>
      <c r="M200" s="7">
        <f t="shared" si="90"/>
        <v>1</v>
      </c>
      <c r="N200" s="7">
        <f t="shared" si="79"/>
        <v>1</v>
      </c>
      <c r="O200" s="8">
        <f t="shared" si="91"/>
        <v>1</v>
      </c>
      <c r="P200" s="8" t="str">
        <f t="shared" si="80"/>
        <v/>
      </c>
      <c r="Q200" s="8" t="str">
        <f t="shared" si="81"/>
        <v/>
      </c>
      <c r="R200" s="8" t="str">
        <f t="shared" ca="1" si="92"/>
        <v>num</v>
      </c>
      <c r="S200" s="8" t="str">
        <f t="shared" si="93"/>
        <v/>
      </c>
      <c r="T200" s="8" t="str">
        <f t="shared" si="94"/>
        <v/>
      </c>
      <c r="U200" s="7">
        <f ca="1">IF(O200="","",OFFSET(program!$A$1,0,disasm!$A200+COLUMN()-COLUMN($U200)+IF($I200,0,1)))</f>
        <v>8796093022208</v>
      </c>
      <c r="V200" s="7" t="str">
        <f ca="1">IF(P200="","",OFFSET(program!$A$1,0,disasm!$A200+COLUMN()-COLUMN($U200)+IF($I200,0,1)))</f>
        <v/>
      </c>
      <c r="W200" s="7" t="str">
        <f ca="1">IF(Q200="","",OFFSET(program!$A$1,0,disasm!$A200+COLUMN()-COLUMN($U200)+IF($I200,0,1)))</f>
        <v/>
      </c>
      <c r="X200" s="3" t="str">
        <f t="shared" ca="1" si="95"/>
        <v>8796093022208</v>
      </c>
      <c r="Y200" s="3" t="str">
        <f t="shared" si="96"/>
        <v/>
      </c>
      <c r="Z200" s="3" t="str">
        <f t="shared" si="97"/>
        <v/>
      </c>
      <c r="AA200" s="3" t="str">
        <f ca="1">" "
&amp;AE200
&amp;IF(AND(OR(K200=5,K200=6),MOD(INT(J200/1000),10)=1)," A2","")
&amp;IF(AND(NOT(I200),J200=109,OFFSET(program!$A$1,0,disasm!$A200+1)&gt;0,NOT(ISNUMBER(FIND(" A1 "," "&amp;AE200&amp;" "))))," AUTOLABEL","")
&amp;" "</f>
        <v xml:space="preserve">  </v>
      </c>
      <c r="AB200">
        <v>43</v>
      </c>
    </row>
    <row r="201" spans="1:32" x14ac:dyDescent="0.2">
      <c r="A201" s="1">
        <f t="shared" ca="1" si="82"/>
        <v>429</v>
      </c>
      <c r="B201" s="2" t="str">
        <f t="shared" ca="1" si="83"/>
        <v>pow2.44</v>
      </c>
      <c r="C201" s="3" t="str">
        <f ca="1">_xlfn.TEXTJOIN(" ",FALSE,OFFSET(program!$A$1,0,A201,1,M201))</f>
        <v>17592186044416</v>
      </c>
      <c r="D201" s="4" t="str">
        <f ca="1">IF($H201="data",".dat "&amp;X201,
IF($H201="str",".str " &amp; _xlfn.TEXTJOIN("",FALSE,OFFSET(program!$A$2,0,A201+1,1,M201-1)),
$L201&amp;" "&amp;_xlfn.TEXTJOIN(", ",TRUE,$X201:$Z201)
))</f>
        <v>.dat 17592186044416</v>
      </c>
      <c r="E201" s="19" t="b">
        <f t="shared" ca="1" si="84"/>
        <v>1</v>
      </c>
      <c r="F201" s="5" t="str">
        <f t="shared" ca="1" si="85"/>
        <v>pow2</v>
      </c>
      <c r="G201" s="5">
        <f t="shared" ca="1" si="86"/>
        <v>385</v>
      </c>
      <c r="H201" s="5" t="str">
        <f t="shared" si="87"/>
        <v>data</v>
      </c>
      <c r="I201" s="13" t="b">
        <f t="shared" si="88"/>
        <v>1</v>
      </c>
      <c r="J201" s="6">
        <f ca="1">OFFSET(program!$A$1,0,disasm!A201)</f>
        <v>17592186044416</v>
      </c>
      <c r="K201" s="7">
        <f t="shared" ca="1" si="78"/>
        <v>16</v>
      </c>
      <c r="L201" s="7" t="e">
        <f t="shared" ca="1" si="89"/>
        <v>#VALUE!</v>
      </c>
      <c r="M201" s="7">
        <f t="shared" si="90"/>
        <v>1</v>
      </c>
      <c r="N201" s="7">
        <f t="shared" si="79"/>
        <v>1</v>
      </c>
      <c r="O201" s="8">
        <f t="shared" si="91"/>
        <v>1</v>
      </c>
      <c r="P201" s="8" t="str">
        <f t="shared" si="80"/>
        <v/>
      </c>
      <c r="Q201" s="8" t="str">
        <f t="shared" si="81"/>
        <v/>
      </c>
      <c r="R201" s="8" t="str">
        <f t="shared" ca="1" si="92"/>
        <v>num</v>
      </c>
      <c r="S201" s="8" t="str">
        <f t="shared" si="93"/>
        <v/>
      </c>
      <c r="T201" s="8" t="str">
        <f t="shared" si="94"/>
        <v/>
      </c>
      <c r="U201" s="7">
        <f ca="1">IF(O201="","",OFFSET(program!$A$1,0,disasm!$A201+COLUMN()-COLUMN($U201)+IF($I201,0,1)))</f>
        <v>17592186044416</v>
      </c>
      <c r="V201" s="7" t="str">
        <f ca="1">IF(P201="","",OFFSET(program!$A$1,0,disasm!$A201+COLUMN()-COLUMN($U201)+IF($I201,0,1)))</f>
        <v/>
      </c>
      <c r="W201" s="7" t="str">
        <f ca="1">IF(Q201="","",OFFSET(program!$A$1,0,disasm!$A201+COLUMN()-COLUMN($U201)+IF($I201,0,1)))</f>
        <v/>
      </c>
      <c r="X201" s="3" t="str">
        <f t="shared" ca="1" si="95"/>
        <v>17592186044416</v>
      </c>
      <c r="Y201" s="3" t="str">
        <f t="shared" si="96"/>
        <v/>
      </c>
      <c r="Z201" s="3" t="str">
        <f t="shared" si="97"/>
        <v/>
      </c>
      <c r="AA201" s="3" t="str">
        <f ca="1">" "
&amp;AE201
&amp;IF(AND(OR(K201=5,K201=6),MOD(INT(J201/1000),10)=1)," A2","")
&amp;IF(AND(NOT(I201),J201=109,OFFSET(program!$A$1,0,disasm!$A201+1)&gt;0,NOT(ISNUMBER(FIND(" A1 "," "&amp;AE201&amp;" "))))," AUTOLABEL","")
&amp;" "</f>
        <v xml:space="preserve">  </v>
      </c>
      <c r="AB201">
        <v>44</v>
      </c>
    </row>
    <row r="202" spans="1:32" x14ac:dyDescent="0.2">
      <c r="A202" s="1">
        <f t="shared" ca="1" si="82"/>
        <v>430</v>
      </c>
      <c r="B202" s="2" t="str">
        <f t="shared" ca="1" si="83"/>
        <v>pow2.45</v>
      </c>
      <c r="C202" s="3" t="str">
        <f ca="1">_xlfn.TEXTJOIN(" ",FALSE,OFFSET(program!$A$1,0,A202,1,M202))</f>
        <v>35184372088832</v>
      </c>
      <c r="D202" s="4" t="str">
        <f ca="1">IF($H202="data",".dat "&amp;X202,
IF($H202="str",".str " &amp; _xlfn.TEXTJOIN("",FALSE,OFFSET(program!$A$2,0,A202+1,1,M202-1)),
$L202&amp;" "&amp;_xlfn.TEXTJOIN(", ",TRUE,$X202:$Z202)
))</f>
        <v>.dat 35184372088832</v>
      </c>
      <c r="E202" s="19" t="b">
        <f t="shared" ca="1" si="84"/>
        <v>1</v>
      </c>
      <c r="F202" s="5" t="str">
        <f t="shared" ca="1" si="85"/>
        <v>pow2</v>
      </c>
      <c r="G202" s="5">
        <f t="shared" ca="1" si="86"/>
        <v>385</v>
      </c>
      <c r="H202" s="5" t="str">
        <f t="shared" si="87"/>
        <v>data</v>
      </c>
      <c r="I202" s="13" t="b">
        <f t="shared" si="88"/>
        <v>1</v>
      </c>
      <c r="J202" s="6">
        <f ca="1">OFFSET(program!$A$1,0,disasm!A202)</f>
        <v>35184372088832</v>
      </c>
      <c r="K202" s="7">
        <f t="shared" ca="1" si="78"/>
        <v>32</v>
      </c>
      <c r="L202" s="7" t="e">
        <f t="shared" ca="1" si="89"/>
        <v>#VALUE!</v>
      </c>
      <c r="M202" s="7">
        <f t="shared" si="90"/>
        <v>1</v>
      </c>
      <c r="N202" s="7">
        <f t="shared" si="79"/>
        <v>1</v>
      </c>
      <c r="O202" s="8">
        <f t="shared" si="91"/>
        <v>1</v>
      </c>
      <c r="P202" s="8" t="str">
        <f t="shared" si="80"/>
        <v/>
      </c>
      <c r="Q202" s="8" t="str">
        <f t="shared" si="81"/>
        <v/>
      </c>
      <c r="R202" s="8" t="str">
        <f t="shared" ca="1" si="92"/>
        <v>num</v>
      </c>
      <c r="S202" s="8" t="str">
        <f t="shared" si="93"/>
        <v/>
      </c>
      <c r="T202" s="8" t="str">
        <f t="shared" si="94"/>
        <v/>
      </c>
      <c r="U202" s="7">
        <f ca="1">IF(O202="","",OFFSET(program!$A$1,0,disasm!$A202+COLUMN()-COLUMN($U202)+IF($I202,0,1)))</f>
        <v>35184372088832</v>
      </c>
      <c r="V202" s="7" t="str">
        <f ca="1">IF(P202="","",OFFSET(program!$A$1,0,disasm!$A202+COLUMN()-COLUMN($U202)+IF($I202,0,1)))</f>
        <v/>
      </c>
      <c r="W202" s="7" t="str">
        <f ca="1">IF(Q202="","",OFFSET(program!$A$1,0,disasm!$A202+COLUMN()-COLUMN($U202)+IF($I202,0,1)))</f>
        <v/>
      </c>
      <c r="X202" s="3" t="str">
        <f t="shared" ca="1" si="95"/>
        <v>35184372088832</v>
      </c>
      <c r="Y202" s="3" t="str">
        <f t="shared" si="96"/>
        <v/>
      </c>
      <c r="Z202" s="3" t="str">
        <f t="shared" si="97"/>
        <v/>
      </c>
      <c r="AA202" s="3" t="str">
        <f ca="1">" "
&amp;AE202
&amp;IF(AND(OR(K202=5,K202=6),MOD(INT(J202/1000),10)=1)," A2","")
&amp;IF(AND(NOT(I202),J202=109,OFFSET(program!$A$1,0,disasm!$A202+1)&gt;0,NOT(ISNUMBER(FIND(" A1 "," "&amp;AE202&amp;" "))))," AUTOLABEL","")
&amp;" "</f>
        <v xml:space="preserve">  </v>
      </c>
      <c r="AB202">
        <v>45</v>
      </c>
    </row>
    <row r="203" spans="1:32" x14ac:dyDescent="0.2">
      <c r="A203" s="1">
        <f t="shared" ca="1" si="82"/>
        <v>431</v>
      </c>
      <c r="B203" s="2" t="str">
        <f t="shared" ca="1" si="83"/>
        <v>pow2.46</v>
      </c>
      <c r="C203" s="3" t="str">
        <f ca="1">_xlfn.TEXTJOIN(" ",FALSE,OFFSET(program!$A$1,0,A203,1,M203))</f>
        <v>70368744177664</v>
      </c>
      <c r="D203" s="4" t="str">
        <f ca="1">IF($H203="data",".dat "&amp;X203,
IF($H203="str",".str " &amp; _xlfn.TEXTJOIN("",FALSE,OFFSET(program!$A$2,0,A203+1,1,M203-1)),
$L203&amp;" "&amp;_xlfn.TEXTJOIN(", ",TRUE,$X203:$Z203)
))</f>
        <v>.dat 70368744177664</v>
      </c>
      <c r="E203" s="19" t="b">
        <f t="shared" ca="1" si="84"/>
        <v>1</v>
      </c>
      <c r="F203" s="5" t="str">
        <f t="shared" ca="1" si="85"/>
        <v>pow2</v>
      </c>
      <c r="G203" s="5">
        <f t="shared" ca="1" si="86"/>
        <v>385</v>
      </c>
      <c r="H203" s="5" t="str">
        <f t="shared" si="87"/>
        <v>data</v>
      </c>
      <c r="I203" s="13" t="b">
        <f t="shared" si="88"/>
        <v>1</v>
      </c>
      <c r="J203" s="6">
        <f ca="1">OFFSET(program!$A$1,0,disasm!A203)</f>
        <v>70368744177664</v>
      </c>
      <c r="K203" s="7">
        <f t="shared" ca="1" si="78"/>
        <v>64</v>
      </c>
      <c r="L203" s="7" t="e">
        <f t="shared" ca="1" si="89"/>
        <v>#VALUE!</v>
      </c>
      <c r="M203" s="7">
        <f t="shared" si="90"/>
        <v>1</v>
      </c>
      <c r="N203" s="7">
        <f t="shared" si="79"/>
        <v>1</v>
      </c>
      <c r="O203" s="8">
        <f t="shared" si="91"/>
        <v>1</v>
      </c>
      <c r="P203" s="8" t="str">
        <f t="shared" si="80"/>
        <v/>
      </c>
      <c r="Q203" s="8" t="str">
        <f t="shared" si="81"/>
        <v/>
      </c>
      <c r="R203" s="8" t="str">
        <f t="shared" ca="1" si="92"/>
        <v>num</v>
      </c>
      <c r="S203" s="8" t="str">
        <f t="shared" si="93"/>
        <v/>
      </c>
      <c r="T203" s="8" t="str">
        <f t="shared" si="94"/>
        <v/>
      </c>
      <c r="U203" s="7">
        <f ca="1">IF(O203="","",OFFSET(program!$A$1,0,disasm!$A203+COLUMN()-COLUMN($U203)+IF($I203,0,1)))</f>
        <v>70368744177664</v>
      </c>
      <c r="V203" s="7" t="str">
        <f ca="1">IF(P203="","",OFFSET(program!$A$1,0,disasm!$A203+COLUMN()-COLUMN($U203)+IF($I203,0,1)))</f>
        <v/>
      </c>
      <c r="W203" s="7" t="str">
        <f ca="1">IF(Q203="","",OFFSET(program!$A$1,0,disasm!$A203+COLUMN()-COLUMN($U203)+IF($I203,0,1)))</f>
        <v/>
      </c>
      <c r="X203" s="3" t="str">
        <f t="shared" ca="1" si="95"/>
        <v>70368744177664</v>
      </c>
      <c r="Y203" s="3" t="str">
        <f t="shared" si="96"/>
        <v/>
      </c>
      <c r="Z203" s="3" t="str">
        <f t="shared" si="97"/>
        <v/>
      </c>
      <c r="AA203" s="3" t="str">
        <f ca="1">" "
&amp;AE203
&amp;IF(AND(OR(K203=5,K203=6),MOD(INT(J203/1000),10)=1)," A2","")
&amp;IF(AND(NOT(I203),J203=109,OFFSET(program!$A$1,0,disasm!$A203+1)&gt;0,NOT(ISNUMBER(FIND(" A1 "," "&amp;AE203&amp;" "))))," AUTOLABEL","")
&amp;" "</f>
        <v xml:space="preserve">  </v>
      </c>
      <c r="AB203">
        <v>46</v>
      </c>
    </row>
    <row r="204" spans="1:32" x14ac:dyDescent="0.2">
      <c r="A204" s="1">
        <f t="shared" ca="1" si="82"/>
        <v>432</v>
      </c>
      <c r="B204" s="2" t="str">
        <f t="shared" ca="1" si="83"/>
        <v>pow2.47</v>
      </c>
      <c r="C204" s="3" t="str">
        <f ca="1">_xlfn.TEXTJOIN(" ",FALSE,OFFSET(program!$A$1,0,A204,1,M204))</f>
        <v>140737488355328</v>
      </c>
      <c r="D204" s="4" t="str">
        <f ca="1">IF($H204="data",".dat "&amp;X204,
IF($H204="str",".str " &amp; _xlfn.TEXTJOIN("",FALSE,OFFSET(program!$A$2,0,A204+1,1,M204-1)),
$L204&amp;" "&amp;_xlfn.TEXTJOIN(", ",TRUE,$X204:$Z204)
))</f>
        <v>.dat 140737488355328</v>
      </c>
      <c r="E204" s="19" t="b">
        <f t="shared" ca="1" si="84"/>
        <v>1</v>
      </c>
      <c r="F204" s="5" t="str">
        <f t="shared" ca="1" si="85"/>
        <v>pow2</v>
      </c>
      <c r="G204" s="5">
        <f t="shared" ca="1" si="86"/>
        <v>385</v>
      </c>
      <c r="H204" s="5" t="str">
        <f t="shared" si="87"/>
        <v>data</v>
      </c>
      <c r="I204" s="13" t="b">
        <f t="shared" si="88"/>
        <v>1</v>
      </c>
      <c r="J204" s="6">
        <f ca="1">OFFSET(program!$A$1,0,disasm!A204)</f>
        <v>140737488355328</v>
      </c>
      <c r="K204" s="7" t="e">
        <f t="shared" ca="1" si="78"/>
        <v>#NUM!</v>
      </c>
      <c r="L204" s="7" t="e">
        <f t="shared" ca="1" si="89"/>
        <v>#NUM!</v>
      </c>
      <c r="M204" s="7">
        <f t="shared" si="90"/>
        <v>1</v>
      </c>
      <c r="N204" s="7">
        <f t="shared" si="79"/>
        <v>1</v>
      </c>
      <c r="O204" s="8">
        <f t="shared" si="91"/>
        <v>1</v>
      </c>
      <c r="P204" s="8" t="str">
        <f t="shared" si="80"/>
        <v/>
      </c>
      <c r="Q204" s="8" t="str">
        <f t="shared" si="81"/>
        <v/>
      </c>
      <c r="R204" s="8" t="str">
        <f t="shared" ca="1" si="92"/>
        <v>num</v>
      </c>
      <c r="S204" s="8" t="str">
        <f t="shared" si="93"/>
        <v/>
      </c>
      <c r="T204" s="8" t="str">
        <f t="shared" si="94"/>
        <v/>
      </c>
      <c r="U204" s="7">
        <f ca="1">IF(O204="","",OFFSET(program!$A$1,0,disasm!$A204+COLUMN()-COLUMN($U204)+IF($I204,0,1)))</f>
        <v>140737488355328</v>
      </c>
      <c r="V204" s="7" t="str">
        <f ca="1">IF(P204="","",OFFSET(program!$A$1,0,disasm!$A204+COLUMN()-COLUMN($U204)+IF($I204,0,1)))</f>
        <v/>
      </c>
      <c r="W204" s="7" t="str">
        <f ca="1">IF(Q204="","",OFFSET(program!$A$1,0,disasm!$A204+COLUMN()-COLUMN($U204)+IF($I204,0,1)))</f>
        <v/>
      </c>
      <c r="X204" s="3" t="str">
        <f t="shared" ca="1" si="95"/>
        <v>140737488355328</v>
      </c>
      <c r="Y204" s="3" t="str">
        <f t="shared" si="96"/>
        <v/>
      </c>
      <c r="Z204" s="3" t="str">
        <f t="shared" si="97"/>
        <v/>
      </c>
      <c r="AA204" s="3" t="e">
        <f ca="1">" "
&amp;AE204
&amp;IF(AND(OR(K204=5,K204=6),MOD(INT(J204/1000),10)=1)," A2","")
&amp;IF(AND(NOT(I204),J204=109,OFFSET(program!$A$1,0,disasm!$A204+1)&gt;0,NOT(ISNUMBER(FIND(" A1 "," "&amp;AE204&amp;" "))))," AUTOLABEL","")
&amp;" "</f>
        <v>#NUM!</v>
      </c>
      <c r="AB204">
        <v>47</v>
      </c>
    </row>
    <row r="205" spans="1:32" x14ac:dyDescent="0.2">
      <c r="A205" s="1">
        <f t="shared" ca="1" si="82"/>
        <v>433</v>
      </c>
      <c r="B205" s="2" t="str">
        <f t="shared" ca="1" si="83"/>
        <v>pow2.48</v>
      </c>
      <c r="C205" s="3" t="str">
        <f ca="1">_xlfn.TEXTJOIN(" ",FALSE,OFFSET(program!$A$1,0,A205,1,M205))</f>
        <v>281474976710656</v>
      </c>
      <c r="D205" s="4" t="str">
        <f ca="1">IF($H205="data",".dat "&amp;X205,
IF($H205="str",".str " &amp; _xlfn.TEXTJOIN("",FALSE,OFFSET(program!$A$2,0,A205+1,1,M205-1)),
$L205&amp;" "&amp;_xlfn.TEXTJOIN(", ",TRUE,$X205:$Z205)
))</f>
        <v>.dat 281474976710656</v>
      </c>
      <c r="E205" s="19" t="b">
        <f t="shared" ca="1" si="84"/>
        <v>1</v>
      </c>
      <c r="F205" s="5" t="str">
        <f t="shared" ca="1" si="85"/>
        <v>pow2</v>
      </c>
      <c r="G205" s="5">
        <f t="shared" ca="1" si="86"/>
        <v>385</v>
      </c>
      <c r="H205" s="5" t="str">
        <f t="shared" si="87"/>
        <v>data</v>
      </c>
      <c r="I205" s="13" t="b">
        <f t="shared" si="88"/>
        <v>1</v>
      </c>
      <c r="J205" s="6">
        <f ca="1">OFFSET(program!$A$1,0,disasm!A205)</f>
        <v>281474976710656</v>
      </c>
      <c r="K205" s="7" t="e">
        <f t="shared" ca="1" si="78"/>
        <v>#NUM!</v>
      </c>
      <c r="L205" s="7" t="e">
        <f t="shared" ca="1" si="89"/>
        <v>#NUM!</v>
      </c>
      <c r="M205" s="7">
        <f t="shared" si="90"/>
        <v>1</v>
      </c>
      <c r="N205" s="7">
        <f t="shared" si="79"/>
        <v>1</v>
      </c>
      <c r="O205" s="8">
        <f t="shared" si="91"/>
        <v>1</v>
      </c>
      <c r="P205" s="8" t="str">
        <f t="shared" si="80"/>
        <v/>
      </c>
      <c r="Q205" s="8" t="str">
        <f t="shared" si="81"/>
        <v/>
      </c>
      <c r="R205" s="8" t="str">
        <f t="shared" ca="1" si="92"/>
        <v>num</v>
      </c>
      <c r="S205" s="8" t="str">
        <f t="shared" si="93"/>
        <v/>
      </c>
      <c r="T205" s="8" t="str">
        <f t="shared" si="94"/>
        <v/>
      </c>
      <c r="U205" s="7">
        <f ca="1">IF(O205="","",OFFSET(program!$A$1,0,disasm!$A205+COLUMN()-COLUMN($U205)+IF($I205,0,1)))</f>
        <v>281474976710656</v>
      </c>
      <c r="V205" s="7" t="str">
        <f ca="1">IF(P205="","",OFFSET(program!$A$1,0,disasm!$A205+COLUMN()-COLUMN($U205)+IF($I205,0,1)))</f>
        <v/>
      </c>
      <c r="W205" s="7" t="str">
        <f ca="1">IF(Q205="","",OFFSET(program!$A$1,0,disasm!$A205+COLUMN()-COLUMN($U205)+IF($I205,0,1)))</f>
        <v/>
      </c>
      <c r="X205" s="3" t="str">
        <f t="shared" ca="1" si="95"/>
        <v>281474976710656</v>
      </c>
      <c r="Y205" s="3" t="str">
        <f t="shared" si="96"/>
        <v/>
      </c>
      <c r="Z205" s="3" t="str">
        <f t="shared" si="97"/>
        <v/>
      </c>
      <c r="AA205" s="3" t="e">
        <f ca="1">" "
&amp;AE205
&amp;IF(AND(OR(K205=5,K205=6),MOD(INT(J205/1000),10)=1)," A2","")
&amp;IF(AND(NOT(I205),J205=109,OFFSET(program!$A$1,0,disasm!$A205+1)&gt;0,NOT(ISNUMBER(FIND(" A1 "," "&amp;AE205&amp;" "))))," AUTOLABEL","")
&amp;" "</f>
        <v>#NUM!</v>
      </c>
      <c r="AB205">
        <v>48</v>
      </c>
    </row>
    <row r="206" spans="1:32" x14ac:dyDescent="0.2">
      <c r="A206" s="1">
        <f t="shared" ca="1" si="82"/>
        <v>434</v>
      </c>
      <c r="B206" s="2" t="str">
        <f t="shared" ca="1" si="83"/>
        <v>pow2.49</v>
      </c>
      <c r="C206" s="3" t="str">
        <f ca="1">_xlfn.TEXTJOIN(" ",FALSE,OFFSET(program!$A$1,0,A206,1,M206))</f>
        <v>562949953421312</v>
      </c>
      <c r="D206" s="4" t="str">
        <f ca="1">IF($H206="data",".dat "&amp;X206,
IF($H206="str",".str " &amp; _xlfn.TEXTJOIN("",FALSE,OFFSET(program!$A$2,0,A206+1,1,M206-1)),
$L206&amp;" "&amp;_xlfn.TEXTJOIN(", ",TRUE,$X206:$Z206)
))</f>
        <v>.dat 562949953421312</v>
      </c>
      <c r="E206" s="19" t="b">
        <f t="shared" ca="1" si="84"/>
        <v>1</v>
      </c>
      <c r="F206" s="5" t="str">
        <f t="shared" ca="1" si="85"/>
        <v>pow2</v>
      </c>
      <c r="G206" s="5">
        <f t="shared" ca="1" si="86"/>
        <v>385</v>
      </c>
      <c r="H206" s="5" t="str">
        <f t="shared" si="87"/>
        <v>data</v>
      </c>
      <c r="I206" s="13" t="b">
        <f t="shared" si="88"/>
        <v>1</v>
      </c>
      <c r="J206" s="6">
        <f ca="1">OFFSET(program!$A$1,0,disasm!A206)</f>
        <v>562949953421312</v>
      </c>
      <c r="K206" s="7" t="e">
        <f t="shared" ca="1" si="78"/>
        <v>#NUM!</v>
      </c>
      <c r="L206" s="7" t="e">
        <f t="shared" ca="1" si="89"/>
        <v>#NUM!</v>
      </c>
      <c r="M206" s="7">
        <f t="shared" si="90"/>
        <v>1</v>
      </c>
      <c r="N206" s="7">
        <f t="shared" si="79"/>
        <v>1</v>
      </c>
      <c r="O206" s="8">
        <f t="shared" si="91"/>
        <v>1</v>
      </c>
      <c r="P206" s="8" t="str">
        <f t="shared" si="80"/>
        <v/>
      </c>
      <c r="Q206" s="8" t="str">
        <f t="shared" si="81"/>
        <v/>
      </c>
      <c r="R206" s="8" t="str">
        <f t="shared" ca="1" si="92"/>
        <v>num</v>
      </c>
      <c r="S206" s="8" t="str">
        <f t="shared" si="93"/>
        <v/>
      </c>
      <c r="T206" s="8" t="str">
        <f t="shared" si="94"/>
        <v/>
      </c>
      <c r="U206" s="7">
        <f ca="1">IF(O206="","",OFFSET(program!$A$1,0,disasm!$A206+COLUMN()-COLUMN($U206)+IF($I206,0,1)))</f>
        <v>562949953421312</v>
      </c>
      <c r="V206" s="7" t="str">
        <f ca="1">IF(P206="","",OFFSET(program!$A$1,0,disasm!$A206+COLUMN()-COLUMN($U206)+IF($I206,0,1)))</f>
        <v/>
      </c>
      <c r="W206" s="7" t="str">
        <f ca="1">IF(Q206="","",OFFSET(program!$A$1,0,disasm!$A206+COLUMN()-COLUMN($U206)+IF($I206,0,1)))</f>
        <v/>
      </c>
      <c r="X206" s="3" t="str">
        <f t="shared" ca="1" si="95"/>
        <v>562949953421312</v>
      </c>
      <c r="Y206" s="3" t="str">
        <f t="shared" si="96"/>
        <v/>
      </c>
      <c r="Z206" s="3" t="str">
        <f t="shared" si="97"/>
        <v/>
      </c>
      <c r="AA206" s="3" t="e">
        <f ca="1">" "
&amp;AE206
&amp;IF(AND(OR(K206=5,K206=6),MOD(INT(J206/1000),10)=1)," A2","")
&amp;IF(AND(NOT(I206),J206=109,OFFSET(program!$A$1,0,disasm!$A206+1)&gt;0,NOT(ISNUMBER(FIND(" A1 "," "&amp;AE206&amp;" "))))," AUTOLABEL","")
&amp;" "</f>
        <v>#NUM!</v>
      </c>
      <c r="AB206">
        <v>49</v>
      </c>
    </row>
    <row r="207" spans="1:32" x14ac:dyDescent="0.2">
      <c r="A207" s="1">
        <f t="shared" ca="1" si="82"/>
        <v>435</v>
      </c>
      <c r="B207" s="2" t="str">
        <f t="shared" ca="1" si="83"/>
        <v>pow2.50</v>
      </c>
      <c r="C207" s="3" t="str">
        <f ca="1">_xlfn.TEXTJOIN(" ",FALSE,OFFSET(program!$A$1,0,A207,1,M207))</f>
        <v>1125899906842620</v>
      </c>
      <c r="D207" s="4" t="str">
        <f ca="1">IF($H207="data",".dat "&amp;X207,
IF($H207="str",".str " &amp; _xlfn.TEXTJOIN("",FALSE,OFFSET(program!$A$2,0,A207+1,1,M207-1)),
$L207&amp;" "&amp;_xlfn.TEXTJOIN(", ",TRUE,$X207:$Z207)
))</f>
        <v>.dat 1125899906842620</v>
      </c>
      <c r="E207" s="19" t="b">
        <f t="shared" ca="1" si="84"/>
        <v>1</v>
      </c>
      <c r="F207" s="5" t="str">
        <f t="shared" ca="1" si="85"/>
        <v>pow2</v>
      </c>
      <c r="G207" s="5">
        <f t="shared" ca="1" si="86"/>
        <v>385</v>
      </c>
      <c r="H207" s="5" t="str">
        <f t="shared" si="87"/>
        <v>data</v>
      </c>
      <c r="I207" s="13" t="b">
        <f t="shared" si="88"/>
        <v>1</v>
      </c>
      <c r="J207" s="6">
        <f ca="1">OFFSET(program!$A$1,0,disasm!A207)</f>
        <v>1125899906842620</v>
      </c>
      <c r="K207" s="7" t="e">
        <f t="shared" ca="1" si="78"/>
        <v>#NUM!</v>
      </c>
      <c r="L207" s="7" t="e">
        <f t="shared" ca="1" si="89"/>
        <v>#NUM!</v>
      </c>
      <c r="M207" s="7">
        <f t="shared" si="90"/>
        <v>1</v>
      </c>
      <c r="N207" s="7">
        <f t="shared" si="79"/>
        <v>1</v>
      </c>
      <c r="O207" s="8">
        <f t="shared" si="91"/>
        <v>1</v>
      </c>
      <c r="P207" s="8" t="str">
        <f t="shared" si="80"/>
        <v/>
      </c>
      <c r="Q207" s="8" t="str">
        <f t="shared" si="81"/>
        <v/>
      </c>
      <c r="R207" s="8" t="str">
        <f t="shared" ca="1" si="92"/>
        <v>num</v>
      </c>
      <c r="S207" s="8" t="str">
        <f t="shared" si="93"/>
        <v/>
      </c>
      <c r="T207" s="8" t="str">
        <f t="shared" si="94"/>
        <v/>
      </c>
      <c r="U207" s="7">
        <f ca="1">IF(O207="","",OFFSET(program!$A$1,0,disasm!$A207+COLUMN()-COLUMN($U207)+IF($I207,0,1)))</f>
        <v>1125899906842620</v>
      </c>
      <c r="V207" s="7" t="str">
        <f ca="1">IF(P207="","",OFFSET(program!$A$1,0,disasm!$A207+COLUMN()-COLUMN($U207)+IF($I207,0,1)))</f>
        <v/>
      </c>
      <c r="W207" s="7" t="str">
        <f ca="1">IF(Q207="","",OFFSET(program!$A$1,0,disasm!$A207+COLUMN()-COLUMN($U207)+IF($I207,0,1)))</f>
        <v/>
      </c>
      <c r="X207" s="3" t="str">
        <f t="shared" ca="1" si="95"/>
        <v>1125899906842620</v>
      </c>
      <c r="Y207" s="3" t="str">
        <f t="shared" si="96"/>
        <v/>
      </c>
      <c r="Z207" s="3" t="str">
        <f t="shared" si="97"/>
        <v/>
      </c>
      <c r="AA207" s="3" t="e">
        <f ca="1">" "
&amp;AE207
&amp;IF(AND(OR(K207=5,K207=6),MOD(INT(J207/1000),10)=1)," A2","")
&amp;IF(AND(NOT(I207),J207=109,OFFSET(program!$A$1,0,disasm!$A207+1)&gt;0,NOT(ISNUMBER(FIND(" A1 "," "&amp;AE207&amp;" "))))," AUTOLABEL","")
&amp;" "</f>
        <v>#NUM!</v>
      </c>
      <c r="AB207">
        <v>50</v>
      </c>
      <c r="AC207" s="17" t="s">
        <v>136</v>
      </c>
    </row>
    <row r="208" spans="1:32" x14ac:dyDescent="0.2">
      <c r="A208" s="1">
        <f t="shared" ca="1" si="82"/>
        <v>436</v>
      </c>
      <c r="B208" s="2" t="str">
        <f t="shared" ca="1" si="83"/>
        <v>divide</v>
      </c>
      <c r="C208" s="3" t="str">
        <f ca="1">_xlfn.TEXTJOIN(" ",FALSE,OFFSET(program!$A$1,0,A208,1,M208))</f>
        <v>109 8</v>
      </c>
      <c r="D208" s="4" t="str">
        <f ca="1">IF($H208="data",".dat "&amp;X208,
IF($H208="str",".str " &amp; _xlfn.TEXTJOIN("",FALSE,OFFSET(program!$A$2,0,A208+1,1,M208-1)),
$L208&amp;" "&amp;_xlfn.TEXTJOIN(", ",TRUE,$X208:$Z208)
))</f>
        <v>SP+  8</v>
      </c>
      <c r="E208" s="19" t="b">
        <f t="shared" ca="1" si="84"/>
        <v>0</v>
      </c>
      <c r="F208" s="5" t="str">
        <f t="shared" si="85"/>
        <v>divide</v>
      </c>
      <c r="G208" s="5">
        <f t="shared" ca="1" si="86"/>
        <v>436</v>
      </c>
      <c r="H208" s="5" t="str">
        <f t="shared" si="87"/>
        <v>code</v>
      </c>
      <c r="I208" s="13" t="b">
        <f t="shared" si="88"/>
        <v>0</v>
      </c>
      <c r="J208" s="6">
        <f ca="1">OFFSET(program!$A$1,0,disasm!A208)</f>
        <v>109</v>
      </c>
      <c r="K208" s="7">
        <f t="shared" ca="1" si="78"/>
        <v>9</v>
      </c>
      <c r="L208" s="7" t="str">
        <f t="shared" ca="1" si="89"/>
        <v xml:space="preserve">SP+ </v>
      </c>
      <c r="M208" s="7">
        <f t="shared" ca="1" si="90"/>
        <v>2</v>
      </c>
      <c r="N208" s="7">
        <f t="shared" ca="1" si="79"/>
        <v>1</v>
      </c>
      <c r="O208" s="8">
        <f t="shared" ca="1" si="91"/>
        <v>1</v>
      </c>
      <c r="P208" s="8" t="str">
        <f t="shared" ca="1" si="80"/>
        <v/>
      </c>
      <c r="Q208" s="8" t="str">
        <f t="shared" ca="1" si="81"/>
        <v/>
      </c>
      <c r="R208" s="8" t="str">
        <f t="shared" ca="1" si="92"/>
        <v>num</v>
      </c>
      <c r="S208" s="8" t="str">
        <f t="shared" ca="1" si="93"/>
        <v/>
      </c>
      <c r="T208" s="8" t="str">
        <f t="shared" ca="1" si="94"/>
        <v/>
      </c>
      <c r="U208" s="7">
        <f ca="1">IF(O208="","",OFFSET(program!$A$1,0,disasm!$A208+COLUMN()-COLUMN($U208)+IF($I208,0,1)))</f>
        <v>8</v>
      </c>
      <c r="V208" s="7" t="str">
        <f ca="1">IF(P208="","",OFFSET(program!$A$1,0,disasm!$A208+COLUMN()-COLUMN($U208)+IF($I208,0,1)))</f>
        <v/>
      </c>
      <c r="W208" s="7" t="str">
        <f ca="1">IF(Q208="","",OFFSET(program!$A$1,0,disasm!$A208+COLUMN()-COLUMN($U208)+IF($I208,0,1)))</f>
        <v/>
      </c>
      <c r="X208" s="3" t="str">
        <f t="shared" ca="1" si="95"/>
        <v>8</v>
      </c>
      <c r="Y208" s="3" t="str">
        <f t="shared" ca="1" si="96"/>
        <v/>
      </c>
      <c r="Z208" s="3" t="str">
        <f t="shared" ca="1" si="97"/>
        <v/>
      </c>
      <c r="AA208" s="3" t="str">
        <f ca="1">" "
&amp;AE208
&amp;IF(AND(OR(K208=5,K208=6),MOD(INT(J208/1000),10)=1)," A2","")
&amp;IF(AND(NOT(I208),J208=109,OFFSET(program!$A$1,0,disasm!$A208+1)&gt;0,NOT(ISNUMBER(FIND(" A1 "," "&amp;AE208&amp;" "))))," AUTOLABEL","")
&amp;" "</f>
        <v xml:space="preserve"> CODE AUTOLABEL </v>
      </c>
      <c r="AC208" s="17" t="s">
        <v>189</v>
      </c>
      <c r="AD208" s="12" t="s">
        <v>188</v>
      </c>
      <c r="AE208" s="12" t="s">
        <v>24</v>
      </c>
      <c r="AF208" s="46" t="s">
        <v>191</v>
      </c>
    </row>
    <row r="209" spans="1:32" x14ac:dyDescent="0.2">
      <c r="A209" s="1">
        <f t="shared" ca="1" si="82"/>
        <v>438</v>
      </c>
      <c r="B209" s="2" t="str">
        <f t="shared" ca="1" si="83"/>
        <v>divide+2</v>
      </c>
      <c r="C209" s="3" t="str">
        <f ca="1">_xlfn.TEXTJOIN(" ",FALSE,OFFSET(program!$A$1,0,A209,1,M209))</f>
        <v>21202 -6 10 -5</v>
      </c>
      <c r="D209" s="4" t="str">
        <f ca="1">IF($H209="data",".dat "&amp;X209,
IF($H209="str",".str " &amp; _xlfn.TEXTJOIN("",FALSE,OFFSET(program!$A$2,0,A209+1,1,M209-1)),
$L209&amp;" "&amp;_xlfn.TEXTJOIN(", ",TRUE,$X209:$Z209)
))</f>
        <v>MUL  [SP-6], 10, [SP-5]</v>
      </c>
      <c r="E209" s="19" t="b">
        <f t="shared" ca="1" si="84"/>
        <v>0</v>
      </c>
      <c r="F209" s="5" t="str">
        <f t="shared" ca="1" si="85"/>
        <v>divide</v>
      </c>
      <c r="G209" s="5">
        <f t="shared" ca="1" si="86"/>
        <v>436</v>
      </c>
      <c r="H209" s="5" t="str">
        <f t="shared" si="87"/>
        <v>code</v>
      </c>
      <c r="I209" s="13" t="b">
        <f t="shared" si="88"/>
        <v>0</v>
      </c>
      <c r="J209" s="6">
        <f ca="1">OFFSET(program!$A$1,0,disasm!A209)</f>
        <v>21202</v>
      </c>
      <c r="K209" s="7">
        <f t="shared" ca="1" si="78"/>
        <v>2</v>
      </c>
      <c r="L209" s="7" t="str">
        <f t="shared" ca="1" si="89"/>
        <v xml:space="preserve">MUL </v>
      </c>
      <c r="M209" s="7">
        <f t="shared" ca="1" si="90"/>
        <v>4</v>
      </c>
      <c r="N209" s="7">
        <f t="shared" ca="1" si="79"/>
        <v>3</v>
      </c>
      <c r="O209" s="8">
        <f t="shared" ca="1" si="91"/>
        <v>2</v>
      </c>
      <c r="P209" s="8">
        <f t="shared" ca="1" si="80"/>
        <v>1</v>
      </c>
      <c r="Q209" s="8">
        <f t="shared" ca="1" si="81"/>
        <v>2</v>
      </c>
      <c r="R209" s="8" t="str">
        <f t="shared" ca="1" si="92"/>
        <v>num</v>
      </c>
      <c r="S209" s="8" t="str">
        <f t="shared" ca="1" si="93"/>
        <v>num</v>
      </c>
      <c r="T209" s="8" t="str">
        <f t="shared" ca="1" si="94"/>
        <v>num</v>
      </c>
      <c r="U209" s="7">
        <f ca="1">IF(O209="","",OFFSET(program!$A$1,0,disasm!$A209+COLUMN()-COLUMN($U209)+IF($I209,0,1)))</f>
        <v>-6</v>
      </c>
      <c r="V209" s="7">
        <f ca="1">IF(P209="","",OFFSET(program!$A$1,0,disasm!$A209+COLUMN()-COLUMN($U209)+IF($I209,0,1)))</f>
        <v>10</v>
      </c>
      <c r="W209" s="7">
        <f ca="1">IF(Q209="","",OFFSET(program!$A$1,0,disasm!$A209+COLUMN()-COLUMN($U209)+IF($I209,0,1)))</f>
        <v>-5</v>
      </c>
      <c r="X209" s="3" t="str">
        <f t="shared" ca="1" si="95"/>
        <v>[SP-6]</v>
      </c>
      <c r="Y209" s="3" t="str">
        <f t="shared" ca="1" si="96"/>
        <v>10</v>
      </c>
      <c r="Z209" s="3" t="str">
        <f t="shared" ca="1" si="97"/>
        <v>[SP-5]</v>
      </c>
      <c r="AA209" s="3" t="str">
        <f ca="1">" "
&amp;AE209
&amp;IF(AND(OR(K209=5,K209=6),MOD(INT(J209/1000),10)=1)," A2","")
&amp;IF(AND(NOT(I209),J209=109,OFFSET(program!$A$1,0,disasm!$A209+1)&gt;0,NOT(ISNUMBER(FIND(" A1 "," "&amp;AE209&amp;" "))))," AUTOLABEL","")
&amp;" "</f>
        <v xml:space="preserve">  </v>
      </c>
      <c r="AC209" s="17"/>
      <c r="AF209" s="47"/>
    </row>
    <row r="210" spans="1:32" x14ac:dyDescent="0.2">
      <c r="A210" s="1">
        <f t="shared" ca="1" si="82"/>
        <v>442</v>
      </c>
      <c r="B210" s="2" t="str">
        <f t="shared" ca="1" si="83"/>
        <v>divide+6</v>
      </c>
      <c r="C210" s="3" t="str">
        <f ca="1">_xlfn.TEXTJOIN(" ",FALSE,OFFSET(program!$A$1,0,A210,1,M210))</f>
        <v>22207 -7 -5 -5</v>
      </c>
      <c r="D210" s="4" t="str">
        <f ca="1">IF($H210="data",".dat "&amp;X210,
IF($H210="str",".str " &amp; _xlfn.TEXTJOIN("",FALSE,OFFSET(program!$A$2,0,A210+1,1,M210-1)),
$L210&amp;" "&amp;_xlfn.TEXTJOIN(", ",TRUE,$X210:$Z210)
))</f>
        <v>CMP&lt; [SP-7], [SP-5], [SP-5]</v>
      </c>
      <c r="E210" s="19" t="b">
        <f t="shared" ca="1" si="84"/>
        <v>0</v>
      </c>
      <c r="F210" s="5" t="str">
        <f t="shared" ca="1" si="85"/>
        <v>divide</v>
      </c>
      <c r="G210" s="5">
        <f t="shared" ca="1" si="86"/>
        <v>436</v>
      </c>
      <c r="H210" s="5" t="str">
        <f t="shared" si="87"/>
        <v>code</v>
      </c>
      <c r="I210" s="13" t="b">
        <f t="shared" si="88"/>
        <v>0</v>
      </c>
      <c r="J210" s="6">
        <f ca="1">OFFSET(program!$A$1,0,disasm!A210)</f>
        <v>22207</v>
      </c>
      <c r="K210" s="7">
        <f t="shared" ca="1" si="78"/>
        <v>7</v>
      </c>
      <c r="L210" s="7" t="str">
        <f t="shared" ca="1" si="89"/>
        <v>CMP&lt;</v>
      </c>
      <c r="M210" s="7">
        <f t="shared" ca="1" si="90"/>
        <v>4</v>
      </c>
      <c r="N210" s="7">
        <f t="shared" ca="1" si="79"/>
        <v>3</v>
      </c>
      <c r="O210" s="8">
        <f t="shared" ca="1" si="91"/>
        <v>2</v>
      </c>
      <c r="P210" s="8">
        <f t="shared" ca="1" si="80"/>
        <v>2</v>
      </c>
      <c r="Q210" s="8">
        <f t="shared" ca="1" si="81"/>
        <v>2</v>
      </c>
      <c r="R210" s="8" t="str">
        <f t="shared" ca="1" si="92"/>
        <v>num</v>
      </c>
      <c r="S210" s="8" t="str">
        <f t="shared" ca="1" si="93"/>
        <v>num</v>
      </c>
      <c r="T210" s="8" t="str">
        <f t="shared" ca="1" si="94"/>
        <v>num</v>
      </c>
      <c r="U210" s="7">
        <f ca="1">IF(O210="","",OFFSET(program!$A$1,0,disasm!$A210+COLUMN()-COLUMN($U210)+IF($I210,0,1)))</f>
        <v>-7</v>
      </c>
      <c r="V210" s="7">
        <f ca="1">IF(P210="","",OFFSET(program!$A$1,0,disasm!$A210+COLUMN()-COLUMN($U210)+IF($I210,0,1)))</f>
        <v>-5</v>
      </c>
      <c r="W210" s="7">
        <f ca="1">IF(Q210="","",OFFSET(program!$A$1,0,disasm!$A210+COLUMN()-COLUMN($U210)+IF($I210,0,1)))</f>
        <v>-5</v>
      </c>
      <c r="X210" s="3" t="str">
        <f t="shared" ca="1" si="95"/>
        <v>[SP-7]</v>
      </c>
      <c r="Y210" s="3" t="str">
        <f t="shared" ca="1" si="96"/>
        <v>[SP-5]</v>
      </c>
      <c r="Z210" s="3" t="str">
        <f t="shared" ca="1" si="97"/>
        <v>[SP-5]</v>
      </c>
      <c r="AA210" s="3" t="str">
        <f ca="1">" "
&amp;AE210
&amp;IF(AND(OR(K210=5,K210=6),MOD(INT(J210/1000),10)=1)," A2","")
&amp;IF(AND(NOT(I210),J210=109,OFFSET(program!$A$1,0,disasm!$A210+1)&gt;0,NOT(ISNUMBER(FIND(" A1 "," "&amp;AE210&amp;" "))))," AUTOLABEL","")
&amp;" "</f>
        <v xml:space="preserve">  </v>
      </c>
      <c r="AC210" s="17" t="s">
        <v>172</v>
      </c>
      <c r="AF210" s="47"/>
    </row>
    <row r="211" spans="1:32" x14ac:dyDescent="0.2">
      <c r="A211" s="1">
        <f t="shared" ca="1" si="82"/>
        <v>446</v>
      </c>
      <c r="B211" s="2" t="str">
        <f t="shared" ca="1" si="83"/>
        <v>divide+10</v>
      </c>
      <c r="C211" s="3" t="str">
        <f ca="1">_xlfn.TEXTJOIN(" ",FALSE,OFFSET(program!$A$1,0,A211,1,M211))</f>
        <v>1205 -5 521</v>
      </c>
      <c r="D211" s="4" t="str">
        <f ca="1">IF($H211="data",".dat "&amp;X211,
IF($H211="str",".str " &amp; _xlfn.TEXTJOIN("",FALSE,OFFSET(program!$A$2,0,A211+1,1,M211-1)),
$L211&amp;" "&amp;_xlfn.TEXTJOIN(", ",TRUE,$X211:$Z211)
))</f>
        <v>J!=0 [SP-5], divide.lbl1</v>
      </c>
      <c r="E211" s="19" t="b">
        <f t="shared" ca="1" si="84"/>
        <v>0</v>
      </c>
      <c r="F211" s="5" t="str">
        <f t="shared" ca="1" si="85"/>
        <v>divide</v>
      </c>
      <c r="G211" s="5">
        <f t="shared" ca="1" si="86"/>
        <v>436</v>
      </c>
      <c r="H211" s="5" t="str">
        <f t="shared" si="87"/>
        <v>code</v>
      </c>
      <c r="I211" s="13" t="b">
        <f t="shared" si="88"/>
        <v>0</v>
      </c>
      <c r="J211" s="6">
        <f ca="1">OFFSET(program!$A$1,0,disasm!A211)</f>
        <v>1205</v>
      </c>
      <c r="K211" s="7">
        <f t="shared" ca="1" si="78"/>
        <v>5</v>
      </c>
      <c r="L211" s="7" t="str">
        <f t="shared" ca="1" si="89"/>
        <v>J!=0</v>
      </c>
      <c r="M211" s="7">
        <f t="shared" ca="1" si="90"/>
        <v>3</v>
      </c>
      <c r="N211" s="7">
        <f t="shared" ca="1" si="79"/>
        <v>2</v>
      </c>
      <c r="O211" s="8">
        <f t="shared" ca="1" si="91"/>
        <v>2</v>
      </c>
      <c r="P211" s="8">
        <f t="shared" ca="1" si="80"/>
        <v>1</v>
      </c>
      <c r="Q211" s="8" t="str">
        <f t="shared" ca="1" si="81"/>
        <v/>
      </c>
      <c r="R211" s="8" t="str">
        <f t="shared" ca="1" si="92"/>
        <v>num</v>
      </c>
      <c r="S211" s="8" t="str">
        <f t="shared" ca="1" si="93"/>
        <v>addr</v>
      </c>
      <c r="T211" s="8" t="str">
        <f t="shared" ca="1" si="94"/>
        <v/>
      </c>
      <c r="U211" s="7">
        <f ca="1">IF(O211="","",OFFSET(program!$A$1,0,disasm!$A211+COLUMN()-COLUMN($U211)+IF($I211,0,1)))</f>
        <v>-5</v>
      </c>
      <c r="V211" s="7">
        <f ca="1">IF(P211="","",OFFSET(program!$A$1,0,disasm!$A211+COLUMN()-COLUMN($U211)+IF($I211,0,1)))</f>
        <v>521</v>
      </c>
      <c r="W211" s="7" t="str">
        <f ca="1">IF(Q211="","",OFFSET(program!$A$1,0,disasm!$A211+COLUMN()-COLUMN($U211)+IF($I211,0,1)))</f>
        <v/>
      </c>
      <c r="X211" s="3" t="str">
        <f t="shared" ca="1" si="95"/>
        <v>[SP-5]</v>
      </c>
      <c r="Y211" s="3" t="str">
        <f t="shared" ca="1" si="96"/>
        <v>divide.lbl1</v>
      </c>
      <c r="Z211" s="3" t="str">
        <f t="shared" ca="1" si="97"/>
        <v/>
      </c>
      <c r="AA211" s="3" t="str">
        <f ca="1">" "
&amp;AE211
&amp;IF(AND(OR(K211=5,K211=6),MOD(INT(J211/1000),10)=1)," A2","")
&amp;IF(AND(NOT(I211),J211=109,OFFSET(program!$A$1,0,disasm!$A211+1)&gt;0,NOT(ISNUMBER(FIND(" A1 "," "&amp;AE211&amp;" "))))," AUTOLABEL","")
&amp;" "</f>
        <v xml:space="preserve">  A2 </v>
      </c>
      <c r="AF211" s="47"/>
    </row>
    <row r="212" spans="1:32" x14ac:dyDescent="0.2">
      <c r="A212" s="1">
        <f t="shared" ca="1" si="82"/>
        <v>449</v>
      </c>
      <c r="B212" s="2" t="str">
        <f t="shared" ca="1" si="83"/>
        <v>divide+13</v>
      </c>
      <c r="C212" s="3" t="str">
        <f ca="1">_xlfn.TEXTJOIN(" ",FALSE,OFFSET(program!$A$1,0,A212,1,M212))</f>
        <v>21102 0 1 -4</v>
      </c>
      <c r="D212" s="4" t="str">
        <f ca="1">IF($H212="data",".dat "&amp;X212,
IF($H212="str",".str " &amp; _xlfn.TEXTJOIN("",FALSE,OFFSET(program!$A$2,0,A212+1,1,M212-1)),
$L212&amp;" "&amp;_xlfn.TEXTJOIN(", ",TRUE,$X212:$Z212)
))</f>
        <v>MUL  0, 1, [SP-4]</v>
      </c>
      <c r="E212" s="19" t="b">
        <f t="shared" ca="1" si="84"/>
        <v>0</v>
      </c>
      <c r="F212" s="5" t="str">
        <f t="shared" ca="1" si="85"/>
        <v>divide</v>
      </c>
      <c r="G212" s="5">
        <f t="shared" ca="1" si="86"/>
        <v>436</v>
      </c>
      <c r="H212" s="5" t="str">
        <f t="shared" si="87"/>
        <v>code</v>
      </c>
      <c r="I212" s="13" t="b">
        <f t="shared" si="88"/>
        <v>0</v>
      </c>
      <c r="J212" s="6">
        <f ca="1">OFFSET(program!$A$1,0,disasm!A212)</f>
        <v>21102</v>
      </c>
      <c r="K212" s="7">
        <f t="shared" ca="1" si="78"/>
        <v>2</v>
      </c>
      <c r="L212" s="7" t="str">
        <f t="shared" ca="1" si="89"/>
        <v xml:space="preserve">MUL </v>
      </c>
      <c r="M212" s="7">
        <f t="shared" ca="1" si="90"/>
        <v>4</v>
      </c>
      <c r="N212" s="7">
        <f t="shared" ca="1" si="79"/>
        <v>3</v>
      </c>
      <c r="O212" s="8">
        <f t="shared" ca="1" si="91"/>
        <v>1</v>
      </c>
      <c r="P212" s="8">
        <f t="shared" ca="1" si="80"/>
        <v>1</v>
      </c>
      <c r="Q212" s="8">
        <f t="shared" ca="1" si="81"/>
        <v>2</v>
      </c>
      <c r="R212" s="8" t="str">
        <f t="shared" ca="1" si="92"/>
        <v>num</v>
      </c>
      <c r="S212" s="8" t="str">
        <f t="shared" ca="1" si="93"/>
        <v>num</v>
      </c>
      <c r="T212" s="8" t="str">
        <f t="shared" ca="1" si="94"/>
        <v>num</v>
      </c>
      <c r="U212" s="7">
        <f ca="1">IF(O212="","",OFFSET(program!$A$1,0,disasm!$A212+COLUMN()-COLUMN($U212)+IF($I212,0,1)))</f>
        <v>0</v>
      </c>
      <c r="V212" s="7">
        <f ca="1">IF(P212="","",OFFSET(program!$A$1,0,disasm!$A212+COLUMN()-COLUMN($U212)+IF($I212,0,1)))</f>
        <v>1</v>
      </c>
      <c r="W212" s="7">
        <f ca="1">IF(Q212="","",OFFSET(program!$A$1,0,disasm!$A212+COLUMN()-COLUMN($U212)+IF($I212,0,1)))</f>
        <v>-4</v>
      </c>
      <c r="X212" s="3" t="str">
        <f t="shared" ca="1" si="95"/>
        <v>0</v>
      </c>
      <c r="Y212" s="3" t="str">
        <f t="shared" ca="1" si="96"/>
        <v>1</v>
      </c>
      <c r="Z212" s="3" t="str">
        <f t="shared" ca="1" si="97"/>
        <v>[SP-4]</v>
      </c>
      <c r="AA212" s="3" t="str">
        <f ca="1">" "
&amp;AE212
&amp;IF(AND(OR(K212=5,K212=6),MOD(INT(J212/1000),10)=1)," A2","")
&amp;IF(AND(NOT(I212),J212=109,OFFSET(program!$A$1,0,disasm!$A212+1)&gt;0,NOT(ISNUMBER(FIND(" A1 "," "&amp;AE212&amp;" "))))," AUTOLABEL","")
&amp;" "</f>
        <v xml:space="preserve">  </v>
      </c>
      <c r="AC212" s="17" t="s">
        <v>173</v>
      </c>
      <c r="AF212" s="47"/>
    </row>
    <row r="213" spans="1:32" x14ac:dyDescent="0.2">
      <c r="A213" s="1">
        <f t="shared" ca="1" si="82"/>
        <v>453</v>
      </c>
      <c r="B213" s="2" t="str">
        <f t="shared" ca="1" si="83"/>
        <v>divide+17</v>
      </c>
      <c r="C213" s="3" t="str">
        <f ca="1">_xlfn.TEXTJOIN(" ",FALSE,OFFSET(program!$A$1,0,A213,1,M213))</f>
        <v>21101 0 0 -3</v>
      </c>
      <c r="D213" s="4" t="str">
        <f ca="1">IF($H213="data",".dat "&amp;X213,
IF($H213="str",".str " &amp; _xlfn.TEXTJOIN("",FALSE,OFFSET(program!$A$2,0,A213+1,1,M213-1)),
$L213&amp;" "&amp;_xlfn.TEXTJOIN(", ",TRUE,$X213:$Z213)
))</f>
        <v>ADD  0, 0, [SP-3]</v>
      </c>
      <c r="E213" s="19" t="b">
        <f t="shared" ca="1" si="84"/>
        <v>0</v>
      </c>
      <c r="F213" s="5" t="str">
        <f t="shared" ca="1" si="85"/>
        <v>divide</v>
      </c>
      <c r="G213" s="5">
        <f t="shared" ca="1" si="86"/>
        <v>436</v>
      </c>
      <c r="H213" s="5" t="str">
        <f t="shared" si="87"/>
        <v>code</v>
      </c>
      <c r="I213" s="13" t="b">
        <f t="shared" si="88"/>
        <v>0</v>
      </c>
      <c r="J213" s="6">
        <f ca="1">OFFSET(program!$A$1,0,disasm!A213)</f>
        <v>21101</v>
      </c>
      <c r="K213" s="7">
        <f t="shared" ca="1" si="78"/>
        <v>1</v>
      </c>
      <c r="L213" s="7" t="str">
        <f t="shared" ca="1" si="89"/>
        <v xml:space="preserve">ADD </v>
      </c>
      <c r="M213" s="7">
        <f t="shared" ca="1" si="90"/>
        <v>4</v>
      </c>
      <c r="N213" s="7">
        <f t="shared" ca="1" si="79"/>
        <v>3</v>
      </c>
      <c r="O213" s="8">
        <f t="shared" ca="1" si="91"/>
        <v>1</v>
      </c>
      <c r="P213" s="8">
        <f t="shared" ca="1" si="80"/>
        <v>1</v>
      </c>
      <c r="Q213" s="8">
        <f t="shared" ca="1" si="81"/>
        <v>2</v>
      </c>
      <c r="R213" s="8" t="str">
        <f t="shared" ca="1" si="92"/>
        <v>num</v>
      </c>
      <c r="S213" s="8" t="str">
        <f t="shared" ca="1" si="93"/>
        <v>num</v>
      </c>
      <c r="T213" s="8" t="str">
        <f t="shared" ca="1" si="94"/>
        <v>num</v>
      </c>
      <c r="U213" s="7">
        <f ca="1">IF(O213="","",OFFSET(program!$A$1,0,disasm!$A213+COLUMN()-COLUMN($U213)+IF($I213,0,1)))</f>
        <v>0</v>
      </c>
      <c r="V213" s="7">
        <f ca="1">IF(P213="","",OFFSET(program!$A$1,0,disasm!$A213+COLUMN()-COLUMN($U213)+IF($I213,0,1)))</f>
        <v>0</v>
      </c>
      <c r="W213" s="7">
        <f ca="1">IF(Q213="","",OFFSET(program!$A$1,0,disasm!$A213+COLUMN()-COLUMN($U213)+IF($I213,0,1)))</f>
        <v>-3</v>
      </c>
      <c r="X213" s="3" t="str">
        <f t="shared" ca="1" si="95"/>
        <v>0</v>
      </c>
      <c r="Y213" s="3" t="str">
        <f t="shared" ca="1" si="96"/>
        <v>0</v>
      </c>
      <c r="Z213" s="3" t="str">
        <f t="shared" ca="1" si="97"/>
        <v>[SP-3]</v>
      </c>
      <c r="AA213" s="3" t="str">
        <f ca="1">" "
&amp;AE213
&amp;IF(AND(OR(K213=5,K213=6),MOD(INT(J213/1000),10)=1)," A2","")
&amp;IF(AND(NOT(I213),J213=109,OFFSET(program!$A$1,0,disasm!$A213+1)&gt;0,NOT(ISNUMBER(FIND(" A1 "," "&amp;AE213&amp;" "))))," AUTOLABEL","")
&amp;" "</f>
        <v xml:space="preserve">  </v>
      </c>
      <c r="AC213" s="17" t="s">
        <v>174</v>
      </c>
      <c r="AD213" s="12"/>
      <c r="AE213" s="12"/>
      <c r="AF213" s="47"/>
    </row>
    <row r="214" spans="1:32" x14ac:dyDescent="0.2">
      <c r="A214" s="1">
        <f t="shared" ca="1" si="82"/>
        <v>457</v>
      </c>
      <c r="B214" s="2" t="str">
        <f t="shared" ca="1" si="83"/>
        <v>divide+21</v>
      </c>
      <c r="C214" s="3" t="str">
        <f ca="1">_xlfn.TEXTJOIN(" ",FALSE,OFFSET(program!$A$1,0,A214,1,M214))</f>
        <v>21102 1 51 -2</v>
      </c>
      <c r="D214" s="4" t="str">
        <f ca="1">IF($H214="data",".dat "&amp;X214,
IF($H214="str",".str " &amp; _xlfn.TEXTJOIN("",FALSE,OFFSET(program!$A$2,0,A214+1,1,M214-1)),
$L214&amp;" "&amp;_xlfn.TEXTJOIN(", ",TRUE,$X214:$Z214)
))</f>
        <v>MUL  1, 51, [SP-2]</v>
      </c>
      <c r="E214" s="19" t="b">
        <f t="shared" ca="1" si="84"/>
        <v>0</v>
      </c>
      <c r="F214" s="5" t="str">
        <f t="shared" ca="1" si="85"/>
        <v>divide</v>
      </c>
      <c r="G214" s="5">
        <f t="shared" ca="1" si="86"/>
        <v>436</v>
      </c>
      <c r="H214" s="5" t="str">
        <f t="shared" si="87"/>
        <v>code</v>
      </c>
      <c r="I214" s="13" t="b">
        <f t="shared" si="88"/>
        <v>0</v>
      </c>
      <c r="J214" s="6">
        <f ca="1">OFFSET(program!$A$1,0,disasm!A214)</f>
        <v>21102</v>
      </c>
      <c r="K214" s="7">
        <f t="shared" ca="1" si="78"/>
        <v>2</v>
      </c>
      <c r="L214" s="7" t="str">
        <f t="shared" ca="1" si="89"/>
        <v xml:space="preserve">MUL </v>
      </c>
      <c r="M214" s="7">
        <f t="shared" ca="1" si="90"/>
        <v>4</v>
      </c>
      <c r="N214" s="7">
        <f t="shared" ca="1" si="79"/>
        <v>3</v>
      </c>
      <c r="O214" s="8">
        <f t="shared" ca="1" si="91"/>
        <v>1</v>
      </c>
      <c r="P214" s="8">
        <f t="shared" ca="1" si="80"/>
        <v>1</v>
      </c>
      <c r="Q214" s="8">
        <f t="shared" ca="1" si="81"/>
        <v>2</v>
      </c>
      <c r="R214" s="8" t="str">
        <f t="shared" ca="1" si="92"/>
        <v>num</v>
      </c>
      <c r="S214" s="8" t="str">
        <f t="shared" ca="1" si="93"/>
        <v>num</v>
      </c>
      <c r="T214" s="8" t="str">
        <f t="shared" ca="1" si="94"/>
        <v>num</v>
      </c>
      <c r="U214" s="7">
        <f ca="1">IF(O214="","",OFFSET(program!$A$1,0,disasm!$A214+COLUMN()-COLUMN($U214)+IF($I214,0,1)))</f>
        <v>1</v>
      </c>
      <c r="V214" s="7">
        <f ca="1">IF(P214="","",OFFSET(program!$A$1,0,disasm!$A214+COLUMN()-COLUMN($U214)+IF($I214,0,1)))</f>
        <v>51</v>
      </c>
      <c r="W214" s="7">
        <f ca="1">IF(Q214="","",OFFSET(program!$A$1,0,disasm!$A214+COLUMN()-COLUMN($U214)+IF($I214,0,1)))</f>
        <v>-2</v>
      </c>
      <c r="X214" s="3" t="str">
        <f t="shared" ca="1" si="95"/>
        <v>1</v>
      </c>
      <c r="Y214" s="3" t="str">
        <f t="shared" ca="1" si="96"/>
        <v>51</v>
      </c>
      <c r="Z214" s="3" t="str">
        <f t="shared" ca="1" si="97"/>
        <v>[SP-2]</v>
      </c>
      <c r="AA214" s="3" t="str">
        <f ca="1">" "
&amp;AE214
&amp;IF(AND(OR(K214=5,K214=6),MOD(INT(J214/1000),10)=1)," A2","")
&amp;IF(AND(NOT(I214),J214=109,OFFSET(program!$A$1,0,disasm!$A214+1)&gt;0,NOT(ISNUMBER(FIND(" A1 "," "&amp;AE214&amp;" "))))," AUTOLABEL","")
&amp;" "</f>
        <v xml:space="preserve">  </v>
      </c>
      <c r="AC214" s="17" t="s">
        <v>166</v>
      </c>
      <c r="AF214" s="47"/>
    </row>
    <row r="215" spans="1:32" x14ac:dyDescent="0.2">
      <c r="A215" s="1">
        <f t="shared" ca="1" si="82"/>
        <v>461</v>
      </c>
      <c r="B215" s="2" t="str">
        <f t="shared" ca="1" si="83"/>
        <v>divide.loop1</v>
      </c>
      <c r="C215" s="3" t="str">
        <f ca="1">_xlfn.TEXTJOIN(" ",FALSE,OFFSET(program!$A$1,0,A215,1,M215))</f>
        <v>21201 -2 -1 -2</v>
      </c>
      <c r="D215" s="4" t="str">
        <f ca="1">IF($H215="data",".dat "&amp;X215,
IF($H215="str",".str " &amp; _xlfn.TEXTJOIN("",FALSE,OFFSET(program!$A$2,0,A215+1,1,M215-1)),
$L215&amp;" "&amp;_xlfn.TEXTJOIN(", ",TRUE,$X215:$Z215)
))</f>
        <v>ADD  [SP-2], -1, [SP-2]</v>
      </c>
      <c r="E215" s="19" t="b">
        <f t="shared" ca="1" si="84"/>
        <v>0</v>
      </c>
      <c r="F215" s="5" t="str">
        <f t="shared" ca="1" si="85"/>
        <v>divide</v>
      </c>
      <c r="G215" s="5">
        <f t="shared" ca="1" si="86"/>
        <v>436</v>
      </c>
      <c r="H215" s="5" t="str">
        <f t="shared" si="87"/>
        <v>code</v>
      </c>
      <c r="I215" s="13" t="b">
        <f t="shared" si="88"/>
        <v>0</v>
      </c>
      <c r="J215" s="6">
        <f ca="1">OFFSET(program!$A$1,0,disasm!A215)</f>
        <v>21201</v>
      </c>
      <c r="K215" s="7">
        <f t="shared" ca="1" si="78"/>
        <v>1</v>
      </c>
      <c r="L215" s="7" t="str">
        <f t="shared" ca="1" si="89"/>
        <v xml:space="preserve">ADD </v>
      </c>
      <c r="M215" s="7">
        <f t="shared" ca="1" si="90"/>
        <v>4</v>
      </c>
      <c r="N215" s="7">
        <f t="shared" ca="1" si="79"/>
        <v>3</v>
      </c>
      <c r="O215" s="8">
        <f t="shared" ca="1" si="91"/>
        <v>2</v>
      </c>
      <c r="P215" s="8">
        <f t="shared" ca="1" si="80"/>
        <v>1</v>
      </c>
      <c r="Q215" s="8">
        <f t="shared" ca="1" si="81"/>
        <v>2</v>
      </c>
      <c r="R215" s="8" t="str">
        <f t="shared" ca="1" si="92"/>
        <v>num</v>
      </c>
      <c r="S215" s="8" t="str">
        <f t="shared" ca="1" si="93"/>
        <v>num</v>
      </c>
      <c r="T215" s="8" t="str">
        <f t="shared" ca="1" si="94"/>
        <v>num</v>
      </c>
      <c r="U215" s="7">
        <f ca="1">IF(O215="","",OFFSET(program!$A$1,0,disasm!$A215+COLUMN()-COLUMN($U215)+IF($I215,0,1)))</f>
        <v>-2</v>
      </c>
      <c r="V215" s="7">
        <f ca="1">IF(P215="","",OFFSET(program!$A$1,0,disasm!$A215+COLUMN()-COLUMN($U215)+IF($I215,0,1)))</f>
        <v>-1</v>
      </c>
      <c r="W215" s="7">
        <f ca="1">IF(Q215="","",OFFSET(program!$A$1,0,disasm!$A215+COLUMN()-COLUMN($U215)+IF($I215,0,1)))</f>
        <v>-2</v>
      </c>
      <c r="X215" s="3" t="str">
        <f t="shared" ca="1" si="95"/>
        <v>[SP-2]</v>
      </c>
      <c r="Y215" s="3" t="str">
        <f t="shared" ca="1" si="96"/>
        <v>-1</v>
      </c>
      <c r="Z215" s="3" t="str">
        <f t="shared" ca="1" si="97"/>
        <v>[SP-2]</v>
      </c>
      <c r="AA215" s="3" t="str">
        <f ca="1">" "
&amp;AE215
&amp;IF(AND(OR(K215=5,K215=6),MOD(INT(J215/1000),10)=1)," A2","")
&amp;IF(AND(NOT(I215),J215=109,OFFSET(program!$A$1,0,disasm!$A215+1)&gt;0,NOT(ISNUMBER(FIND(" A1 "," "&amp;AE215&amp;" "))))," AUTOLABEL","")
&amp;" "</f>
        <v xml:space="preserve">  </v>
      </c>
      <c r="AB215" s="17" t="s">
        <v>161</v>
      </c>
      <c r="AC215" s="17" t="s">
        <v>167</v>
      </c>
      <c r="AF215" s="47"/>
    </row>
    <row r="216" spans="1:32" x14ac:dyDescent="0.2">
      <c r="A216" s="1">
        <f t="shared" ca="1" si="82"/>
        <v>465</v>
      </c>
      <c r="B216" s="2" t="str">
        <f t="shared" ca="1" si="83"/>
        <v>divide+29</v>
      </c>
      <c r="C216" s="3" t="str">
        <f ca="1">_xlfn.TEXTJOIN(" ",FALSE,OFFSET(program!$A$1,0,A216,1,M216))</f>
        <v>1201 -2 385 470</v>
      </c>
      <c r="D216" s="4" t="str">
        <f ca="1">IF($H216="data",".dat "&amp;X216,
IF($H216="str",".str " &amp; _xlfn.TEXTJOIN("",FALSE,OFFSET(program!$A$2,0,A216+1,1,M216-1)),
$L216&amp;" "&amp;_xlfn.TEXTJOIN(", ",TRUE,$X216:$Z216)
))</f>
        <v>ADD  [SP-2], pow2.0, [divide+33.a1]</v>
      </c>
      <c r="E216" s="19" t="b">
        <f t="shared" ca="1" si="84"/>
        <v>0</v>
      </c>
      <c r="F216" s="5" t="str">
        <f t="shared" ca="1" si="85"/>
        <v>divide</v>
      </c>
      <c r="G216" s="5">
        <f t="shared" ca="1" si="86"/>
        <v>436</v>
      </c>
      <c r="H216" s="5" t="str">
        <f t="shared" si="87"/>
        <v>code</v>
      </c>
      <c r="I216" s="13" t="b">
        <f t="shared" si="88"/>
        <v>0</v>
      </c>
      <c r="J216" s="6">
        <f ca="1">OFFSET(program!$A$1,0,disasm!A216)</f>
        <v>1201</v>
      </c>
      <c r="K216" s="7">
        <f t="shared" ca="1" si="78"/>
        <v>1</v>
      </c>
      <c r="L216" s="7" t="str">
        <f t="shared" ca="1" si="89"/>
        <v xml:space="preserve">ADD </v>
      </c>
      <c r="M216" s="7">
        <f t="shared" ca="1" si="90"/>
        <v>4</v>
      </c>
      <c r="N216" s="7">
        <f t="shared" ca="1" si="79"/>
        <v>3</v>
      </c>
      <c r="O216" s="8">
        <f t="shared" ca="1" si="91"/>
        <v>2</v>
      </c>
      <c r="P216" s="8">
        <f t="shared" ca="1" si="80"/>
        <v>1</v>
      </c>
      <c r="Q216" s="8">
        <f t="shared" ca="1" si="81"/>
        <v>0</v>
      </c>
      <c r="R216" s="8" t="str">
        <f t="shared" ca="1" si="92"/>
        <v>num</v>
      </c>
      <c r="S216" s="8" t="str">
        <f t="shared" ca="1" si="93"/>
        <v>addr</v>
      </c>
      <c r="T216" s="8" t="str">
        <f t="shared" ca="1" si="94"/>
        <v>addr</v>
      </c>
      <c r="U216" s="7">
        <f ca="1">IF(O216="","",OFFSET(program!$A$1,0,disasm!$A216+COLUMN()-COLUMN($U216)+IF($I216,0,1)))</f>
        <v>-2</v>
      </c>
      <c r="V216" s="7">
        <f ca="1">IF(P216="","",OFFSET(program!$A$1,0,disasm!$A216+COLUMN()-COLUMN($U216)+IF($I216,0,1)))</f>
        <v>385</v>
      </c>
      <c r="W216" s="7">
        <f ca="1">IF(Q216="","",OFFSET(program!$A$1,0,disasm!$A216+COLUMN()-COLUMN($U216)+IF($I216,0,1)))</f>
        <v>470</v>
      </c>
      <c r="X216" s="3" t="str">
        <f t="shared" ca="1" si="95"/>
        <v>[SP-2]</v>
      </c>
      <c r="Y216" s="3" t="str">
        <f t="shared" ca="1" si="96"/>
        <v>pow2.0</v>
      </c>
      <c r="Z216" s="3" t="str">
        <f t="shared" ca="1" si="97"/>
        <v>[divide+33.a1]</v>
      </c>
      <c r="AA216" s="3" t="str">
        <f ca="1">" "
&amp;AE216
&amp;IF(AND(OR(K216=5,K216=6),MOD(INT(J216/1000),10)=1)," A2","")
&amp;IF(AND(NOT(I216),J216=109,OFFSET(program!$A$1,0,disasm!$A216+1)&gt;0,NOT(ISNUMBER(FIND(" A1 "," "&amp;AE216&amp;" "))))," AUTOLABEL","")
&amp;" "</f>
        <v xml:space="preserve"> A2 </v>
      </c>
      <c r="AE216" s="12" t="s">
        <v>19</v>
      </c>
      <c r="AF216" s="47"/>
    </row>
    <row r="217" spans="1:32" x14ac:dyDescent="0.2">
      <c r="A217" s="1">
        <f t="shared" ca="1" si="82"/>
        <v>469</v>
      </c>
      <c r="B217" s="2" t="str">
        <f t="shared" ca="1" si="83"/>
        <v>divide+33</v>
      </c>
      <c r="C217" s="3" t="str">
        <f ca="1">_xlfn.TEXTJOIN(" ",FALSE,OFFSET(program!$A$1,0,A217,1,M217))</f>
        <v>21002 0 1 -1</v>
      </c>
      <c r="D217" s="4" t="str">
        <f ca="1">IF($H217="data",".dat "&amp;X217,
IF($H217="str",".str " &amp; _xlfn.TEXTJOIN("",FALSE,OFFSET(program!$A$2,0,A217+1,1,M217-1)),
$L217&amp;" "&amp;_xlfn.TEXTJOIN(", ",TRUE,$X217:$Z217)
))</f>
        <v>MUL  [start], 1, [SP-1]</v>
      </c>
      <c r="E217" s="19" t="b">
        <f t="shared" ca="1" si="84"/>
        <v>0</v>
      </c>
      <c r="F217" s="5" t="str">
        <f t="shared" ca="1" si="85"/>
        <v>divide</v>
      </c>
      <c r="G217" s="5">
        <f t="shared" ca="1" si="86"/>
        <v>436</v>
      </c>
      <c r="H217" s="5" t="str">
        <f t="shared" si="87"/>
        <v>code</v>
      </c>
      <c r="I217" s="13" t="b">
        <f t="shared" si="88"/>
        <v>0</v>
      </c>
      <c r="J217" s="6">
        <f ca="1">OFFSET(program!$A$1,0,disasm!A217)</f>
        <v>21002</v>
      </c>
      <c r="K217" s="7">
        <f t="shared" ca="1" si="78"/>
        <v>2</v>
      </c>
      <c r="L217" s="7" t="str">
        <f t="shared" ca="1" si="89"/>
        <v xml:space="preserve">MUL </v>
      </c>
      <c r="M217" s="7">
        <f t="shared" ca="1" si="90"/>
        <v>4</v>
      </c>
      <c r="N217" s="7">
        <f t="shared" ca="1" si="79"/>
        <v>3</v>
      </c>
      <c r="O217" s="8">
        <f t="shared" ca="1" si="91"/>
        <v>0</v>
      </c>
      <c r="P217" s="8">
        <f t="shared" ca="1" si="80"/>
        <v>1</v>
      </c>
      <c r="Q217" s="8">
        <f t="shared" ca="1" si="81"/>
        <v>2</v>
      </c>
      <c r="R217" s="8" t="str">
        <f t="shared" ca="1" si="92"/>
        <v>addr</v>
      </c>
      <c r="S217" s="8" t="str">
        <f t="shared" ca="1" si="93"/>
        <v>num</v>
      </c>
      <c r="T217" s="8" t="str">
        <f t="shared" ca="1" si="94"/>
        <v>num</v>
      </c>
      <c r="U217" s="7">
        <f ca="1">IF(O217="","",OFFSET(program!$A$1,0,disasm!$A217+COLUMN()-COLUMN($U217)+IF($I217,0,1)))</f>
        <v>0</v>
      </c>
      <c r="V217" s="7">
        <f ca="1">IF(P217="","",OFFSET(program!$A$1,0,disasm!$A217+COLUMN()-COLUMN($U217)+IF($I217,0,1)))</f>
        <v>1</v>
      </c>
      <c r="W217" s="7">
        <f ca="1">IF(Q217="","",OFFSET(program!$A$1,0,disasm!$A217+COLUMN()-COLUMN($U217)+IF($I217,0,1)))</f>
        <v>-1</v>
      </c>
      <c r="X217" s="3" t="str">
        <f t="shared" ca="1" si="95"/>
        <v>[start]</v>
      </c>
      <c r="Y217" s="3" t="str">
        <f t="shared" ca="1" si="96"/>
        <v>1</v>
      </c>
      <c r="Z217" s="3" t="str">
        <f t="shared" ca="1" si="97"/>
        <v>[SP-1]</v>
      </c>
      <c r="AA217" s="3" t="str">
        <f ca="1">" "
&amp;AE217
&amp;IF(AND(OR(K217=5,K217=6),MOD(INT(J217/1000),10)=1)," A2","")
&amp;IF(AND(NOT(I217),J217=109,OFFSET(program!$A$1,0,disasm!$A217+1)&gt;0,NOT(ISNUMBER(FIND(" A1 "," "&amp;AE217&amp;" "))))," AUTOLABEL","")
&amp;" "</f>
        <v xml:space="preserve">  </v>
      </c>
      <c r="AC217" s="17" t="s">
        <v>169</v>
      </c>
      <c r="AF217" s="47"/>
    </row>
    <row r="218" spans="1:32" x14ac:dyDescent="0.2">
      <c r="A218" s="1">
        <f t="shared" ca="1" si="82"/>
        <v>473</v>
      </c>
      <c r="B218" s="2" t="str">
        <f t="shared" ca="1" si="83"/>
        <v>divide+37</v>
      </c>
      <c r="C218" s="3" t="str">
        <f ca="1">_xlfn.TEXTJOIN(" ",FALSE,OFFSET(program!$A$1,0,A218,1,M218))</f>
        <v>21202 -3 2 -3</v>
      </c>
      <c r="D218" s="4" t="str">
        <f ca="1">IF($H218="data",".dat "&amp;X218,
IF($H218="str",".str " &amp; _xlfn.TEXTJOIN("",FALSE,OFFSET(program!$A$2,0,A218+1,1,M218-1)),
$L218&amp;" "&amp;_xlfn.TEXTJOIN(", ",TRUE,$X218:$Z218)
))</f>
        <v>MUL  [SP-3], 2, [SP-3]</v>
      </c>
      <c r="E218" s="19" t="b">
        <f t="shared" ca="1" si="84"/>
        <v>0</v>
      </c>
      <c r="F218" s="5" t="str">
        <f t="shared" ca="1" si="85"/>
        <v>divide</v>
      </c>
      <c r="G218" s="5">
        <f t="shared" ca="1" si="86"/>
        <v>436</v>
      </c>
      <c r="H218" s="5" t="str">
        <f t="shared" si="87"/>
        <v>code</v>
      </c>
      <c r="I218" s="13" t="b">
        <f t="shared" si="88"/>
        <v>0</v>
      </c>
      <c r="J218" s="6">
        <f ca="1">OFFSET(program!$A$1,0,disasm!A218)</f>
        <v>21202</v>
      </c>
      <c r="K218" s="7">
        <f t="shared" ca="1" si="78"/>
        <v>2</v>
      </c>
      <c r="L218" s="7" t="str">
        <f t="shared" ca="1" si="89"/>
        <v xml:space="preserve">MUL </v>
      </c>
      <c r="M218" s="7">
        <f t="shared" ca="1" si="90"/>
        <v>4</v>
      </c>
      <c r="N218" s="7">
        <f t="shared" ca="1" si="79"/>
        <v>3</v>
      </c>
      <c r="O218" s="8">
        <f t="shared" ca="1" si="91"/>
        <v>2</v>
      </c>
      <c r="P218" s="8">
        <f t="shared" ca="1" si="80"/>
        <v>1</v>
      </c>
      <c r="Q218" s="8">
        <f t="shared" ca="1" si="81"/>
        <v>2</v>
      </c>
      <c r="R218" s="8" t="str">
        <f t="shared" ca="1" si="92"/>
        <v>num</v>
      </c>
      <c r="S218" s="8" t="str">
        <f t="shared" ca="1" si="93"/>
        <v>num</v>
      </c>
      <c r="T218" s="8" t="str">
        <f t="shared" ca="1" si="94"/>
        <v>num</v>
      </c>
      <c r="U218" s="7">
        <f ca="1">IF(O218="","",OFFSET(program!$A$1,0,disasm!$A218+COLUMN()-COLUMN($U218)+IF($I218,0,1)))</f>
        <v>-3</v>
      </c>
      <c r="V218" s="7">
        <f ca="1">IF(P218="","",OFFSET(program!$A$1,0,disasm!$A218+COLUMN()-COLUMN($U218)+IF($I218,0,1)))</f>
        <v>2</v>
      </c>
      <c r="W218" s="7">
        <f ca="1">IF(Q218="","",OFFSET(program!$A$1,0,disasm!$A218+COLUMN()-COLUMN($U218)+IF($I218,0,1)))</f>
        <v>-3</v>
      </c>
      <c r="X218" s="3" t="str">
        <f t="shared" ca="1" si="95"/>
        <v>[SP-3]</v>
      </c>
      <c r="Y218" s="3" t="str">
        <f t="shared" ca="1" si="96"/>
        <v>2</v>
      </c>
      <c r="Z218" s="3" t="str">
        <f t="shared" ca="1" si="97"/>
        <v>[SP-3]</v>
      </c>
      <c r="AA218" s="3" t="str">
        <f ca="1">" "
&amp;AE218
&amp;IF(AND(OR(K218=5,K218=6),MOD(INT(J218/1000),10)=1)," A2","")
&amp;IF(AND(NOT(I218),J218=109,OFFSET(program!$A$1,0,disasm!$A218+1)&gt;0,NOT(ISNUMBER(FIND(" A1 "," "&amp;AE218&amp;" "))))," AUTOLABEL","")
&amp;" "</f>
        <v xml:space="preserve">  </v>
      </c>
      <c r="AC218" s="17" t="s">
        <v>175</v>
      </c>
      <c r="AF218" s="47"/>
    </row>
    <row r="219" spans="1:32" x14ac:dyDescent="0.2">
      <c r="A219" s="1">
        <f t="shared" ca="1" si="82"/>
        <v>477</v>
      </c>
      <c r="B219" s="2" t="str">
        <f t="shared" ca="1" si="83"/>
        <v>divide+41</v>
      </c>
      <c r="C219" s="3" t="str">
        <f ca="1">_xlfn.TEXTJOIN(" ",FALSE,OFFSET(program!$A$1,0,A219,1,M219))</f>
        <v>22207 -7 -1 -5</v>
      </c>
      <c r="D219" s="4" t="str">
        <f ca="1">IF($H219="data",".dat "&amp;X219,
IF($H219="str",".str " &amp; _xlfn.TEXTJOIN("",FALSE,OFFSET(program!$A$2,0,A219+1,1,M219-1)),
$L219&amp;" "&amp;_xlfn.TEXTJOIN(", ",TRUE,$X219:$Z219)
))</f>
        <v>CMP&lt; [SP-7], [SP-1], [SP-5]</v>
      </c>
      <c r="E219" s="19" t="b">
        <f t="shared" ca="1" si="84"/>
        <v>0</v>
      </c>
      <c r="F219" s="5" t="str">
        <f t="shared" ca="1" si="85"/>
        <v>divide</v>
      </c>
      <c r="G219" s="5">
        <f t="shared" ca="1" si="86"/>
        <v>436</v>
      </c>
      <c r="H219" s="5" t="str">
        <f t="shared" si="87"/>
        <v>code</v>
      </c>
      <c r="I219" s="13" t="b">
        <f t="shared" si="88"/>
        <v>0</v>
      </c>
      <c r="J219" s="6">
        <f ca="1">OFFSET(program!$A$1,0,disasm!A219)</f>
        <v>22207</v>
      </c>
      <c r="K219" s="7">
        <f t="shared" ca="1" si="78"/>
        <v>7</v>
      </c>
      <c r="L219" s="7" t="str">
        <f t="shared" ca="1" si="89"/>
        <v>CMP&lt;</v>
      </c>
      <c r="M219" s="7">
        <f t="shared" ca="1" si="90"/>
        <v>4</v>
      </c>
      <c r="N219" s="7">
        <f t="shared" ca="1" si="79"/>
        <v>3</v>
      </c>
      <c r="O219" s="8">
        <f t="shared" ca="1" si="91"/>
        <v>2</v>
      </c>
      <c r="P219" s="8">
        <f t="shared" ca="1" si="80"/>
        <v>2</v>
      </c>
      <c r="Q219" s="8">
        <f t="shared" ca="1" si="81"/>
        <v>2</v>
      </c>
      <c r="R219" s="8" t="str">
        <f t="shared" ca="1" si="92"/>
        <v>num</v>
      </c>
      <c r="S219" s="8" t="str">
        <f t="shared" ca="1" si="93"/>
        <v>num</v>
      </c>
      <c r="T219" s="8" t="str">
        <f t="shared" ca="1" si="94"/>
        <v>num</v>
      </c>
      <c r="U219" s="7">
        <f ca="1">IF(O219="","",OFFSET(program!$A$1,0,disasm!$A219+COLUMN()-COLUMN($U219)+IF($I219,0,1)))</f>
        <v>-7</v>
      </c>
      <c r="V219" s="7">
        <f ca="1">IF(P219="","",OFFSET(program!$A$1,0,disasm!$A219+COLUMN()-COLUMN($U219)+IF($I219,0,1)))</f>
        <v>-1</v>
      </c>
      <c r="W219" s="7">
        <f ca="1">IF(Q219="","",OFFSET(program!$A$1,0,disasm!$A219+COLUMN()-COLUMN($U219)+IF($I219,0,1)))</f>
        <v>-5</v>
      </c>
      <c r="X219" s="3" t="str">
        <f t="shared" ca="1" si="95"/>
        <v>[SP-7]</v>
      </c>
      <c r="Y219" s="3" t="str">
        <f t="shared" ca="1" si="96"/>
        <v>[SP-1]</v>
      </c>
      <c r="Z219" s="3" t="str">
        <f t="shared" ca="1" si="97"/>
        <v>[SP-5]</v>
      </c>
      <c r="AA219" s="3" t="str">
        <f ca="1">" "
&amp;AE219
&amp;IF(AND(OR(K219=5,K219=6),MOD(INT(J219/1000),10)=1)," A2","")
&amp;IF(AND(NOT(I219),J219=109,OFFSET(program!$A$1,0,disasm!$A219+1)&gt;0,NOT(ISNUMBER(FIND(" A1 "," "&amp;AE219&amp;" "))))," AUTOLABEL","")
&amp;" "</f>
        <v xml:space="preserve">  </v>
      </c>
      <c r="AF219" s="47"/>
    </row>
    <row r="220" spans="1:32" x14ac:dyDescent="0.2">
      <c r="A220" s="1">
        <f t="shared" ca="1" si="82"/>
        <v>481</v>
      </c>
      <c r="B220" s="2" t="str">
        <f t="shared" ca="1" si="83"/>
        <v>divide+45</v>
      </c>
      <c r="C220" s="3" t="str">
        <f ca="1">_xlfn.TEXTJOIN(" ",FALSE,OFFSET(program!$A$1,0,A220,1,M220))</f>
        <v>1205 -5 496</v>
      </c>
      <c r="D220" s="4" t="str">
        <f ca="1">IF($H220="data",".dat "&amp;X220,
IF($H220="str",".str " &amp; _xlfn.TEXTJOIN("",FALSE,OFFSET(program!$A$2,0,A220+1,1,M220-1)),
$L220&amp;" "&amp;_xlfn.TEXTJOIN(", ",TRUE,$X220:$Z220)
))</f>
        <v>J!=0 [SP-5], divide.lbl2</v>
      </c>
      <c r="E220" s="19" t="b">
        <f t="shared" ca="1" si="84"/>
        <v>0</v>
      </c>
      <c r="F220" s="5" t="str">
        <f t="shared" ca="1" si="85"/>
        <v>divide</v>
      </c>
      <c r="G220" s="5">
        <f t="shared" ca="1" si="86"/>
        <v>436</v>
      </c>
      <c r="H220" s="5" t="str">
        <f t="shared" si="87"/>
        <v>code</v>
      </c>
      <c r="I220" s="13" t="b">
        <f t="shared" si="88"/>
        <v>0</v>
      </c>
      <c r="J220" s="6">
        <f ca="1">OFFSET(program!$A$1,0,disasm!A220)</f>
        <v>1205</v>
      </c>
      <c r="K220" s="7">
        <f t="shared" ca="1" si="78"/>
        <v>5</v>
      </c>
      <c r="L220" s="7" t="str">
        <f t="shared" ca="1" si="89"/>
        <v>J!=0</v>
      </c>
      <c r="M220" s="7">
        <f t="shared" ca="1" si="90"/>
        <v>3</v>
      </c>
      <c r="N220" s="7">
        <f t="shared" ca="1" si="79"/>
        <v>2</v>
      </c>
      <c r="O220" s="8">
        <f t="shared" ca="1" si="91"/>
        <v>2</v>
      </c>
      <c r="P220" s="8">
        <f t="shared" ca="1" si="80"/>
        <v>1</v>
      </c>
      <c r="Q220" s="8" t="str">
        <f t="shared" ca="1" si="81"/>
        <v/>
      </c>
      <c r="R220" s="8" t="str">
        <f t="shared" ca="1" si="92"/>
        <v>num</v>
      </c>
      <c r="S220" s="8" t="str">
        <f t="shared" ca="1" si="93"/>
        <v>addr</v>
      </c>
      <c r="T220" s="8" t="str">
        <f t="shared" ca="1" si="94"/>
        <v/>
      </c>
      <c r="U220" s="7">
        <f ca="1">IF(O220="","",OFFSET(program!$A$1,0,disasm!$A220+COLUMN()-COLUMN($U220)+IF($I220,0,1)))</f>
        <v>-5</v>
      </c>
      <c r="V220" s="7">
        <f ca="1">IF(P220="","",OFFSET(program!$A$1,0,disasm!$A220+COLUMN()-COLUMN($U220)+IF($I220,0,1)))</f>
        <v>496</v>
      </c>
      <c r="W220" s="7" t="str">
        <f ca="1">IF(Q220="","",OFFSET(program!$A$1,0,disasm!$A220+COLUMN()-COLUMN($U220)+IF($I220,0,1)))</f>
        <v/>
      </c>
      <c r="X220" s="3" t="str">
        <f t="shared" ca="1" si="95"/>
        <v>[SP-5]</v>
      </c>
      <c r="Y220" s="3" t="str">
        <f t="shared" ca="1" si="96"/>
        <v>divide.lbl2</v>
      </c>
      <c r="Z220" s="3" t="str">
        <f t="shared" ca="1" si="97"/>
        <v/>
      </c>
      <c r="AA220" s="3" t="str">
        <f ca="1">" "
&amp;AE220
&amp;IF(AND(OR(K220=5,K220=6),MOD(INT(J220/1000),10)=1)," A2","")
&amp;IF(AND(NOT(I220),J220=109,OFFSET(program!$A$1,0,disasm!$A220+1)&gt;0,NOT(ISNUMBER(FIND(" A1 "," "&amp;AE220&amp;" "))))," AUTOLABEL","")
&amp;" "</f>
        <v xml:space="preserve">  A2 </v>
      </c>
      <c r="AC220" s="17" t="s">
        <v>176</v>
      </c>
      <c r="AF220" s="47"/>
    </row>
    <row r="221" spans="1:32" x14ac:dyDescent="0.2">
      <c r="A221" s="1">
        <f t="shared" ca="1" si="82"/>
        <v>484</v>
      </c>
      <c r="B221" s="2" t="str">
        <f t="shared" ca="1" si="83"/>
        <v>divide+48</v>
      </c>
      <c r="C221" s="3" t="str">
        <f ca="1">_xlfn.TEXTJOIN(" ",FALSE,OFFSET(program!$A$1,0,A221,1,M221))</f>
        <v>21201 -3 1 -3</v>
      </c>
      <c r="D221" s="4" t="str">
        <f ca="1">IF($H221="data",".dat "&amp;X221,
IF($H221="str",".str " &amp; _xlfn.TEXTJOIN("",FALSE,OFFSET(program!$A$2,0,A221+1,1,M221-1)),
$L221&amp;" "&amp;_xlfn.TEXTJOIN(", ",TRUE,$X221:$Z221)
))</f>
        <v>ADD  [SP-3], 1, [SP-3]</v>
      </c>
      <c r="E221" s="19" t="b">
        <f t="shared" ca="1" si="84"/>
        <v>0</v>
      </c>
      <c r="F221" s="5" t="str">
        <f t="shared" ca="1" si="85"/>
        <v>divide</v>
      </c>
      <c r="G221" s="5">
        <f t="shared" ca="1" si="86"/>
        <v>436</v>
      </c>
      <c r="H221" s="5" t="str">
        <f t="shared" si="87"/>
        <v>code</v>
      </c>
      <c r="I221" s="13" t="b">
        <f t="shared" si="88"/>
        <v>0</v>
      </c>
      <c r="J221" s="6">
        <f ca="1">OFFSET(program!$A$1,0,disasm!A221)</f>
        <v>21201</v>
      </c>
      <c r="K221" s="7">
        <f t="shared" ca="1" si="78"/>
        <v>1</v>
      </c>
      <c r="L221" s="7" t="str">
        <f t="shared" ca="1" si="89"/>
        <v xml:space="preserve">ADD </v>
      </c>
      <c r="M221" s="7">
        <f t="shared" ca="1" si="90"/>
        <v>4</v>
      </c>
      <c r="N221" s="7">
        <f t="shared" ca="1" si="79"/>
        <v>3</v>
      </c>
      <c r="O221" s="8">
        <f t="shared" ca="1" si="91"/>
        <v>2</v>
      </c>
      <c r="P221" s="8">
        <f t="shared" ca="1" si="80"/>
        <v>1</v>
      </c>
      <c r="Q221" s="8">
        <f t="shared" ca="1" si="81"/>
        <v>2</v>
      </c>
      <c r="R221" s="8" t="str">
        <f t="shared" ca="1" si="92"/>
        <v>num</v>
      </c>
      <c r="S221" s="8" t="str">
        <f t="shared" ca="1" si="93"/>
        <v>num</v>
      </c>
      <c r="T221" s="8" t="str">
        <f t="shared" ca="1" si="94"/>
        <v>num</v>
      </c>
      <c r="U221" s="7">
        <f ca="1">IF(O221="","",OFFSET(program!$A$1,0,disasm!$A221+COLUMN()-COLUMN($U221)+IF($I221,0,1)))</f>
        <v>-3</v>
      </c>
      <c r="V221" s="7">
        <f ca="1">IF(P221="","",OFFSET(program!$A$1,0,disasm!$A221+COLUMN()-COLUMN($U221)+IF($I221,0,1)))</f>
        <v>1</v>
      </c>
      <c r="W221" s="7">
        <f ca="1">IF(Q221="","",OFFSET(program!$A$1,0,disasm!$A221+COLUMN()-COLUMN($U221)+IF($I221,0,1)))</f>
        <v>-3</v>
      </c>
      <c r="X221" s="3" t="str">
        <f t="shared" ca="1" si="95"/>
        <v>[SP-3]</v>
      </c>
      <c r="Y221" s="3" t="str">
        <f t="shared" ca="1" si="96"/>
        <v>1</v>
      </c>
      <c r="Z221" s="3" t="str">
        <f t="shared" ca="1" si="97"/>
        <v>[SP-3]</v>
      </c>
      <c r="AA221" s="3" t="str">
        <f ca="1">" "
&amp;AE221
&amp;IF(AND(OR(K221=5,K221=6),MOD(INT(J221/1000),10)=1)," A2","")
&amp;IF(AND(NOT(I221),J221=109,OFFSET(program!$A$1,0,disasm!$A221+1)&gt;0,NOT(ISNUMBER(FIND(" A1 "," "&amp;AE221&amp;" "))))," AUTOLABEL","")
&amp;" "</f>
        <v xml:space="preserve">  </v>
      </c>
      <c r="AC221" s="17" t="s">
        <v>177</v>
      </c>
      <c r="AF221" s="47"/>
    </row>
    <row r="222" spans="1:32" x14ac:dyDescent="0.2">
      <c r="A222" s="1">
        <f t="shared" ca="1" si="82"/>
        <v>488</v>
      </c>
      <c r="B222" s="2" t="str">
        <f t="shared" ca="1" si="83"/>
        <v>divide+52</v>
      </c>
      <c r="C222" s="3" t="str">
        <f ca="1">_xlfn.TEXTJOIN(" ",FALSE,OFFSET(program!$A$1,0,A222,1,M222))</f>
        <v>22102 -1 -1 -5</v>
      </c>
      <c r="D222" s="4" t="str">
        <f ca="1">IF($H222="data",".dat "&amp;X222,
IF($H222="str",".str " &amp; _xlfn.TEXTJOIN("",FALSE,OFFSET(program!$A$2,0,A222+1,1,M222-1)),
$L222&amp;" "&amp;_xlfn.TEXTJOIN(", ",TRUE,$X222:$Z222)
))</f>
        <v>MUL  -1, [SP-1], [SP-5]</v>
      </c>
      <c r="E222" s="19" t="b">
        <f t="shared" ca="1" si="84"/>
        <v>0</v>
      </c>
      <c r="F222" s="5" t="str">
        <f t="shared" ca="1" si="85"/>
        <v>divide</v>
      </c>
      <c r="G222" s="5">
        <f t="shared" ca="1" si="86"/>
        <v>436</v>
      </c>
      <c r="H222" s="5" t="str">
        <f t="shared" si="87"/>
        <v>code</v>
      </c>
      <c r="I222" s="13" t="b">
        <f t="shared" si="88"/>
        <v>0</v>
      </c>
      <c r="J222" s="6">
        <f ca="1">OFFSET(program!$A$1,0,disasm!A222)</f>
        <v>22102</v>
      </c>
      <c r="K222" s="7">
        <f t="shared" ca="1" si="78"/>
        <v>2</v>
      </c>
      <c r="L222" s="7" t="str">
        <f t="shared" ca="1" si="89"/>
        <v xml:space="preserve">MUL </v>
      </c>
      <c r="M222" s="7">
        <f t="shared" ca="1" si="90"/>
        <v>4</v>
      </c>
      <c r="N222" s="7">
        <f t="shared" ca="1" si="79"/>
        <v>3</v>
      </c>
      <c r="O222" s="8">
        <f t="shared" ca="1" si="91"/>
        <v>1</v>
      </c>
      <c r="P222" s="8">
        <f t="shared" ca="1" si="80"/>
        <v>2</v>
      </c>
      <c r="Q222" s="8">
        <f t="shared" ca="1" si="81"/>
        <v>2</v>
      </c>
      <c r="R222" s="8" t="str">
        <f t="shared" ca="1" si="92"/>
        <v>num</v>
      </c>
      <c r="S222" s="8" t="str">
        <f t="shared" ca="1" si="93"/>
        <v>num</v>
      </c>
      <c r="T222" s="8" t="str">
        <f t="shared" ca="1" si="94"/>
        <v>num</v>
      </c>
      <c r="U222" s="7">
        <f ca="1">IF(O222="","",OFFSET(program!$A$1,0,disasm!$A222+COLUMN()-COLUMN($U222)+IF($I222,0,1)))</f>
        <v>-1</v>
      </c>
      <c r="V222" s="7">
        <f ca="1">IF(P222="","",OFFSET(program!$A$1,0,disasm!$A222+COLUMN()-COLUMN($U222)+IF($I222,0,1)))</f>
        <v>-1</v>
      </c>
      <c r="W222" s="7">
        <f ca="1">IF(Q222="","",OFFSET(program!$A$1,0,disasm!$A222+COLUMN()-COLUMN($U222)+IF($I222,0,1)))</f>
        <v>-5</v>
      </c>
      <c r="X222" s="3" t="str">
        <f t="shared" ca="1" si="95"/>
        <v>-1</v>
      </c>
      <c r="Y222" s="3" t="str">
        <f t="shared" ca="1" si="96"/>
        <v>[SP-1]</v>
      </c>
      <c r="Z222" s="3" t="str">
        <f t="shared" ca="1" si="97"/>
        <v>[SP-5]</v>
      </c>
      <c r="AA222" s="3" t="str">
        <f ca="1">" "
&amp;AE222
&amp;IF(AND(OR(K222=5,K222=6),MOD(INT(J222/1000),10)=1)," A2","")
&amp;IF(AND(NOT(I222),J222=109,OFFSET(program!$A$1,0,disasm!$A222+1)&gt;0,NOT(ISNUMBER(FIND(" A1 "," "&amp;AE222&amp;" "))))," AUTOLABEL","")
&amp;" "</f>
        <v xml:space="preserve">  </v>
      </c>
      <c r="AC222" s="17"/>
      <c r="AF222" s="47"/>
    </row>
    <row r="223" spans="1:32" x14ac:dyDescent="0.2">
      <c r="A223" s="1">
        <f t="shared" ca="1" si="82"/>
        <v>492</v>
      </c>
      <c r="B223" s="2" t="str">
        <f t="shared" ca="1" si="83"/>
        <v>divide+56</v>
      </c>
      <c r="C223" s="3" t="str">
        <f ca="1">_xlfn.TEXTJOIN(" ",FALSE,OFFSET(program!$A$1,0,A223,1,M223))</f>
        <v>22201 -7 -5 -7</v>
      </c>
      <c r="D223" s="4" t="str">
        <f ca="1">IF($H223="data",".dat "&amp;X223,
IF($H223="str",".str " &amp; _xlfn.TEXTJOIN("",FALSE,OFFSET(program!$A$2,0,A223+1,1,M223-1)),
$L223&amp;" "&amp;_xlfn.TEXTJOIN(", ",TRUE,$X223:$Z223)
))</f>
        <v>ADD  [SP-7], [SP-5], [SP-7]</v>
      </c>
      <c r="E223" s="19" t="b">
        <f t="shared" ca="1" si="84"/>
        <v>0</v>
      </c>
      <c r="F223" s="5" t="str">
        <f t="shared" ca="1" si="85"/>
        <v>divide</v>
      </c>
      <c r="G223" s="5">
        <f t="shared" ca="1" si="86"/>
        <v>436</v>
      </c>
      <c r="H223" s="5" t="str">
        <f t="shared" si="87"/>
        <v>code</v>
      </c>
      <c r="I223" s="13" t="b">
        <f t="shared" si="88"/>
        <v>0</v>
      </c>
      <c r="J223" s="6">
        <f ca="1">OFFSET(program!$A$1,0,disasm!A223)</f>
        <v>22201</v>
      </c>
      <c r="K223" s="7">
        <f t="shared" ca="1" si="78"/>
        <v>1</v>
      </c>
      <c r="L223" s="7" t="str">
        <f t="shared" ca="1" si="89"/>
        <v xml:space="preserve">ADD </v>
      </c>
      <c r="M223" s="7">
        <f t="shared" ca="1" si="90"/>
        <v>4</v>
      </c>
      <c r="N223" s="7">
        <f t="shared" ca="1" si="79"/>
        <v>3</v>
      </c>
      <c r="O223" s="8">
        <f t="shared" ca="1" si="91"/>
        <v>2</v>
      </c>
      <c r="P223" s="8">
        <f t="shared" ca="1" si="80"/>
        <v>2</v>
      </c>
      <c r="Q223" s="8">
        <f t="shared" ca="1" si="81"/>
        <v>2</v>
      </c>
      <c r="R223" s="8" t="str">
        <f t="shared" ca="1" si="92"/>
        <v>num</v>
      </c>
      <c r="S223" s="8" t="str">
        <f t="shared" ca="1" si="93"/>
        <v>num</v>
      </c>
      <c r="T223" s="8" t="str">
        <f t="shared" ca="1" si="94"/>
        <v>num</v>
      </c>
      <c r="U223" s="7">
        <f ca="1">IF(O223="","",OFFSET(program!$A$1,0,disasm!$A223+COLUMN()-COLUMN($U223)+IF($I223,0,1)))</f>
        <v>-7</v>
      </c>
      <c r="V223" s="7">
        <f ca="1">IF(P223="","",OFFSET(program!$A$1,0,disasm!$A223+COLUMN()-COLUMN($U223)+IF($I223,0,1)))</f>
        <v>-5</v>
      </c>
      <c r="W223" s="7">
        <f ca="1">IF(Q223="","",OFFSET(program!$A$1,0,disasm!$A223+COLUMN()-COLUMN($U223)+IF($I223,0,1)))</f>
        <v>-7</v>
      </c>
      <c r="X223" s="3" t="str">
        <f t="shared" ca="1" si="95"/>
        <v>[SP-7]</v>
      </c>
      <c r="Y223" s="3" t="str">
        <f t="shared" ca="1" si="96"/>
        <v>[SP-5]</v>
      </c>
      <c r="Z223" s="3" t="str">
        <f t="shared" ca="1" si="97"/>
        <v>[SP-7]</v>
      </c>
      <c r="AA223" s="3" t="str">
        <f ca="1">" "
&amp;AE223
&amp;IF(AND(OR(K223=5,K223=6),MOD(INT(J223/1000),10)=1)," A2","")
&amp;IF(AND(NOT(I223),J223=109,OFFSET(program!$A$1,0,disasm!$A223+1)&gt;0,NOT(ISNUMBER(FIND(" A1 "," "&amp;AE223&amp;" "))))," AUTOLABEL","")
&amp;" "</f>
        <v xml:space="preserve">  </v>
      </c>
      <c r="AC223" s="17" t="s">
        <v>178</v>
      </c>
      <c r="AF223" s="47"/>
    </row>
    <row r="224" spans="1:32" x14ac:dyDescent="0.2">
      <c r="A224" s="1">
        <f t="shared" ca="1" si="82"/>
        <v>496</v>
      </c>
      <c r="B224" s="2" t="str">
        <f t="shared" ca="1" si="83"/>
        <v>divide.lbl2</v>
      </c>
      <c r="C224" s="3" t="str">
        <f ca="1">_xlfn.TEXTJOIN(" ",FALSE,OFFSET(program!$A$1,0,A224,1,M224))</f>
        <v>22207 -3 -6 -5</v>
      </c>
      <c r="D224" s="4" t="str">
        <f ca="1">IF($H224="data",".dat "&amp;X224,
IF($H224="str",".str " &amp; _xlfn.TEXTJOIN("",FALSE,OFFSET(program!$A$2,0,A224+1,1,M224-1)),
$L224&amp;" "&amp;_xlfn.TEXTJOIN(", ",TRUE,$X224:$Z224)
))</f>
        <v>CMP&lt; [SP-3], [SP-6], [SP-5]</v>
      </c>
      <c r="E224" s="19" t="b">
        <f t="shared" ca="1" si="84"/>
        <v>0</v>
      </c>
      <c r="F224" s="5" t="str">
        <f t="shared" ca="1" si="85"/>
        <v>divide</v>
      </c>
      <c r="G224" s="5">
        <f t="shared" ca="1" si="86"/>
        <v>436</v>
      </c>
      <c r="H224" s="5" t="str">
        <f t="shared" si="87"/>
        <v>code</v>
      </c>
      <c r="I224" s="13" t="b">
        <f t="shared" si="88"/>
        <v>0</v>
      </c>
      <c r="J224" s="6">
        <f ca="1">OFFSET(program!$A$1,0,disasm!A224)</f>
        <v>22207</v>
      </c>
      <c r="K224" s="7">
        <f t="shared" ca="1" si="78"/>
        <v>7</v>
      </c>
      <c r="L224" s="7" t="str">
        <f t="shared" ca="1" si="89"/>
        <v>CMP&lt;</v>
      </c>
      <c r="M224" s="7">
        <f t="shared" ca="1" si="90"/>
        <v>4</v>
      </c>
      <c r="N224" s="7">
        <f t="shared" ca="1" si="79"/>
        <v>3</v>
      </c>
      <c r="O224" s="8">
        <f t="shared" ca="1" si="91"/>
        <v>2</v>
      </c>
      <c r="P224" s="8">
        <f t="shared" ca="1" si="80"/>
        <v>2</v>
      </c>
      <c r="Q224" s="8">
        <f t="shared" ca="1" si="81"/>
        <v>2</v>
      </c>
      <c r="R224" s="8" t="str">
        <f t="shared" ca="1" si="92"/>
        <v>num</v>
      </c>
      <c r="S224" s="8" t="str">
        <f t="shared" ca="1" si="93"/>
        <v>num</v>
      </c>
      <c r="T224" s="8" t="str">
        <f t="shared" ca="1" si="94"/>
        <v>num</v>
      </c>
      <c r="U224" s="7">
        <f ca="1">IF(O224="","",OFFSET(program!$A$1,0,disasm!$A224+COLUMN()-COLUMN($U224)+IF($I224,0,1)))</f>
        <v>-3</v>
      </c>
      <c r="V224" s="7">
        <f ca="1">IF(P224="","",OFFSET(program!$A$1,0,disasm!$A224+COLUMN()-COLUMN($U224)+IF($I224,0,1)))</f>
        <v>-6</v>
      </c>
      <c r="W224" s="7">
        <f ca="1">IF(Q224="","",OFFSET(program!$A$1,0,disasm!$A224+COLUMN()-COLUMN($U224)+IF($I224,0,1)))</f>
        <v>-5</v>
      </c>
      <c r="X224" s="3" t="str">
        <f t="shared" ca="1" si="95"/>
        <v>[SP-3]</v>
      </c>
      <c r="Y224" s="3" t="str">
        <f t="shared" ca="1" si="96"/>
        <v>[SP-6]</v>
      </c>
      <c r="Z224" s="3" t="str">
        <f t="shared" ca="1" si="97"/>
        <v>[SP-5]</v>
      </c>
      <c r="AA224" s="3" t="str">
        <f ca="1">" "
&amp;AE224
&amp;IF(AND(OR(K224=5,K224=6),MOD(INT(J224/1000),10)=1)," A2","")
&amp;IF(AND(NOT(I224),J224=109,OFFSET(program!$A$1,0,disasm!$A224+1)&gt;0,NOT(ISNUMBER(FIND(" A1 "," "&amp;AE224&amp;" "))))," AUTOLABEL","")
&amp;" "</f>
        <v xml:space="preserve">  </v>
      </c>
      <c r="AB224" s="17" t="s">
        <v>162</v>
      </c>
      <c r="AF224" s="47"/>
    </row>
    <row r="225" spans="1:32" x14ac:dyDescent="0.2">
      <c r="A225" s="1">
        <f t="shared" ca="1" si="82"/>
        <v>500</v>
      </c>
      <c r="B225" s="2" t="str">
        <f t="shared" ca="1" si="83"/>
        <v>divide+64</v>
      </c>
      <c r="C225" s="3" t="str">
        <f ca="1">_xlfn.TEXTJOIN(" ",FALSE,OFFSET(program!$A$1,0,A225,1,M225))</f>
        <v>1205 -5 515</v>
      </c>
      <c r="D225" s="4" t="str">
        <f ca="1">IF($H225="data",".dat "&amp;X225,
IF($H225="str",".str " &amp; _xlfn.TEXTJOIN("",FALSE,OFFSET(program!$A$2,0,A225+1,1,M225-1)),
$L225&amp;" "&amp;_xlfn.TEXTJOIN(", ",TRUE,$X225:$Z225)
))</f>
        <v>J!=0 [SP-5], divide.lbl3</v>
      </c>
      <c r="E225" s="19" t="b">
        <f t="shared" ca="1" si="84"/>
        <v>0</v>
      </c>
      <c r="F225" s="5" t="str">
        <f t="shared" ca="1" si="85"/>
        <v>divide</v>
      </c>
      <c r="G225" s="5">
        <f t="shared" ca="1" si="86"/>
        <v>436</v>
      </c>
      <c r="H225" s="5" t="str">
        <f t="shared" si="87"/>
        <v>code</v>
      </c>
      <c r="I225" s="13" t="b">
        <f t="shared" si="88"/>
        <v>0</v>
      </c>
      <c r="J225" s="6">
        <f ca="1">OFFSET(program!$A$1,0,disasm!A225)</f>
        <v>1205</v>
      </c>
      <c r="K225" s="7">
        <f t="shared" ca="1" si="78"/>
        <v>5</v>
      </c>
      <c r="L225" s="7" t="str">
        <f t="shared" ca="1" si="89"/>
        <v>J!=0</v>
      </c>
      <c r="M225" s="7">
        <f t="shared" ca="1" si="90"/>
        <v>3</v>
      </c>
      <c r="N225" s="7">
        <f t="shared" ca="1" si="79"/>
        <v>2</v>
      </c>
      <c r="O225" s="8">
        <f t="shared" ca="1" si="91"/>
        <v>2</v>
      </c>
      <c r="P225" s="8">
        <f t="shared" ca="1" si="80"/>
        <v>1</v>
      </c>
      <c r="Q225" s="8" t="str">
        <f t="shared" ca="1" si="81"/>
        <v/>
      </c>
      <c r="R225" s="8" t="str">
        <f t="shared" ca="1" si="92"/>
        <v>num</v>
      </c>
      <c r="S225" s="8" t="str">
        <f t="shared" ca="1" si="93"/>
        <v>addr</v>
      </c>
      <c r="T225" s="8" t="str">
        <f t="shared" ca="1" si="94"/>
        <v/>
      </c>
      <c r="U225" s="7">
        <f ca="1">IF(O225="","",OFFSET(program!$A$1,0,disasm!$A225+COLUMN()-COLUMN($U225)+IF($I225,0,1)))</f>
        <v>-5</v>
      </c>
      <c r="V225" s="7">
        <f ca="1">IF(P225="","",OFFSET(program!$A$1,0,disasm!$A225+COLUMN()-COLUMN($U225)+IF($I225,0,1)))</f>
        <v>515</v>
      </c>
      <c r="W225" s="7" t="str">
        <f ca="1">IF(Q225="","",OFFSET(program!$A$1,0,disasm!$A225+COLUMN()-COLUMN($U225)+IF($I225,0,1)))</f>
        <v/>
      </c>
      <c r="X225" s="3" t="str">
        <f t="shared" ca="1" si="95"/>
        <v>[SP-5]</v>
      </c>
      <c r="Y225" s="3" t="str">
        <f t="shared" ca="1" si="96"/>
        <v>divide.lbl3</v>
      </c>
      <c r="Z225" s="3" t="str">
        <f t="shared" ca="1" si="97"/>
        <v/>
      </c>
      <c r="AA225" s="3" t="str">
        <f ca="1">" "
&amp;AE225
&amp;IF(AND(OR(K225=5,K225=6),MOD(INT(J225/1000),10)=1)," A2","")
&amp;IF(AND(NOT(I225),J225=109,OFFSET(program!$A$1,0,disasm!$A225+1)&gt;0,NOT(ISNUMBER(FIND(" A1 "," "&amp;AE225&amp;" "))))," AUTOLABEL","")
&amp;" "</f>
        <v xml:space="preserve">  A2 </v>
      </c>
      <c r="AC225" s="17" t="s">
        <v>179</v>
      </c>
      <c r="AF225" s="47"/>
    </row>
    <row r="226" spans="1:32" x14ac:dyDescent="0.2">
      <c r="A226" s="1">
        <f t="shared" ca="1" si="82"/>
        <v>503</v>
      </c>
      <c r="B226" s="2" t="str">
        <f t="shared" ca="1" si="83"/>
        <v>divide+67</v>
      </c>
      <c r="C226" s="3" t="str">
        <f ca="1">_xlfn.TEXTJOIN(" ",FALSE,OFFSET(program!$A$1,0,A226,1,M226))</f>
        <v>22102 -1 -6 -5</v>
      </c>
      <c r="D226" s="4" t="str">
        <f ca="1">IF($H226="data",".dat "&amp;X226,
IF($H226="str",".str " &amp; _xlfn.TEXTJOIN("",FALSE,OFFSET(program!$A$2,0,A226+1,1,M226-1)),
$L226&amp;" "&amp;_xlfn.TEXTJOIN(", ",TRUE,$X226:$Z226)
))</f>
        <v>MUL  -1, [SP-6], [SP-5]</v>
      </c>
      <c r="E226" s="19" t="b">
        <f t="shared" ca="1" si="84"/>
        <v>0</v>
      </c>
      <c r="F226" s="5" t="str">
        <f t="shared" ca="1" si="85"/>
        <v>divide</v>
      </c>
      <c r="G226" s="5">
        <f t="shared" ca="1" si="86"/>
        <v>436</v>
      </c>
      <c r="H226" s="5" t="str">
        <f t="shared" si="87"/>
        <v>code</v>
      </c>
      <c r="I226" s="13" t="b">
        <f t="shared" si="88"/>
        <v>0</v>
      </c>
      <c r="J226" s="6">
        <f ca="1">OFFSET(program!$A$1,0,disasm!A226)</f>
        <v>22102</v>
      </c>
      <c r="K226" s="7">
        <f t="shared" ca="1" si="78"/>
        <v>2</v>
      </c>
      <c r="L226" s="7" t="str">
        <f t="shared" ca="1" si="89"/>
        <v xml:space="preserve">MUL </v>
      </c>
      <c r="M226" s="7">
        <f t="shared" ca="1" si="90"/>
        <v>4</v>
      </c>
      <c r="N226" s="7">
        <f t="shared" ca="1" si="79"/>
        <v>3</v>
      </c>
      <c r="O226" s="8">
        <f t="shared" ca="1" si="91"/>
        <v>1</v>
      </c>
      <c r="P226" s="8">
        <f t="shared" ca="1" si="80"/>
        <v>2</v>
      </c>
      <c r="Q226" s="8">
        <f t="shared" ca="1" si="81"/>
        <v>2</v>
      </c>
      <c r="R226" s="8" t="str">
        <f t="shared" ca="1" si="92"/>
        <v>num</v>
      </c>
      <c r="S226" s="8" t="str">
        <f t="shared" ca="1" si="93"/>
        <v>num</v>
      </c>
      <c r="T226" s="8" t="str">
        <f t="shared" ca="1" si="94"/>
        <v>num</v>
      </c>
      <c r="U226" s="7">
        <f ca="1">IF(O226="","",OFFSET(program!$A$1,0,disasm!$A226+COLUMN()-COLUMN($U226)+IF($I226,0,1)))</f>
        <v>-1</v>
      </c>
      <c r="V226" s="7">
        <f ca="1">IF(P226="","",OFFSET(program!$A$1,0,disasm!$A226+COLUMN()-COLUMN($U226)+IF($I226,0,1)))</f>
        <v>-6</v>
      </c>
      <c r="W226" s="7">
        <f ca="1">IF(Q226="","",OFFSET(program!$A$1,0,disasm!$A226+COLUMN()-COLUMN($U226)+IF($I226,0,1)))</f>
        <v>-5</v>
      </c>
      <c r="X226" s="3" t="str">
        <f t="shared" ca="1" si="95"/>
        <v>-1</v>
      </c>
      <c r="Y226" s="3" t="str">
        <f t="shared" ca="1" si="96"/>
        <v>[SP-6]</v>
      </c>
      <c r="Z226" s="3" t="str">
        <f t="shared" ca="1" si="97"/>
        <v>[SP-5]</v>
      </c>
      <c r="AA226" s="3" t="str">
        <f ca="1">" "
&amp;AE226
&amp;IF(AND(OR(K226=5,K226=6),MOD(INT(J226/1000),10)=1)," A2","")
&amp;IF(AND(NOT(I226),J226=109,OFFSET(program!$A$1,0,disasm!$A226+1)&gt;0,NOT(ISNUMBER(FIND(" A1 "," "&amp;AE226&amp;" "))))," AUTOLABEL","")
&amp;" "</f>
        <v xml:space="preserve">  </v>
      </c>
      <c r="AC226" s="17"/>
      <c r="AF226" s="47"/>
    </row>
    <row r="227" spans="1:32" x14ac:dyDescent="0.2">
      <c r="A227" s="1">
        <f t="shared" ca="1" si="82"/>
        <v>507</v>
      </c>
      <c r="B227" s="2" t="str">
        <f t="shared" ca="1" si="83"/>
        <v>divide+71</v>
      </c>
      <c r="C227" s="3" t="str">
        <f ca="1">_xlfn.TEXTJOIN(" ",FALSE,OFFSET(program!$A$1,0,A227,1,M227))</f>
        <v>22201 -3 -5 -3</v>
      </c>
      <c r="D227" s="4" t="str">
        <f ca="1">IF($H227="data",".dat "&amp;X227,
IF($H227="str",".str " &amp; _xlfn.TEXTJOIN("",FALSE,OFFSET(program!$A$2,0,A227+1,1,M227-1)),
$L227&amp;" "&amp;_xlfn.TEXTJOIN(", ",TRUE,$X227:$Z227)
))</f>
        <v>ADD  [SP-3], [SP-5], [SP-3]</v>
      </c>
      <c r="E227" s="19" t="b">
        <f t="shared" ca="1" si="84"/>
        <v>0</v>
      </c>
      <c r="F227" s="5" t="str">
        <f t="shared" ca="1" si="85"/>
        <v>divide</v>
      </c>
      <c r="G227" s="5">
        <f t="shared" ca="1" si="86"/>
        <v>436</v>
      </c>
      <c r="H227" s="5" t="str">
        <f t="shared" si="87"/>
        <v>code</v>
      </c>
      <c r="I227" s="13" t="b">
        <f t="shared" si="88"/>
        <v>0</v>
      </c>
      <c r="J227" s="6">
        <f ca="1">OFFSET(program!$A$1,0,disasm!A227)</f>
        <v>22201</v>
      </c>
      <c r="K227" s="7">
        <f t="shared" ca="1" si="78"/>
        <v>1</v>
      </c>
      <c r="L227" s="7" t="str">
        <f t="shared" ca="1" si="89"/>
        <v xml:space="preserve">ADD </v>
      </c>
      <c r="M227" s="7">
        <f t="shared" ca="1" si="90"/>
        <v>4</v>
      </c>
      <c r="N227" s="7">
        <f t="shared" ca="1" si="79"/>
        <v>3</v>
      </c>
      <c r="O227" s="8">
        <f t="shared" ca="1" si="91"/>
        <v>2</v>
      </c>
      <c r="P227" s="8">
        <f t="shared" ca="1" si="80"/>
        <v>2</v>
      </c>
      <c r="Q227" s="8">
        <f t="shared" ca="1" si="81"/>
        <v>2</v>
      </c>
      <c r="R227" s="8" t="str">
        <f t="shared" ca="1" si="92"/>
        <v>num</v>
      </c>
      <c r="S227" s="8" t="str">
        <f t="shared" ca="1" si="93"/>
        <v>num</v>
      </c>
      <c r="T227" s="8" t="str">
        <f t="shared" ca="1" si="94"/>
        <v>num</v>
      </c>
      <c r="U227" s="7">
        <f ca="1">IF(O227="","",OFFSET(program!$A$1,0,disasm!$A227+COLUMN()-COLUMN($U227)+IF($I227,0,1)))</f>
        <v>-3</v>
      </c>
      <c r="V227" s="7">
        <f ca="1">IF(P227="","",OFFSET(program!$A$1,0,disasm!$A227+COLUMN()-COLUMN($U227)+IF($I227,0,1)))</f>
        <v>-5</v>
      </c>
      <c r="W227" s="7">
        <f ca="1">IF(Q227="","",OFFSET(program!$A$1,0,disasm!$A227+COLUMN()-COLUMN($U227)+IF($I227,0,1)))</f>
        <v>-3</v>
      </c>
      <c r="X227" s="3" t="str">
        <f t="shared" ca="1" si="95"/>
        <v>[SP-3]</v>
      </c>
      <c r="Y227" s="3" t="str">
        <f t="shared" ca="1" si="96"/>
        <v>[SP-5]</v>
      </c>
      <c r="Z227" s="3" t="str">
        <f t="shared" ca="1" si="97"/>
        <v>[SP-3]</v>
      </c>
      <c r="AA227" s="3" t="str">
        <f ca="1">" "
&amp;AE227
&amp;IF(AND(OR(K227=5,K227=6),MOD(INT(J227/1000),10)=1)," A2","")
&amp;IF(AND(NOT(I227),J227=109,OFFSET(program!$A$1,0,disasm!$A227+1)&gt;0,NOT(ISNUMBER(FIND(" A1 "," "&amp;AE227&amp;" "))))," AUTOLABEL","")
&amp;" "</f>
        <v xml:space="preserve">  </v>
      </c>
      <c r="AC227" s="17" t="s">
        <v>180</v>
      </c>
      <c r="AF227" s="47"/>
    </row>
    <row r="228" spans="1:32" x14ac:dyDescent="0.2">
      <c r="A228" s="1">
        <f t="shared" ca="1" si="82"/>
        <v>511</v>
      </c>
      <c r="B228" s="2" t="str">
        <f t="shared" ca="1" si="83"/>
        <v>divide+75</v>
      </c>
      <c r="C228" s="3" t="str">
        <f ca="1">_xlfn.TEXTJOIN(" ",FALSE,OFFSET(program!$A$1,0,A228,1,M228))</f>
        <v>22201 -1 -4 -4</v>
      </c>
      <c r="D228" s="4" t="str">
        <f ca="1">IF($H228="data",".dat "&amp;X228,
IF($H228="str",".str " &amp; _xlfn.TEXTJOIN("",FALSE,OFFSET(program!$A$2,0,A228+1,1,M228-1)),
$L228&amp;" "&amp;_xlfn.TEXTJOIN(", ",TRUE,$X228:$Z228)
))</f>
        <v>ADD  [SP-1], [SP-4], [SP-4]</v>
      </c>
      <c r="E228" s="19" t="b">
        <f t="shared" ca="1" si="84"/>
        <v>0</v>
      </c>
      <c r="F228" s="5" t="str">
        <f t="shared" ca="1" si="85"/>
        <v>divide</v>
      </c>
      <c r="G228" s="5">
        <f t="shared" ca="1" si="86"/>
        <v>436</v>
      </c>
      <c r="H228" s="5" t="str">
        <f t="shared" si="87"/>
        <v>code</v>
      </c>
      <c r="I228" s="13" t="b">
        <f t="shared" si="88"/>
        <v>0</v>
      </c>
      <c r="J228" s="6">
        <f ca="1">OFFSET(program!$A$1,0,disasm!A228)</f>
        <v>22201</v>
      </c>
      <c r="K228" s="7">
        <f t="shared" ca="1" si="78"/>
        <v>1</v>
      </c>
      <c r="L228" s="7" t="str">
        <f t="shared" ca="1" si="89"/>
        <v xml:space="preserve">ADD </v>
      </c>
      <c r="M228" s="7">
        <f t="shared" ca="1" si="90"/>
        <v>4</v>
      </c>
      <c r="N228" s="7">
        <f t="shared" ca="1" si="79"/>
        <v>3</v>
      </c>
      <c r="O228" s="8">
        <f t="shared" ca="1" si="91"/>
        <v>2</v>
      </c>
      <c r="P228" s="8">
        <f t="shared" ca="1" si="80"/>
        <v>2</v>
      </c>
      <c r="Q228" s="8">
        <f t="shared" ca="1" si="81"/>
        <v>2</v>
      </c>
      <c r="R228" s="8" t="str">
        <f t="shared" ca="1" si="92"/>
        <v>num</v>
      </c>
      <c r="S228" s="8" t="str">
        <f t="shared" ca="1" si="93"/>
        <v>num</v>
      </c>
      <c r="T228" s="8" t="str">
        <f t="shared" ca="1" si="94"/>
        <v>num</v>
      </c>
      <c r="U228" s="7">
        <f ca="1">IF(O228="","",OFFSET(program!$A$1,0,disasm!$A228+COLUMN()-COLUMN($U228)+IF($I228,0,1)))</f>
        <v>-1</v>
      </c>
      <c r="V228" s="7">
        <f ca="1">IF(P228="","",OFFSET(program!$A$1,0,disasm!$A228+COLUMN()-COLUMN($U228)+IF($I228,0,1)))</f>
        <v>-4</v>
      </c>
      <c r="W228" s="7">
        <f ca="1">IF(Q228="","",OFFSET(program!$A$1,0,disasm!$A228+COLUMN()-COLUMN($U228)+IF($I228,0,1)))</f>
        <v>-4</v>
      </c>
      <c r="X228" s="3" t="str">
        <f t="shared" ca="1" si="95"/>
        <v>[SP-1]</v>
      </c>
      <c r="Y228" s="3" t="str">
        <f t="shared" ca="1" si="96"/>
        <v>[SP-4]</v>
      </c>
      <c r="Z228" s="3" t="str">
        <f t="shared" ca="1" si="97"/>
        <v>[SP-4]</v>
      </c>
      <c r="AA228" s="3" t="str">
        <f ca="1">" "
&amp;AE228
&amp;IF(AND(OR(K228=5,K228=6),MOD(INT(J228/1000),10)=1)," A2","")
&amp;IF(AND(NOT(I228),J228=109,OFFSET(program!$A$1,0,disasm!$A228+1)&gt;0,NOT(ISNUMBER(FIND(" A1 "," "&amp;AE228&amp;" "))))," AUTOLABEL","")
&amp;" "</f>
        <v xml:space="preserve">  </v>
      </c>
      <c r="AC228" s="17" t="s">
        <v>181</v>
      </c>
      <c r="AF228" s="47"/>
    </row>
    <row r="229" spans="1:32" x14ac:dyDescent="0.2">
      <c r="A229" s="1">
        <f t="shared" ca="1" si="82"/>
        <v>515</v>
      </c>
      <c r="B229" s="2" t="str">
        <f t="shared" ca="1" si="83"/>
        <v>divide.lbl3</v>
      </c>
      <c r="C229" s="3" t="str">
        <f ca="1">_xlfn.TEXTJOIN(" ",FALSE,OFFSET(program!$A$1,0,A229,1,M229))</f>
        <v>1205 -2 461</v>
      </c>
      <c r="D229" s="4" t="str">
        <f ca="1">IF($H229="data",".dat "&amp;X229,
IF($H229="str",".str " &amp; _xlfn.TEXTJOIN("",FALSE,OFFSET(program!$A$2,0,A229+1,1,M229-1)),
$L229&amp;" "&amp;_xlfn.TEXTJOIN(", ",TRUE,$X229:$Z229)
))</f>
        <v>J!=0 [SP-2], divide.loop1</v>
      </c>
      <c r="E229" s="19" t="b">
        <f t="shared" ca="1" si="84"/>
        <v>0</v>
      </c>
      <c r="F229" s="5" t="str">
        <f t="shared" ca="1" si="85"/>
        <v>divide</v>
      </c>
      <c r="G229" s="5">
        <f t="shared" ca="1" si="86"/>
        <v>436</v>
      </c>
      <c r="H229" s="5" t="str">
        <f t="shared" si="87"/>
        <v>code</v>
      </c>
      <c r="I229" s="13" t="b">
        <f t="shared" si="88"/>
        <v>0</v>
      </c>
      <c r="J229" s="6">
        <f ca="1">OFFSET(program!$A$1,0,disasm!A229)</f>
        <v>1205</v>
      </c>
      <c r="K229" s="7">
        <f t="shared" ca="1" si="78"/>
        <v>5</v>
      </c>
      <c r="L229" s="7" t="str">
        <f t="shared" ca="1" si="89"/>
        <v>J!=0</v>
      </c>
      <c r="M229" s="7">
        <f t="shared" ca="1" si="90"/>
        <v>3</v>
      </c>
      <c r="N229" s="7">
        <f t="shared" ca="1" si="79"/>
        <v>2</v>
      </c>
      <c r="O229" s="8">
        <f t="shared" ca="1" si="91"/>
        <v>2</v>
      </c>
      <c r="P229" s="8">
        <f t="shared" ca="1" si="80"/>
        <v>1</v>
      </c>
      <c r="Q229" s="8" t="str">
        <f t="shared" ca="1" si="81"/>
        <v/>
      </c>
      <c r="R229" s="8" t="str">
        <f t="shared" ca="1" si="92"/>
        <v>num</v>
      </c>
      <c r="S229" s="8" t="str">
        <f t="shared" ca="1" si="93"/>
        <v>addr</v>
      </c>
      <c r="T229" s="8" t="str">
        <f t="shared" ca="1" si="94"/>
        <v/>
      </c>
      <c r="U229" s="7">
        <f ca="1">IF(O229="","",OFFSET(program!$A$1,0,disasm!$A229+COLUMN()-COLUMN($U229)+IF($I229,0,1)))</f>
        <v>-2</v>
      </c>
      <c r="V229" s="7">
        <f ca="1">IF(P229="","",OFFSET(program!$A$1,0,disasm!$A229+COLUMN()-COLUMN($U229)+IF($I229,0,1)))</f>
        <v>461</v>
      </c>
      <c r="W229" s="7" t="str">
        <f ca="1">IF(Q229="","",OFFSET(program!$A$1,0,disasm!$A229+COLUMN()-COLUMN($U229)+IF($I229,0,1)))</f>
        <v/>
      </c>
      <c r="X229" s="3" t="str">
        <f t="shared" ca="1" si="95"/>
        <v>[SP-2]</v>
      </c>
      <c r="Y229" s="3" t="str">
        <f t="shared" ca="1" si="96"/>
        <v>divide.loop1</v>
      </c>
      <c r="Z229" s="3" t="str">
        <f t="shared" ca="1" si="97"/>
        <v/>
      </c>
      <c r="AA229" s="3" t="str">
        <f ca="1">" "
&amp;AE229
&amp;IF(AND(OR(K229=5,K229=6),MOD(INT(J229/1000),10)=1)," A2","")
&amp;IF(AND(NOT(I229),J229=109,OFFSET(program!$A$1,0,disasm!$A229+1)&gt;0,NOT(ISNUMBER(FIND(" A1 "," "&amp;AE229&amp;" "))))," AUTOLABEL","")
&amp;" "</f>
        <v xml:space="preserve">  A2 </v>
      </c>
      <c r="AB229" s="17" t="s">
        <v>163</v>
      </c>
      <c r="AC229" s="17" t="s">
        <v>168</v>
      </c>
      <c r="AF229" s="47"/>
    </row>
    <row r="230" spans="1:32" x14ac:dyDescent="0.2">
      <c r="A230" s="1">
        <f t="shared" ca="1" si="82"/>
        <v>518</v>
      </c>
      <c r="B230" s="2" t="str">
        <f t="shared" ca="1" si="83"/>
        <v>divide+82</v>
      </c>
      <c r="C230" s="3" t="str">
        <f ca="1">_xlfn.TEXTJOIN(" ",FALSE,OFFSET(program!$A$1,0,A230,1,M230))</f>
        <v>1106 0 547</v>
      </c>
      <c r="D230" s="4" t="str">
        <f ca="1">IF($H230="data",".dat "&amp;X230,
IF($H230="str",".str " &amp; _xlfn.TEXTJOIN("",FALSE,OFFSET(program!$A$2,0,A230+1,1,M230-1)),
$L230&amp;" "&amp;_xlfn.TEXTJOIN(", ",TRUE,$X230:$Z230)
))</f>
        <v>J=0  0, divide.return</v>
      </c>
      <c r="E230" s="19" t="b">
        <f t="shared" ca="1" si="84"/>
        <v>0</v>
      </c>
      <c r="F230" s="5" t="str">
        <f t="shared" ca="1" si="85"/>
        <v>divide</v>
      </c>
      <c r="G230" s="5">
        <f t="shared" ca="1" si="86"/>
        <v>436</v>
      </c>
      <c r="H230" s="5" t="str">
        <f t="shared" si="87"/>
        <v>code</v>
      </c>
      <c r="I230" s="13" t="b">
        <f t="shared" si="88"/>
        <v>0</v>
      </c>
      <c r="J230" s="6">
        <f ca="1">OFFSET(program!$A$1,0,disasm!A230)</f>
        <v>1106</v>
      </c>
      <c r="K230" s="7">
        <f t="shared" ca="1" si="78"/>
        <v>6</v>
      </c>
      <c r="L230" s="7" t="str">
        <f t="shared" ca="1" si="89"/>
        <v xml:space="preserve">J=0 </v>
      </c>
      <c r="M230" s="7">
        <f t="shared" ca="1" si="90"/>
        <v>3</v>
      </c>
      <c r="N230" s="7">
        <f t="shared" ca="1" si="79"/>
        <v>2</v>
      </c>
      <c r="O230" s="8">
        <f t="shared" ca="1" si="91"/>
        <v>1</v>
      </c>
      <c r="P230" s="8">
        <f t="shared" ca="1" si="80"/>
        <v>1</v>
      </c>
      <c r="Q230" s="8" t="str">
        <f t="shared" ca="1" si="81"/>
        <v/>
      </c>
      <c r="R230" s="8" t="str">
        <f t="shared" ca="1" si="92"/>
        <v>num</v>
      </c>
      <c r="S230" s="8" t="str">
        <f t="shared" ca="1" si="93"/>
        <v>addr</v>
      </c>
      <c r="T230" s="8" t="str">
        <f t="shared" ca="1" si="94"/>
        <v/>
      </c>
      <c r="U230" s="7">
        <f ca="1">IF(O230="","",OFFSET(program!$A$1,0,disasm!$A230+COLUMN()-COLUMN($U230)+IF($I230,0,1)))</f>
        <v>0</v>
      </c>
      <c r="V230" s="7">
        <f ca="1">IF(P230="","",OFFSET(program!$A$1,0,disasm!$A230+COLUMN()-COLUMN($U230)+IF($I230,0,1)))</f>
        <v>547</v>
      </c>
      <c r="W230" s="7" t="str">
        <f ca="1">IF(Q230="","",OFFSET(program!$A$1,0,disasm!$A230+COLUMN()-COLUMN($U230)+IF($I230,0,1)))</f>
        <v/>
      </c>
      <c r="X230" s="3" t="str">
        <f t="shared" ca="1" si="95"/>
        <v>0</v>
      </c>
      <c r="Y230" s="3" t="str">
        <f t="shared" ca="1" si="96"/>
        <v>divide.return</v>
      </c>
      <c r="Z230" s="3" t="str">
        <f t="shared" ca="1" si="97"/>
        <v/>
      </c>
      <c r="AA230" s="3" t="str">
        <f ca="1">" "
&amp;AE230
&amp;IF(AND(OR(K230=5,K230=6),MOD(INT(J230/1000),10)=1)," A2","")
&amp;IF(AND(NOT(I230),J230=109,OFFSET(program!$A$1,0,disasm!$A230+1)&gt;0,NOT(ISNUMBER(FIND(" A1 "," "&amp;AE230&amp;" "))))," AUTOLABEL","")
&amp;" "</f>
        <v xml:space="preserve">  A2 </v>
      </c>
      <c r="AC230" s="17" t="s">
        <v>182</v>
      </c>
      <c r="AF230" s="47"/>
    </row>
    <row r="231" spans="1:32" x14ac:dyDescent="0.2">
      <c r="A231" s="1">
        <f t="shared" ca="1" si="82"/>
        <v>521</v>
      </c>
      <c r="B231" s="2" t="str">
        <f t="shared" ca="1" si="83"/>
        <v>divide.lbl1</v>
      </c>
      <c r="C231" s="3" t="str">
        <f ca="1">_xlfn.TEXTJOIN(" ",FALSE,OFFSET(program!$A$1,0,A231,1,M231))</f>
        <v>21102 -1 1 -4</v>
      </c>
      <c r="D231" s="4" t="str">
        <f ca="1">IF($H231="data",".dat "&amp;X231,
IF($H231="str",".str " &amp; _xlfn.TEXTJOIN("",FALSE,OFFSET(program!$A$2,0,A231+1,1,M231-1)),
$L231&amp;" "&amp;_xlfn.TEXTJOIN(", ",TRUE,$X231:$Z231)
))</f>
        <v>MUL  -1, 1, [SP-4]</v>
      </c>
      <c r="E231" s="19" t="b">
        <f t="shared" ca="1" si="84"/>
        <v>0</v>
      </c>
      <c r="F231" s="5" t="str">
        <f t="shared" ca="1" si="85"/>
        <v>divide</v>
      </c>
      <c r="G231" s="5">
        <f t="shared" ca="1" si="86"/>
        <v>436</v>
      </c>
      <c r="H231" s="5" t="str">
        <f t="shared" si="87"/>
        <v>code</v>
      </c>
      <c r="I231" s="13" t="b">
        <f t="shared" si="88"/>
        <v>0</v>
      </c>
      <c r="J231" s="6">
        <f ca="1">OFFSET(program!$A$1,0,disasm!A231)</f>
        <v>21102</v>
      </c>
      <c r="K231" s="7">
        <f t="shared" ca="1" si="78"/>
        <v>2</v>
      </c>
      <c r="L231" s="7" t="str">
        <f t="shared" ca="1" si="89"/>
        <v xml:space="preserve">MUL </v>
      </c>
      <c r="M231" s="7">
        <f t="shared" ca="1" si="90"/>
        <v>4</v>
      </c>
      <c r="N231" s="7">
        <f t="shared" ca="1" si="79"/>
        <v>3</v>
      </c>
      <c r="O231" s="8">
        <f t="shared" ca="1" si="91"/>
        <v>1</v>
      </c>
      <c r="P231" s="8">
        <f t="shared" ca="1" si="80"/>
        <v>1</v>
      </c>
      <c r="Q231" s="8">
        <f t="shared" ca="1" si="81"/>
        <v>2</v>
      </c>
      <c r="R231" s="8" t="str">
        <f t="shared" ca="1" si="92"/>
        <v>num</v>
      </c>
      <c r="S231" s="8" t="str">
        <f t="shared" ca="1" si="93"/>
        <v>num</v>
      </c>
      <c r="T231" s="8" t="str">
        <f t="shared" ca="1" si="94"/>
        <v>num</v>
      </c>
      <c r="U231" s="7">
        <f ca="1">IF(O231="","",OFFSET(program!$A$1,0,disasm!$A231+COLUMN()-COLUMN($U231)+IF($I231,0,1)))</f>
        <v>-1</v>
      </c>
      <c r="V231" s="7">
        <f ca="1">IF(P231="","",OFFSET(program!$A$1,0,disasm!$A231+COLUMN()-COLUMN($U231)+IF($I231,0,1)))</f>
        <v>1</v>
      </c>
      <c r="W231" s="7">
        <f ca="1">IF(Q231="","",OFFSET(program!$A$1,0,disasm!$A231+COLUMN()-COLUMN($U231)+IF($I231,0,1)))</f>
        <v>-4</v>
      </c>
      <c r="X231" s="3" t="str">
        <f t="shared" ca="1" si="95"/>
        <v>-1</v>
      </c>
      <c r="Y231" s="3" t="str">
        <f t="shared" ca="1" si="96"/>
        <v>1</v>
      </c>
      <c r="Z231" s="3" t="str">
        <f t="shared" ca="1" si="97"/>
        <v>[SP-4]</v>
      </c>
      <c r="AA231" s="3" t="str">
        <f ca="1">" "
&amp;AE231
&amp;IF(AND(OR(K231=5,K231=6),MOD(INT(J231/1000),10)=1)," A2","")
&amp;IF(AND(NOT(I231),J231=109,OFFSET(program!$A$1,0,disasm!$A231+1)&gt;0,NOT(ISNUMBER(FIND(" A1 "," "&amp;AE231&amp;" "))))," AUTOLABEL","")
&amp;" "</f>
        <v xml:space="preserve">  </v>
      </c>
      <c r="AB231" s="17" t="s">
        <v>159</v>
      </c>
      <c r="AC231" s="17" t="s">
        <v>183</v>
      </c>
      <c r="AF231" s="47"/>
    </row>
    <row r="232" spans="1:32" x14ac:dyDescent="0.2">
      <c r="A232" s="1">
        <f t="shared" ca="1" si="82"/>
        <v>525</v>
      </c>
      <c r="B232" s="2" t="str">
        <f t="shared" ca="1" si="83"/>
        <v>divide+89</v>
      </c>
      <c r="C232" s="3" t="str">
        <f ca="1">_xlfn.TEXTJOIN(" ",FALSE,OFFSET(program!$A$1,0,A232,1,M232))</f>
        <v>21202 -6 -1 -6</v>
      </c>
      <c r="D232" s="4" t="str">
        <f ca="1">IF($H232="data",".dat "&amp;X232,
IF($H232="str",".str " &amp; _xlfn.TEXTJOIN("",FALSE,OFFSET(program!$A$2,0,A232+1,1,M232-1)),
$L232&amp;" "&amp;_xlfn.TEXTJOIN(", ",TRUE,$X232:$Z232)
))</f>
        <v>MUL  [SP-6], -1, [SP-6]</v>
      </c>
      <c r="E232" s="19" t="b">
        <f t="shared" ca="1" si="84"/>
        <v>0</v>
      </c>
      <c r="F232" s="5" t="str">
        <f t="shared" ca="1" si="85"/>
        <v>divide</v>
      </c>
      <c r="G232" s="5">
        <f t="shared" ca="1" si="86"/>
        <v>436</v>
      </c>
      <c r="H232" s="5" t="str">
        <f t="shared" si="87"/>
        <v>code</v>
      </c>
      <c r="I232" s="13" t="b">
        <f t="shared" si="88"/>
        <v>0</v>
      </c>
      <c r="J232" s="6">
        <f ca="1">OFFSET(program!$A$1,0,disasm!A232)</f>
        <v>21202</v>
      </c>
      <c r="K232" s="7">
        <f t="shared" ca="1" si="78"/>
        <v>2</v>
      </c>
      <c r="L232" s="7" t="str">
        <f t="shared" ca="1" si="89"/>
        <v xml:space="preserve">MUL </v>
      </c>
      <c r="M232" s="7">
        <f t="shared" ca="1" si="90"/>
        <v>4</v>
      </c>
      <c r="N232" s="7">
        <f t="shared" ca="1" si="79"/>
        <v>3</v>
      </c>
      <c r="O232" s="8">
        <f t="shared" ca="1" si="91"/>
        <v>2</v>
      </c>
      <c r="P232" s="8">
        <f t="shared" ca="1" si="80"/>
        <v>1</v>
      </c>
      <c r="Q232" s="8">
        <f t="shared" ca="1" si="81"/>
        <v>2</v>
      </c>
      <c r="R232" s="8" t="str">
        <f t="shared" ca="1" si="92"/>
        <v>num</v>
      </c>
      <c r="S232" s="8" t="str">
        <f t="shared" ca="1" si="93"/>
        <v>num</v>
      </c>
      <c r="T232" s="8" t="str">
        <f t="shared" ca="1" si="94"/>
        <v>num</v>
      </c>
      <c r="U232" s="7">
        <f ca="1">IF(O232="","",OFFSET(program!$A$1,0,disasm!$A232+COLUMN()-COLUMN($U232)+IF($I232,0,1)))</f>
        <v>-6</v>
      </c>
      <c r="V232" s="7">
        <f ca="1">IF(P232="","",OFFSET(program!$A$1,0,disasm!$A232+COLUMN()-COLUMN($U232)+IF($I232,0,1)))</f>
        <v>-1</v>
      </c>
      <c r="W232" s="7">
        <f ca="1">IF(Q232="","",OFFSET(program!$A$1,0,disasm!$A232+COLUMN()-COLUMN($U232)+IF($I232,0,1)))</f>
        <v>-6</v>
      </c>
      <c r="X232" s="3" t="str">
        <f t="shared" ca="1" si="95"/>
        <v>[SP-6]</v>
      </c>
      <c r="Y232" s="3" t="str">
        <f t="shared" ca="1" si="96"/>
        <v>-1</v>
      </c>
      <c r="Z232" s="3" t="str">
        <f t="shared" ca="1" si="97"/>
        <v>[SP-6]</v>
      </c>
      <c r="AA232" s="3" t="str">
        <f ca="1">" "
&amp;AE232
&amp;IF(AND(OR(K232=5,K232=6),MOD(INT(J232/1000),10)=1)," A2","")
&amp;IF(AND(NOT(I232),J232=109,OFFSET(program!$A$1,0,disasm!$A232+1)&gt;0,NOT(ISNUMBER(FIND(" A1 "," "&amp;AE232&amp;" "))))," AUTOLABEL","")
&amp;" "</f>
        <v xml:space="preserve">  </v>
      </c>
      <c r="AC232" s="17" t="s">
        <v>184</v>
      </c>
      <c r="AF232" s="47"/>
    </row>
    <row r="233" spans="1:32" x14ac:dyDescent="0.2">
      <c r="A233" s="1">
        <f t="shared" ca="1" si="82"/>
        <v>529</v>
      </c>
      <c r="B233" s="2" t="str">
        <f t="shared" ca="1" si="83"/>
        <v>divide.loop2</v>
      </c>
      <c r="C233" s="3" t="str">
        <f ca="1">_xlfn.TEXTJOIN(" ",FALSE,OFFSET(program!$A$1,0,A233,1,M233))</f>
        <v>21207 -7 0 -5</v>
      </c>
      <c r="D233" s="4" t="str">
        <f ca="1">IF($H233="data",".dat "&amp;X233,
IF($H233="str",".str " &amp; _xlfn.TEXTJOIN("",FALSE,OFFSET(program!$A$2,0,A233+1,1,M233-1)),
$L233&amp;" "&amp;_xlfn.TEXTJOIN(", ",TRUE,$X233:$Z233)
))</f>
        <v>CMP&lt; [SP-7], 0, [SP-5]</v>
      </c>
      <c r="E233" s="19" t="b">
        <f t="shared" ca="1" si="84"/>
        <v>0</v>
      </c>
      <c r="F233" s="5" t="str">
        <f t="shared" ca="1" si="85"/>
        <v>divide</v>
      </c>
      <c r="G233" s="5">
        <f t="shared" ca="1" si="86"/>
        <v>436</v>
      </c>
      <c r="H233" s="5" t="str">
        <f t="shared" si="87"/>
        <v>code</v>
      </c>
      <c r="I233" s="13" t="b">
        <f t="shared" si="88"/>
        <v>0</v>
      </c>
      <c r="J233" s="6">
        <f ca="1">OFFSET(program!$A$1,0,disasm!A233)</f>
        <v>21207</v>
      </c>
      <c r="K233" s="7">
        <f t="shared" ca="1" si="78"/>
        <v>7</v>
      </c>
      <c r="L233" s="7" t="str">
        <f t="shared" ca="1" si="89"/>
        <v>CMP&lt;</v>
      </c>
      <c r="M233" s="7">
        <f t="shared" ca="1" si="90"/>
        <v>4</v>
      </c>
      <c r="N233" s="7">
        <f t="shared" ca="1" si="79"/>
        <v>3</v>
      </c>
      <c r="O233" s="8">
        <f t="shared" ca="1" si="91"/>
        <v>2</v>
      </c>
      <c r="P233" s="8">
        <f t="shared" ca="1" si="80"/>
        <v>1</v>
      </c>
      <c r="Q233" s="8">
        <f t="shared" ca="1" si="81"/>
        <v>2</v>
      </c>
      <c r="R233" s="8" t="str">
        <f t="shared" ca="1" si="92"/>
        <v>num</v>
      </c>
      <c r="S233" s="8" t="str">
        <f t="shared" ca="1" si="93"/>
        <v>num</v>
      </c>
      <c r="T233" s="8" t="str">
        <f t="shared" ca="1" si="94"/>
        <v>num</v>
      </c>
      <c r="U233" s="7">
        <f ca="1">IF(O233="","",OFFSET(program!$A$1,0,disasm!$A233+COLUMN()-COLUMN($U233)+IF($I233,0,1)))</f>
        <v>-7</v>
      </c>
      <c r="V233" s="7">
        <f ca="1">IF(P233="","",OFFSET(program!$A$1,0,disasm!$A233+COLUMN()-COLUMN($U233)+IF($I233,0,1)))</f>
        <v>0</v>
      </c>
      <c r="W233" s="7">
        <f ca="1">IF(Q233="","",OFFSET(program!$A$1,0,disasm!$A233+COLUMN()-COLUMN($U233)+IF($I233,0,1)))</f>
        <v>-5</v>
      </c>
      <c r="X233" s="3" t="str">
        <f t="shared" ca="1" si="95"/>
        <v>[SP-7]</v>
      </c>
      <c r="Y233" s="3" t="str">
        <f t="shared" ca="1" si="96"/>
        <v>0</v>
      </c>
      <c r="Z233" s="3" t="str">
        <f t="shared" ca="1" si="97"/>
        <v>[SP-5]</v>
      </c>
      <c r="AA233" s="3" t="str">
        <f ca="1">" "
&amp;AE233
&amp;IF(AND(OR(K233=5,K233=6),MOD(INT(J233/1000),10)=1)," A2","")
&amp;IF(AND(NOT(I233),J233=109,OFFSET(program!$A$1,0,disasm!$A233+1)&gt;0,NOT(ISNUMBER(FIND(" A1 "," "&amp;AE233&amp;" "))))," AUTOLABEL","")
&amp;" "</f>
        <v xml:space="preserve">  </v>
      </c>
      <c r="AB233" s="17" t="s">
        <v>170</v>
      </c>
      <c r="AC233" s="17" t="s">
        <v>185</v>
      </c>
      <c r="AF233" s="47"/>
    </row>
    <row r="234" spans="1:32" x14ac:dyDescent="0.2">
      <c r="A234" s="1">
        <f t="shared" ca="1" si="82"/>
        <v>533</v>
      </c>
      <c r="B234" s="2" t="str">
        <f t="shared" ca="1" si="83"/>
        <v>divide+97</v>
      </c>
      <c r="C234" s="3" t="str">
        <f ca="1">_xlfn.TEXTJOIN(" ",FALSE,OFFSET(program!$A$1,0,A234,1,M234))</f>
        <v>1205 -5 547</v>
      </c>
      <c r="D234" s="4" t="str">
        <f ca="1">IF($H234="data",".dat "&amp;X234,
IF($H234="str",".str " &amp; _xlfn.TEXTJOIN("",FALSE,OFFSET(program!$A$2,0,A234+1,1,M234-1)),
$L234&amp;" "&amp;_xlfn.TEXTJOIN(", ",TRUE,$X234:$Z234)
))</f>
        <v>J!=0 [SP-5], divide.return</v>
      </c>
      <c r="E234" s="19" t="b">
        <f t="shared" ca="1" si="84"/>
        <v>0</v>
      </c>
      <c r="F234" s="5" t="str">
        <f t="shared" ca="1" si="85"/>
        <v>divide</v>
      </c>
      <c r="G234" s="5">
        <f t="shared" ca="1" si="86"/>
        <v>436</v>
      </c>
      <c r="H234" s="5" t="str">
        <f t="shared" si="87"/>
        <v>code</v>
      </c>
      <c r="I234" s="13" t="b">
        <f t="shared" si="88"/>
        <v>0</v>
      </c>
      <c r="J234" s="6">
        <f ca="1">OFFSET(program!$A$1,0,disasm!A234)</f>
        <v>1205</v>
      </c>
      <c r="K234" s="7">
        <f t="shared" ca="1" si="78"/>
        <v>5</v>
      </c>
      <c r="L234" s="7" t="str">
        <f t="shared" ca="1" si="89"/>
        <v>J!=0</v>
      </c>
      <c r="M234" s="7">
        <f t="shared" ca="1" si="90"/>
        <v>3</v>
      </c>
      <c r="N234" s="7">
        <f t="shared" ca="1" si="79"/>
        <v>2</v>
      </c>
      <c r="O234" s="8">
        <f t="shared" ca="1" si="91"/>
        <v>2</v>
      </c>
      <c r="P234" s="8">
        <f t="shared" ca="1" si="80"/>
        <v>1</v>
      </c>
      <c r="Q234" s="8" t="str">
        <f t="shared" ca="1" si="81"/>
        <v/>
      </c>
      <c r="R234" s="8" t="str">
        <f t="shared" ca="1" si="92"/>
        <v>num</v>
      </c>
      <c r="S234" s="8" t="str">
        <f t="shared" ca="1" si="93"/>
        <v>addr</v>
      </c>
      <c r="T234" s="8" t="str">
        <f t="shared" ca="1" si="94"/>
        <v/>
      </c>
      <c r="U234" s="7">
        <f ca="1">IF(O234="","",OFFSET(program!$A$1,0,disasm!$A234+COLUMN()-COLUMN($U234)+IF($I234,0,1)))</f>
        <v>-5</v>
      </c>
      <c r="V234" s="7">
        <f ca="1">IF(P234="","",OFFSET(program!$A$1,0,disasm!$A234+COLUMN()-COLUMN($U234)+IF($I234,0,1)))</f>
        <v>547</v>
      </c>
      <c r="W234" s="7" t="str">
        <f ca="1">IF(Q234="","",OFFSET(program!$A$1,0,disasm!$A234+COLUMN()-COLUMN($U234)+IF($I234,0,1)))</f>
        <v/>
      </c>
      <c r="X234" s="3" t="str">
        <f t="shared" ca="1" si="95"/>
        <v>[SP-5]</v>
      </c>
      <c r="Y234" s="3" t="str">
        <f t="shared" ca="1" si="96"/>
        <v>divide.return</v>
      </c>
      <c r="Z234" s="3" t="str">
        <f t="shared" ca="1" si="97"/>
        <v/>
      </c>
      <c r="AA234" s="3" t="str">
        <f ca="1">" "
&amp;AE234
&amp;IF(AND(OR(K234=5,K234=6),MOD(INT(J234/1000),10)=1)," A2","")
&amp;IF(AND(NOT(I234),J234=109,OFFSET(program!$A$1,0,disasm!$A234+1)&gt;0,NOT(ISNUMBER(FIND(" A1 "," "&amp;AE234&amp;" "))))," AUTOLABEL","")
&amp;" "</f>
        <v xml:space="preserve">  A2 </v>
      </c>
      <c r="AF234" s="47"/>
    </row>
    <row r="235" spans="1:32" x14ac:dyDescent="0.2">
      <c r="A235" s="1">
        <f t="shared" ca="1" si="82"/>
        <v>536</v>
      </c>
      <c r="B235" s="2" t="str">
        <f t="shared" ca="1" si="83"/>
        <v>divide+100</v>
      </c>
      <c r="C235" s="3" t="str">
        <f ca="1">_xlfn.TEXTJOIN(" ",FALSE,OFFSET(program!$A$1,0,A235,1,M235))</f>
        <v>22201 -7 -6 -7</v>
      </c>
      <c r="D235" s="4" t="str">
        <f ca="1">IF($H235="data",".dat "&amp;X235,
IF($H235="str",".str " &amp; _xlfn.TEXTJOIN("",FALSE,OFFSET(program!$A$2,0,A235+1,1,M235-1)),
$L235&amp;" "&amp;_xlfn.TEXTJOIN(", ",TRUE,$X235:$Z235)
))</f>
        <v>ADD  [SP-7], [SP-6], [SP-7]</v>
      </c>
      <c r="E235" s="19" t="b">
        <f t="shared" ca="1" si="84"/>
        <v>0</v>
      </c>
      <c r="F235" s="5" t="str">
        <f t="shared" ca="1" si="85"/>
        <v>divide</v>
      </c>
      <c r="G235" s="5">
        <f t="shared" ca="1" si="86"/>
        <v>436</v>
      </c>
      <c r="H235" s="5" t="str">
        <f t="shared" si="87"/>
        <v>code</v>
      </c>
      <c r="I235" s="13" t="b">
        <f t="shared" si="88"/>
        <v>0</v>
      </c>
      <c r="J235" s="6">
        <f ca="1">OFFSET(program!$A$1,0,disasm!A235)</f>
        <v>22201</v>
      </c>
      <c r="K235" s="7">
        <f t="shared" ca="1" si="78"/>
        <v>1</v>
      </c>
      <c r="L235" s="7" t="str">
        <f t="shared" ca="1" si="89"/>
        <v xml:space="preserve">ADD </v>
      </c>
      <c r="M235" s="7">
        <f t="shared" ca="1" si="90"/>
        <v>4</v>
      </c>
      <c r="N235" s="7">
        <f t="shared" ca="1" si="79"/>
        <v>3</v>
      </c>
      <c r="O235" s="8">
        <f t="shared" ca="1" si="91"/>
        <v>2</v>
      </c>
      <c r="P235" s="8">
        <f t="shared" ca="1" si="80"/>
        <v>2</v>
      </c>
      <c r="Q235" s="8">
        <f t="shared" ca="1" si="81"/>
        <v>2</v>
      </c>
      <c r="R235" s="8" t="str">
        <f t="shared" ca="1" si="92"/>
        <v>num</v>
      </c>
      <c r="S235" s="8" t="str">
        <f t="shared" ca="1" si="93"/>
        <v>num</v>
      </c>
      <c r="T235" s="8" t="str">
        <f t="shared" ca="1" si="94"/>
        <v>num</v>
      </c>
      <c r="U235" s="7">
        <f ca="1">IF(O235="","",OFFSET(program!$A$1,0,disasm!$A235+COLUMN()-COLUMN($U235)+IF($I235,0,1)))</f>
        <v>-7</v>
      </c>
      <c r="V235" s="7">
        <f ca="1">IF(P235="","",OFFSET(program!$A$1,0,disasm!$A235+COLUMN()-COLUMN($U235)+IF($I235,0,1)))</f>
        <v>-6</v>
      </c>
      <c r="W235" s="7">
        <f ca="1">IF(Q235="","",OFFSET(program!$A$1,0,disasm!$A235+COLUMN()-COLUMN($U235)+IF($I235,0,1)))</f>
        <v>-7</v>
      </c>
      <c r="X235" s="3" t="str">
        <f t="shared" ca="1" si="95"/>
        <v>[SP-7]</v>
      </c>
      <c r="Y235" s="3" t="str">
        <f t="shared" ca="1" si="96"/>
        <v>[SP-6]</v>
      </c>
      <c r="Z235" s="3" t="str">
        <f t="shared" ca="1" si="97"/>
        <v>[SP-7]</v>
      </c>
      <c r="AA235" s="3" t="str">
        <f ca="1">" "
&amp;AE235
&amp;IF(AND(OR(K235=5,K235=6),MOD(INT(J235/1000),10)=1)," A2","")
&amp;IF(AND(NOT(I235),J235=109,OFFSET(program!$A$1,0,disasm!$A235+1)&gt;0,NOT(ISNUMBER(FIND(" A1 "," "&amp;AE235&amp;" "))))," AUTOLABEL","")
&amp;" "</f>
        <v xml:space="preserve">  </v>
      </c>
      <c r="AC235" s="17" t="s">
        <v>186</v>
      </c>
      <c r="AF235" s="47"/>
    </row>
    <row r="236" spans="1:32" x14ac:dyDescent="0.2">
      <c r="A236" s="1">
        <f t="shared" ca="1" si="82"/>
        <v>540</v>
      </c>
      <c r="B236" s="2" t="str">
        <f t="shared" ca="1" si="83"/>
        <v>divide+104</v>
      </c>
      <c r="C236" s="3" t="str">
        <f ca="1">_xlfn.TEXTJOIN(" ",FALSE,OFFSET(program!$A$1,0,A236,1,M236))</f>
        <v>21201 -4 1 -4</v>
      </c>
      <c r="D236" s="4" t="str">
        <f ca="1">IF($H236="data",".dat "&amp;X236,
IF($H236="str",".str " &amp; _xlfn.TEXTJOIN("",FALSE,OFFSET(program!$A$2,0,A236+1,1,M236-1)),
$L236&amp;" "&amp;_xlfn.TEXTJOIN(", ",TRUE,$X236:$Z236)
))</f>
        <v>ADD  [SP-4], 1, [SP-4]</v>
      </c>
      <c r="E236" s="19" t="b">
        <f t="shared" ca="1" si="84"/>
        <v>0</v>
      </c>
      <c r="F236" s="5" t="str">
        <f t="shared" ca="1" si="85"/>
        <v>divide</v>
      </c>
      <c r="G236" s="5">
        <f t="shared" ca="1" si="86"/>
        <v>436</v>
      </c>
      <c r="H236" s="5" t="str">
        <f t="shared" si="87"/>
        <v>code</v>
      </c>
      <c r="I236" s="13" t="b">
        <f t="shared" si="88"/>
        <v>0</v>
      </c>
      <c r="J236" s="6">
        <f ca="1">OFFSET(program!$A$1,0,disasm!A236)</f>
        <v>21201</v>
      </c>
      <c r="K236" s="7">
        <f t="shared" ca="1" si="78"/>
        <v>1</v>
      </c>
      <c r="L236" s="7" t="str">
        <f t="shared" ca="1" si="89"/>
        <v xml:space="preserve">ADD </v>
      </c>
      <c r="M236" s="7">
        <f t="shared" ca="1" si="90"/>
        <v>4</v>
      </c>
      <c r="N236" s="7">
        <f t="shared" ca="1" si="79"/>
        <v>3</v>
      </c>
      <c r="O236" s="8">
        <f t="shared" ca="1" si="91"/>
        <v>2</v>
      </c>
      <c r="P236" s="8">
        <f t="shared" ca="1" si="80"/>
        <v>1</v>
      </c>
      <c r="Q236" s="8">
        <f t="shared" ca="1" si="81"/>
        <v>2</v>
      </c>
      <c r="R236" s="8" t="str">
        <f t="shared" ca="1" si="92"/>
        <v>num</v>
      </c>
      <c r="S236" s="8" t="str">
        <f t="shared" ca="1" si="93"/>
        <v>num</v>
      </c>
      <c r="T236" s="8" t="str">
        <f t="shared" ca="1" si="94"/>
        <v>num</v>
      </c>
      <c r="U236" s="7">
        <f ca="1">IF(O236="","",OFFSET(program!$A$1,0,disasm!$A236+COLUMN()-COLUMN($U236)+IF($I236,0,1)))</f>
        <v>-4</v>
      </c>
      <c r="V236" s="7">
        <f ca="1">IF(P236="","",OFFSET(program!$A$1,0,disasm!$A236+COLUMN()-COLUMN($U236)+IF($I236,0,1)))</f>
        <v>1</v>
      </c>
      <c r="W236" s="7">
        <f ca="1">IF(Q236="","",OFFSET(program!$A$1,0,disasm!$A236+COLUMN()-COLUMN($U236)+IF($I236,0,1)))</f>
        <v>-4</v>
      </c>
      <c r="X236" s="3" t="str">
        <f t="shared" ca="1" si="95"/>
        <v>[SP-4]</v>
      </c>
      <c r="Y236" s="3" t="str">
        <f t="shared" ca="1" si="96"/>
        <v>1</v>
      </c>
      <c r="Z236" s="3" t="str">
        <f t="shared" ca="1" si="97"/>
        <v>[SP-4]</v>
      </c>
      <c r="AA236" s="3" t="str">
        <f ca="1">" "
&amp;AE236
&amp;IF(AND(OR(K236=5,K236=6),MOD(INT(J236/1000),10)=1)," A2","")
&amp;IF(AND(NOT(I236),J236=109,OFFSET(program!$A$1,0,disasm!$A236+1)&gt;0,NOT(ISNUMBER(FIND(" A1 "," "&amp;AE236&amp;" "))))," AUTOLABEL","")
&amp;" "</f>
        <v xml:space="preserve">  </v>
      </c>
      <c r="AC236" s="17" t="s">
        <v>187</v>
      </c>
      <c r="AF236" s="47"/>
    </row>
    <row r="237" spans="1:32" x14ac:dyDescent="0.2">
      <c r="A237" s="1">
        <f t="shared" ca="1" si="82"/>
        <v>544</v>
      </c>
      <c r="B237" s="2" t="str">
        <f t="shared" ca="1" si="83"/>
        <v>divide+108</v>
      </c>
      <c r="C237" s="3" t="str">
        <f ca="1">_xlfn.TEXTJOIN(" ",FALSE,OFFSET(program!$A$1,0,A237,1,M237))</f>
        <v>1106 0 529</v>
      </c>
      <c r="D237" s="4" t="str">
        <f ca="1">IF($H237="data",".dat "&amp;X237,
IF($H237="str",".str " &amp; _xlfn.TEXTJOIN("",FALSE,OFFSET(program!$A$2,0,A237+1,1,M237-1)),
$L237&amp;" "&amp;_xlfn.TEXTJOIN(", ",TRUE,$X237:$Z237)
))</f>
        <v>J=0  0, divide.loop2</v>
      </c>
      <c r="E237" s="19" t="b">
        <f t="shared" ca="1" si="84"/>
        <v>0</v>
      </c>
      <c r="F237" s="5" t="str">
        <f t="shared" ca="1" si="85"/>
        <v>divide</v>
      </c>
      <c r="G237" s="5">
        <f t="shared" ca="1" si="86"/>
        <v>436</v>
      </c>
      <c r="H237" s="5" t="str">
        <f t="shared" si="87"/>
        <v>code</v>
      </c>
      <c r="I237" s="13" t="b">
        <f t="shared" si="88"/>
        <v>0</v>
      </c>
      <c r="J237" s="6">
        <f ca="1">OFFSET(program!$A$1,0,disasm!A237)</f>
        <v>1106</v>
      </c>
      <c r="K237" s="7">
        <f t="shared" ca="1" si="78"/>
        <v>6</v>
      </c>
      <c r="L237" s="7" t="str">
        <f t="shared" ca="1" si="89"/>
        <v xml:space="preserve">J=0 </v>
      </c>
      <c r="M237" s="7">
        <f t="shared" ca="1" si="90"/>
        <v>3</v>
      </c>
      <c r="N237" s="7">
        <f t="shared" ca="1" si="79"/>
        <v>2</v>
      </c>
      <c r="O237" s="8">
        <f t="shared" ca="1" si="91"/>
        <v>1</v>
      </c>
      <c r="P237" s="8">
        <f t="shared" ca="1" si="80"/>
        <v>1</v>
      </c>
      <c r="Q237" s="8" t="str">
        <f t="shared" ca="1" si="81"/>
        <v/>
      </c>
      <c r="R237" s="8" t="str">
        <f t="shared" ca="1" si="92"/>
        <v>num</v>
      </c>
      <c r="S237" s="8" t="str">
        <f t="shared" ca="1" si="93"/>
        <v>addr</v>
      </c>
      <c r="T237" s="8" t="str">
        <f t="shared" ca="1" si="94"/>
        <v/>
      </c>
      <c r="U237" s="7">
        <f ca="1">IF(O237="","",OFFSET(program!$A$1,0,disasm!$A237+COLUMN()-COLUMN($U237)+IF($I237,0,1)))</f>
        <v>0</v>
      </c>
      <c r="V237" s="7">
        <f ca="1">IF(P237="","",OFFSET(program!$A$1,0,disasm!$A237+COLUMN()-COLUMN($U237)+IF($I237,0,1)))</f>
        <v>529</v>
      </c>
      <c r="W237" s="7" t="str">
        <f ca="1">IF(Q237="","",OFFSET(program!$A$1,0,disasm!$A237+COLUMN()-COLUMN($U237)+IF($I237,0,1)))</f>
        <v/>
      </c>
      <c r="X237" s="3" t="str">
        <f t="shared" ca="1" si="95"/>
        <v>0</v>
      </c>
      <c r="Y237" s="3" t="str">
        <f t="shared" ca="1" si="96"/>
        <v>divide.loop2</v>
      </c>
      <c r="Z237" s="3" t="str">
        <f t="shared" ca="1" si="97"/>
        <v/>
      </c>
      <c r="AA237" s="3" t="str">
        <f ca="1">" "
&amp;AE237
&amp;IF(AND(OR(K237=5,K237=6),MOD(INT(J237/1000),10)=1)," A2","")
&amp;IF(AND(NOT(I237),J237=109,OFFSET(program!$A$1,0,disasm!$A237+1)&gt;0,NOT(ISNUMBER(FIND(" A1 "," "&amp;AE237&amp;" "))))," AUTOLABEL","")
&amp;" "</f>
        <v xml:space="preserve">  A2 </v>
      </c>
      <c r="AC237" s="17" t="s">
        <v>165</v>
      </c>
      <c r="AF237" s="47"/>
    </row>
    <row r="238" spans="1:32" x14ac:dyDescent="0.2">
      <c r="A238" s="1">
        <f t="shared" ca="1" si="82"/>
        <v>547</v>
      </c>
      <c r="B238" s="2" t="str">
        <f t="shared" ca="1" si="83"/>
        <v>divide.return</v>
      </c>
      <c r="C238" s="3" t="str">
        <f ca="1">_xlfn.TEXTJOIN(" ",FALSE,OFFSET(program!$A$1,0,A238,1,M238))</f>
        <v>21202 -4 1 -7</v>
      </c>
      <c r="D238" s="4" t="str">
        <f ca="1">IF($H238="data",".dat "&amp;X238,
IF($H238="str",".str " &amp; _xlfn.TEXTJOIN("",FALSE,OFFSET(program!$A$2,0,A238+1,1,M238-1)),
$L238&amp;" "&amp;_xlfn.TEXTJOIN(", ",TRUE,$X238:$Z238)
))</f>
        <v>MUL  [SP-4], 1, [SP-7]</v>
      </c>
      <c r="E238" s="19" t="b">
        <f t="shared" ca="1" si="84"/>
        <v>0</v>
      </c>
      <c r="F238" s="5" t="str">
        <f t="shared" ca="1" si="85"/>
        <v>divide</v>
      </c>
      <c r="G238" s="5">
        <f t="shared" ca="1" si="86"/>
        <v>436</v>
      </c>
      <c r="H238" s="5" t="str">
        <f t="shared" si="87"/>
        <v>code</v>
      </c>
      <c r="I238" s="13" t="b">
        <f t="shared" si="88"/>
        <v>0</v>
      </c>
      <c r="J238" s="6">
        <f ca="1">OFFSET(program!$A$1,0,disasm!A238)</f>
        <v>21202</v>
      </c>
      <c r="K238" s="7">
        <f t="shared" ca="1" si="78"/>
        <v>2</v>
      </c>
      <c r="L238" s="7" t="str">
        <f t="shared" ca="1" si="89"/>
        <v xml:space="preserve">MUL </v>
      </c>
      <c r="M238" s="7">
        <f t="shared" ca="1" si="90"/>
        <v>4</v>
      </c>
      <c r="N238" s="7">
        <f t="shared" ca="1" si="79"/>
        <v>3</v>
      </c>
      <c r="O238" s="8">
        <f t="shared" ca="1" si="91"/>
        <v>2</v>
      </c>
      <c r="P238" s="8">
        <f t="shared" ca="1" si="80"/>
        <v>1</v>
      </c>
      <c r="Q238" s="8">
        <f t="shared" ca="1" si="81"/>
        <v>2</v>
      </c>
      <c r="R238" s="8" t="str">
        <f t="shared" ca="1" si="92"/>
        <v>num</v>
      </c>
      <c r="S238" s="8" t="str">
        <f t="shared" ca="1" si="93"/>
        <v>num</v>
      </c>
      <c r="T238" s="8" t="str">
        <f t="shared" ca="1" si="94"/>
        <v>num</v>
      </c>
      <c r="U238" s="7">
        <f ca="1">IF(O238="","",OFFSET(program!$A$1,0,disasm!$A238+COLUMN()-COLUMN($U238)+IF($I238,0,1)))</f>
        <v>-4</v>
      </c>
      <c r="V238" s="7">
        <f ca="1">IF(P238="","",OFFSET(program!$A$1,0,disasm!$A238+COLUMN()-COLUMN($U238)+IF($I238,0,1)))</f>
        <v>1</v>
      </c>
      <c r="W238" s="7">
        <f ca="1">IF(Q238="","",OFFSET(program!$A$1,0,disasm!$A238+COLUMN()-COLUMN($U238)+IF($I238,0,1)))</f>
        <v>-7</v>
      </c>
      <c r="X238" s="3" t="str">
        <f t="shared" ca="1" si="95"/>
        <v>[SP-4]</v>
      </c>
      <c r="Y238" s="3" t="str">
        <f t="shared" ca="1" si="96"/>
        <v>1</v>
      </c>
      <c r="Z238" s="3" t="str">
        <f t="shared" ca="1" si="97"/>
        <v>[SP-7]</v>
      </c>
      <c r="AA238" s="3" t="str">
        <f ca="1">" "
&amp;AE238
&amp;IF(AND(OR(K238=5,K238=6),MOD(INT(J238/1000),10)=1)," A2","")
&amp;IF(AND(NOT(I238),J238=109,OFFSET(program!$A$1,0,disasm!$A238+1)&gt;0,NOT(ISNUMBER(FIND(" A1 "," "&amp;AE238&amp;" "))))," AUTOLABEL","")
&amp;" "</f>
        <v xml:space="preserve">  </v>
      </c>
      <c r="AB238" s="17" t="s">
        <v>164</v>
      </c>
      <c r="AC238" s="17" t="s">
        <v>182</v>
      </c>
      <c r="AF238" s="47"/>
    </row>
    <row r="239" spans="1:32" x14ac:dyDescent="0.2">
      <c r="A239" s="1">
        <f t="shared" ca="1" si="82"/>
        <v>551</v>
      </c>
      <c r="B239" s="2" t="str">
        <f t="shared" ca="1" si="83"/>
        <v>divide+115</v>
      </c>
      <c r="C239" s="3" t="str">
        <f ca="1">_xlfn.TEXTJOIN(" ",FALSE,OFFSET(program!$A$1,0,A239,1,M239))</f>
        <v>109 -8</v>
      </c>
      <c r="D239" s="4" t="str">
        <f ca="1">IF($H239="data",".dat "&amp;X239,
IF($H239="str",".str " &amp; _xlfn.TEXTJOIN("",FALSE,OFFSET(program!$A$2,0,A239+1,1,M239-1)),
$L239&amp;" "&amp;_xlfn.TEXTJOIN(", ",TRUE,$X239:$Z239)
))</f>
        <v>SP+  -8</v>
      </c>
      <c r="E239" s="19" t="b">
        <f t="shared" ca="1" si="84"/>
        <v>0</v>
      </c>
      <c r="F239" s="5" t="str">
        <f t="shared" ca="1" si="85"/>
        <v>divide</v>
      </c>
      <c r="G239" s="5">
        <f t="shared" ca="1" si="86"/>
        <v>436</v>
      </c>
      <c r="H239" s="5" t="str">
        <f t="shared" si="87"/>
        <v>code</v>
      </c>
      <c r="I239" s="13" t="b">
        <f t="shared" si="88"/>
        <v>0</v>
      </c>
      <c r="J239" s="6">
        <f ca="1">OFFSET(program!$A$1,0,disasm!A239)</f>
        <v>109</v>
      </c>
      <c r="K239" s="7">
        <f t="shared" ca="1" si="78"/>
        <v>9</v>
      </c>
      <c r="L239" s="7" t="str">
        <f t="shared" ca="1" si="89"/>
        <v xml:space="preserve">SP+ </v>
      </c>
      <c r="M239" s="7">
        <f t="shared" ca="1" si="90"/>
        <v>2</v>
      </c>
      <c r="N239" s="7">
        <f t="shared" ca="1" si="79"/>
        <v>1</v>
      </c>
      <c r="O239" s="8">
        <f t="shared" ca="1" si="91"/>
        <v>1</v>
      </c>
      <c r="P239" s="8" t="str">
        <f t="shared" ca="1" si="80"/>
        <v/>
      </c>
      <c r="Q239" s="8" t="str">
        <f t="shared" ca="1" si="81"/>
        <v/>
      </c>
      <c r="R239" s="8" t="str">
        <f t="shared" ca="1" si="92"/>
        <v>num</v>
      </c>
      <c r="S239" s="8" t="str">
        <f t="shared" ca="1" si="93"/>
        <v/>
      </c>
      <c r="T239" s="8" t="str">
        <f t="shared" ca="1" si="94"/>
        <v/>
      </c>
      <c r="U239" s="7">
        <f ca="1">IF(O239="","",OFFSET(program!$A$1,0,disasm!$A239+COLUMN()-COLUMN($U239)+IF($I239,0,1)))</f>
        <v>-8</v>
      </c>
      <c r="V239" s="7" t="str">
        <f ca="1">IF(P239="","",OFFSET(program!$A$1,0,disasm!$A239+COLUMN()-COLUMN($U239)+IF($I239,0,1)))</f>
        <v/>
      </c>
      <c r="W239" s="7" t="str">
        <f ca="1">IF(Q239="","",OFFSET(program!$A$1,0,disasm!$A239+COLUMN()-COLUMN($U239)+IF($I239,0,1)))</f>
        <v/>
      </c>
      <c r="X239" s="3" t="str">
        <f t="shared" ca="1" si="95"/>
        <v>-8</v>
      </c>
      <c r="Y239" s="3" t="str">
        <f t="shared" ca="1" si="96"/>
        <v/>
      </c>
      <c r="Z239" s="3" t="str">
        <f t="shared" ca="1" si="97"/>
        <v/>
      </c>
      <c r="AA239" s="3" t="str">
        <f ca="1">" "
&amp;AE239
&amp;IF(AND(OR(K239=5,K239=6),MOD(INT(J239/1000),10)=1)," A2","")
&amp;IF(AND(NOT(I239),J239=109,OFFSET(program!$A$1,0,disasm!$A239+1)&gt;0,NOT(ISNUMBER(FIND(" A1 "," "&amp;AE239&amp;" "))))," AUTOLABEL","")
&amp;" "</f>
        <v xml:space="preserve">  </v>
      </c>
      <c r="AC239" s="17" t="s">
        <v>165</v>
      </c>
      <c r="AF239" s="47"/>
    </row>
    <row r="240" spans="1:32" x14ac:dyDescent="0.2">
      <c r="A240" s="1">
        <f t="shared" ca="1" si="82"/>
        <v>553</v>
      </c>
      <c r="B240" s="2" t="str">
        <f t="shared" ca="1" si="83"/>
        <v>divide+117</v>
      </c>
      <c r="C240" s="3" t="str">
        <f ca="1">_xlfn.TEXTJOIN(" ",FALSE,OFFSET(program!$A$1,0,A240,1,M240))</f>
        <v>2106 0 0</v>
      </c>
      <c r="D240" s="4" t="str">
        <f ca="1">IF($H240="data",".dat "&amp;X240,
IF($H240="str",".str " &amp; _xlfn.TEXTJOIN("",FALSE,OFFSET(program!$A$2,0,A240+1,1,M240-1)),
$L240&amp;" "&amp;_xlfn.TEXTJOIN(", ",TRUE,$X240:$Z240)
))</f>
        <v>J=0  0, [SP+0]</v>
      </c>
      <c r="E240" s="19" t="b">
        <f t="shared" ca="1" si="84"/>
        <v>0</v>
      </c>
      <c r="F240" s="5" t="str">
        <f t="shared" ca="1" si="85"/>
        <v>divide</v>
      </c>
      <c r="G240" s="5">
        <f t="shared" ca="1" si="86"/>
        <v>436</v>
      </c>
      <c r="H240" s="5" t="str">
        <f t="shared" si="87"/>
        <v>code</v>
      </c>
      <c r="I240" s="13" t="b">
        <f t="shared" si="88"/>
        <v>0</v>
      </c>
      <c r="J240" s="6">
        <f ca="1">OFFSET(program!$A$1,0,disasm!A240)</f>
        <v>2106</v>
      </c>
      <c r="K240" s="7">
        <f t="shared" ca="1" si="78"/>
        <v>6</v>
      </c>
      <c r="L240" s="7" t="str">
        <f t="shared" ca="1" si="89"/>
        <v xml:space="preserve">J=0 </v>
      </c>
      <c r="M240" s="7">
        <f t="shared" ca="1" si="90"/>
        <v>3</v>
      </c>
      <c r="N240" s="7">
        <f t="shared" ca="1" si="79"/>
        <v>2</v>
      </c>
      <c r="O240" s="8">
        <f t="shared" ca="1" si="91"/>
        <v>1</v>
      </c>
      <c r="P240" s="8">
        <f t="shared" ca="1" si="80"/>
        <v>2</v>
      </c>
      <c r="Q240" s="8" t="str">
        <f t="shared" ca="1" si="81"/>
        <v/>
      </c>
      <c r="R240" s="8" t="str">
        <f t="shared" ca="1" si="92"/>
        <v>num</v>
      </c>
      <c r="S240" s="8" t="str">
        <f t="shared" ca="1" si="93"/>
        <v>num</v>
      </c>
      <c r="T240" s="8" t="str">
        <f t="shared" ca="1" si="94"/>
        <v/>
      </c>
      <c r="U240" s="7">
        <f ca="1">IF(O240="","",OFFSET(program!$A$1,0,disasm!$A240+COLUMN()-COLUMN($U240)+IF($I240,0,1)))</f>
        <v>0</v>
      </c>
      <c r="V240" s="7">
        <f ca="1">IF(P240="","",OFFSET(program!$A$1,0,disasm!$A240+COLUMN()-COLUMN($U240)+IF($I240,0,1)))</f>
        <v>0</v>
      </c>
      <c r="W240" s="7" t="str">
        <f ca="1">IF(Q240="","",OFFSET(program!$A$1,0,disasm!$A240+COLUMN()-COLUMN($U240)+IF($I240,0,1)))</f>
        <v/>
      </c>
      <c r="X240" s="3" t="str">
        <f t="shared" ca="1" si="95"/>
        <v>0</v>
      </c>
      <c r="Y240" s="3" t="str">
        <f t="shared" ca="1" si="96"/>
        <v>[SP+0]</v>
      </c>
      <c r="Z240" s="3" t="str">
        <f t="shared" ca="1" si="97"/>
        <v/>
      </c>
      <c r="AA240" s="3" t="str">
        <f ca="1">" "
&amp;AE240
&amp;IF(AND(OR(K240=5,K240=6),MOD(INT(J240/1000),10)=1)," A2","")
&amp;IF(AND(NOT(I240),J240=109,OFFSET(program!$A$1,0,disasm!$A240+1)&gt;0,NOT(ISNUMBER(FIND(" A1 "," "&amp;AE240&amp;" "))))," AUTOLABEL","")
&amp;" "</f>
        <v xml:space="preserve">  </v>
      </c>
      <c r="AF240" s="47"/>
    </row>
    <row r="241" spans="1:31" x14ac:dyDescent="0.2">
      <c r="A241" s="1">
        <f t="shared" ca="1" si="82"/>
        <v>556</v>
      </c>
      <c r="B241" s="2" t="str">
        <f t="shared" ca="1" si="83"/>
        <v>app_first</v>
      </c>
      <c r="C241" s="3" t="str">
        <f ca="1">_xlfn.TEXTJOIN(" ",FALSE,OFFSET(program!$A$1,0,A241,1,M241))</f>
        <v>109 1</v>
      </c>
      <c r="D241" s="4" t="str">
        <f ca="1">IF($H241="data",".dat "&amp;X241,
IF($H241="str",".str " &amp; _xlfn.TEXTJOIN("",FALSE,OFFSET(program!$A$2,0,A241+1,1,M241-1)),
$L241&amp;" "&amp;_xlfn.TEXTJOIN(", ",TRUE,$X241:$Z241)
))</f>
        <v>SP+  1</v>
      </c>
      <c r="E241" s="19" t="b">
        <f t="shared" ca="1" si="84"/>
        <v>1</v>
      </c>
      <c r="F241" s="5" t="str">
        <f t="shared" si="85"/>
        <v>app_first</v>
      </c>
      <c r="G241" s="5">
        <f t="shared" ca="1" si="86"/>
        <v>556</v>
      </c>
      <c r="H241" s="5" t="str">
        <f t="shared" si="87"/>
        <v>code</v>
      </c>
      <c r="I241" s="13" t="b">
        <f t="shared" si="88"/>
        <v>0</v>
      </c>
      <c r="J241" s="6">
        <f ca="1">OFFSET(program!$A$1,0,disasm!A241)</f>
        <v>109</v>
      </c>
      <c r="K241" s="7">
        <f t="shared" ca="1" si="78"/>
        <v>9</v>
      </c>
      <c r="L241" s="7" t="str">
        <f t="shared" ca="1" si="89"/>
        <v xml:space="preserve">SP+ </v>
      </c>
      <c r="M241" s="7">
        <f t="shared" ca="1" si="90"/>
        <v>2</v>
      </c>
      <c r="N241" s="7">
        <f t="shared" ca="1" si="79"/>
        <v>1</v>
      </c>
      <c r="O241" s="8">
        <f t="shared" ca="1" si="91"/>
        <v>1</v>
      </c>
      <c r="P241" s="8" t="str">
        <f t="shared" ca="1" si="80"/>
        <v/>
      </c>
      <c r="Q241" s="8" t="str">
        <f t="shared" ca="1" si="81"/>
        <v/>
      </c>
      <c r="R241" s="8" t="str">
        <f t="shared" ca="1" si="92"/>
        <v>num</v>
      </c>
      <c r="S241" s="8" t="str">
        <f t="shared" ca="1" si="93"/>
        <v/>
      </c>
      <c r="T241" s="8" t="str">
        <f t="shared" ca="1" si="94"/>
        <v/>
      </c>
      <c r="U241" s="7">
        <f ca="1">IF(O241="","",OFFSET(program!$A$1,0,disasm!$A241+COLUMN()-COLUMN($U241)+IF($I241,0,1)))</f>
        <v>1</v>
      </c>
      <c r="V241" s="7" t="str">
        <f ca="1">IF(P241="","",OFFSET(program!$A$1,0,disasm!$A241+COLUMN()-COLUMN($U241)+IF($I241,0,1)))</f>
        <v/>
      </c>
      <c r="W241" s="7" t="str">
        <f ca="1">IF(Q241="","",OFFSET(program!$A$1,0,disasm!$A241+COLUMN()-COLUMN($U241)+IF($I241,0,1)))</f>
        <v/>
      </c>
      <c r="X241" s="3" t="str">
        <f t="shared" ca="1" si="95"/>
        <v>1</v>
      </c>
      <c r="Y241" s="3" t="str">
        <f t="shared" ca="1" si="96"/>
        <v/>
      </c>
      <c r="Z241" s="3" t="str">
        <f t="shared" ca="1" si="97"/>
        <v/>
      </c>
      <c r="AA241" s="3" t="str">
        <f ca="1">" "
&amp;AE241
&amp;IF(AND(OR(K241=5,K241=6),MOD(INT(J241/1000),10)=1)," A2","")
&amp;IF(AND(NOT(I241),J241=109,OFFSET(program!$A$1,0,disasm!$A241+1)&gt;0,NOT(ISNUMBER(FIND(" A1 "," "&amp;AE241&amp;" "))))," AUTOLABEL","")
&amp;" "</f>
        <v xml:space="preserve">  AUTOLABEL </v>
      </c>
      <c r="AC241" s="17" t="s">
        <v>142</v>
      </c>
      <c r="AD241" s="12" t="s">
        <v>205</v>
      </c>
    </row>
    <row r="242" spans="1:31" x14ac:dyDescent="0.2">
      <c r="A242" s="1">
        <f t="shared" ca="1" si="82"/>
        <v>558</v>
      </c>
      <c r="B242" s="2" t="str">
        <f t="shared" ca="1" si="83"/>
        <v>app_first+2</v>
      </c>
      <c r="C242" s="3" t="str">
        <f ca="1">_xlfn.TEXTJOIN(" ",FALSE,OFFSET(program!$A$1,0,A242,1,M242))</f>
        <v>101 1 68 563</v>
      </c>
      <c r="D242" s="4" t="str">
        <f ca="1">IF($H242="data",".dat "&amp;X242,
IF($H242="str",".str " &amp; _xlfn.TEXTJOIN("",FALSE,OFFSET(program!$A$2,0,A242+1,1,M242-1)),
$L242&amp;" "&amp;_xlfn.TEXTJOIN(", ",TRUE,$X242:$Z242)
))</f>
        <v>ADD  1, [node.rxmem], [app_first+6.a1]</v>
      </c>
      <c r="E242" s="19" t="b">
        <f t="shared" ca="1" si="84"/>
        <v>1</v>
      </c>
      <c r="F242" s="5" t="str">
        <f t="shared" ca="1" si="85"/>
        <v>app_first</v>
      </c>
      <c r="G242" s="5">
        <f t="shared" ca="1" si="86"/>
        <v>556</v>
      </c>
      <c r="H242" s="5" t="str">
        <f t="shared" si="87"/>
        <v>code</v>
      </c>
      <c r="I242" s="13" t="b">
        <f t="shared" si="88"/>
        <v>0</v>
      </c>
      <c r="J242" s="6">
        <f ca="1">OFFSET(program!$A$1,0,disasm!A242)</f>
        <v>101</v>
      </c>
      <c r="K242" s="7">
        <f t="shared" ca="1" si="78"/>
        <v>1</v>
      </c>
      <c r="L242" s="7" t="str">
        <f t="shared" ca="1" si="89"/>
        <v xml:space="preserve">ADD </v>
      </c>
      <c r="M242" s="7">
        <f t="shared" ca="1" si="90"/>
        <v>4</v>
      </c>
      <c r="N242" s="7">
        <f t="shared" ca="1" si="79"/>
        <v>3</v>
      </c>
      <c r="O242" s="8">
        <f t="shared" ca="1" si="91"/>
        <v>1</v>
      </c>
      <c r="P242" s="8">
        <f t="shared" ca="1" si="80"/>
        <v>0</v>
      </c>
      <c r="Q242" s="8">
        <f t="shared" ca="1" si="81"/>
        <v>0</v>
      </c>
      <c r="R242" s="8" t="str">
        <f t="shared" ca="1" si="92"/>
        <v>num</v>
      </c>
      <c r="S242" s="8" t="str">
        <f t="shared" ca="1" si="93"/>
        <v>addr</v>
      </c>
      <c r="T242" s="8" t="str">
        <f t="shared" ca="1" si="94"/>
        <v>addr</v>
      </c>
      <c r="U242" s="7">
        <f ca="1">IF(O242="","",OFFSET(program!$A$1,0,disasm!$A242+COLUMN()-COLUMN($U242)+IF($I242,0,1)))</f>
        <v>1</v>
      </c>
      <c r="V242" s="7">
        <f ca="1">IF(P242="","",OFFSET(program!$A$1,0,disasm!$A242+COLUMN()-COLUMN($U242)+IF($I242,0,1)))</f>
        <v>68</v>
      </c>
      <c r="W242" s="7">
        <f ca="1">IF(Q242="","",OFFSET(program!$A$1,0,disasm!$A242+COLUMN()-COLUMN($U242)+IF($I242,0,1)))</f>
        <v>563</v>
      </c>
      <c r="X242" s="3" t="str">
        <f t="shared" ca="1" si="95"/>
        <v>1</v>
      </c>
      <c r="Y242" s="3" t="str">
        <f t="shared" ca="1" si="96"/>
        <v>[node.rxmem]</v>
      </c>
      <c r="Z242" s="3" t="str">
        <f t="shared" ca="1" si="97"/>
        <v>[app_first+6.a1]</v>
      </c>
      <c r="AA242" s="3" t="str">
        <f ca="1">" "
&amp;AE242
&amp;IF(AND(OR(K242=5,K242=6),MOD(INT(J242/1000),10)=1)," A2","")
&amp;IF(AND(NOT(I242),J242=109,OFFSET(program!$A$1,0,disasm!$A242+1)&gt;0,NOT(ISNUMBER(FIND(" A1 "," "&amp;AE242&amp;" "))))," AUTOLABEL","")
&amp;" "</f>
        <v xml:space="preserve">  </v>
      </c>
    </row>
    <row r="243" spans="1:31" x14ac:dyDescent="0.2">
      <c r="A243" s="1">
        <f t="shared" ca="1" si="82"/>
        <v>562</v>
      </c>
      <c r="B243" s="2" t="str">
        <f t="shared" ca="1" si="83"/>
        <v>app_first+6</v>
      </c>
      <c r="C243" s="3" t="str">
        <f ca="1">_xlfn.TEXTJOIN(" ",FALSE,OFFSET(program!$A$1,0,A243,1,M243))</f>
        <v>21001 0 0 0</v>
      </c>
      <c r="D243" s="4" t="str">
        <f ca="1">IF($H243="data",".dat "&amp;X243,
IF($H243="str",".str " &amp; _xlfn.TEXTJOIN("",FALSE,OFFSET(program!$A$2,0,A243+1,1,M243-1)),
$L243&amp;" "&amp;_xlfn.TEXTJOIN(", ",TRUE,$X243:$Z243)
))</f>
        <v>ADD  [start], 0, [SP+0]</v>
      </c>
      <c r="E243" s="19" t="b">
        <f t="shared" ca="1" si="84"/>
        <v>1</v>
      </c>
      <c r="F243" s="5" t="str">
        <f t="shared" ca="1" si="85"/>
        <v>app_first</v>
      </c>
      <c r="G243" s="5">
        <f t="shared" ca="1" si="86"/>
        <v>556</v>
      </c>
      <c r="H243" s="5" t="str">
        <f t="shared" si="87"/>
        <v>code</v>
      </c>
      <c r="I243" s="13" t="b">
        <f t="shared" si="88"/>
        <v>0</v>
      </c>
      <c r="J243" s="6">
        <f ca="1">OFFSET(program!$A$1,0,disasm!A243)</f>
        <v>21001</v>
      </c>
      <c r="K243" s="7">
        <f t="shared" ca="1" si="78"/>
        <v>1</v>
      </c>
      <c r="L243" s="7" t="str">
        <f t="shared" ca="1" si="89"/>
        <v xml:space="preserve">ADD </v>
      </c>
      <c r="M243" s="7">
        <f t="shared" ca="1" si="90"/>
        <v>4</v>
      </c>
      <c r="N243" s="7">
        <f t="shared" ca="1" si="79"/>
        <v>3</v>
      </c>
      <c r="O243" s="8">
        <f t="shared" ca="1" si="91"/>
        <v>0</v>
      </c>
      <c r="P243" s="8">
        <f t="shared" ca="1" si="80"/>
        <v>1</v>
      </c>
      <c r="Q243" s="8">
        <f t="shared" ca="1" si="81"/>
        <v>2</v>
      </c>
      <c r="R243" s="8" t="str">
        <f t="shared" ca="1" si="92"/>
        <v>addr</v>
      </c>
      <c r="S243" s="8" t="str">
        <f t="shared" ca="1" si="93"/>
        <v>num</v>
      </c>
      <c r="T243" s="8" t="str">
        <f t="shared" ca="1" si="94"/>
        <v>num</v>
      </c>
      <c r="U243" s="7">
        <f ca="1">IF(O243="","",OFFSET(program!$A$1,0,disasm!$A243+COLUMN()-COLUMN($U243)+IF($I243,0,1)))</f>
        <v>0</v>
      </c>
      <c r="V243" s="7">
        <f ca="1">IF(P243="","",OFFSET(program!$A$1,0,disasm!$A243+COLUMN()-COLUMN($U243)+IF($I243,0,1)))</f>
        <v>0</v>
      </c>
      <c r="W243" s="7">
        <f ca="1">IF(Q243="","",OFFSET(program!$A$1,0,disasm!$A243+COLUMN()-COLUMN($U243)+IF($I243,0,1)))</f>
        <v>0</v>
      </c>
      <c r="X243" s="3" t="str">
        <f t="shared" ca="1" si="95"/>
        <v>[start]</v>
      </c>
      <c r="Y243" s="3" t="str">
        <f t="shared" ca="1" si="96"/>
        <v>0</v>
      </c>
      <c r="Z243" s="3" t="str">
        <f t="shared" ca="1" si="97"/>
        <v>[SP+0]</v>
      </c>
      <c r="AA243" s="3" t="str">
        <f ca="1">" "
&amp;AE243
&amp;IF(AND(OR(K243=5,K243=6),MOD(INT(J243/1000),10)=1)," A2","")
&amp;IF(AND(NOT(I243),J243=109,OFFSET(program!$A$1,0,disasm!$A243+1)&gt;0,NOT(ISNUMBER(FIND(" A1 "," "&amp;AE243&amp;" "))))," AUTOLABEL","")
&amp;" "</f>
        <v xml:space="preserve">  </v>
      </c>
      <c r="AC243" s="17" t="s">
        <v>229</v>
      </c>
    </row>
    <row r="244" spans="1:31" x14ac:dyDescent="0.2">
      <c r="A244" s="1">
        <f t="shared" ca="1" si="82"/>
        <v>566</v>
      </c>
      <c r="B244" s="2" t="str">
        <f t="shared" ca="1" si="83"/>
        <v>app_first+10</v>
      </c>
      <c r="C244" s="3" t="str">
        <f ca="1">_xlfn.TEXTJOIN(" ",FALSE,OFFSET(program!$A$1,0,A244,1,M244))</f>
        <v>109 -1</v>
      </c>
      <c r="D244" s="4" t="str">
        <f ca="1">IF($H244="data",".dat "&amp;X244,
IF($H244="str",".str " &amp; _xlfn.TEXTJOIN("",FALSE,OFFSET(program!$A$2,0,A244+1,1,M244-1)),
$L244&amp;" "&amp;_xlfn.TEXTJOIN(", ",TRUE,$X244:$Z244)
))</f>
        <v>SP+  -1</v>
      </c>
      <c r="E244" s="19" t="b">
        <f t="shared" ca="1" si="84"/>
        <v>1</v>
      </c>
      <c r="F244" s="5" t="str">
        <f t="shared" ca="1" si="85"/>
        <v>app_first</v>
      </c>
      <c r="G244" s="5">
        <f t="shared" ca="1" si="86"/>
        <v>556</v>
      </c>
      <c r="H244" s="5" t="str">
        <f t="shared" si="87"/>
        <v>code</v>
      </c>
      <c r="I244" s="13" t="b">
        <f t="shared" si="88"/>
        <v>0</v>
      </c>
      <c r="J244" s="6">
        <f ca="1">OFFSET(program!$A$1,0,disasm!A244)</f>
        <v>109</v>
      </c>
      <c r="K244" s="7">
        <f t="shared" ca="1" si="78"/>
        <v>9</v>
      </c>
      <c r="L244" s="7" t="str">
        <f t="shared" ca="1" si="89"/>
        <v xml:space="preserve">SP+ </v>
      </c>
      <c r="M244" s="7">
        <f t="shared" ca="1" si="90"/>
        <v>2</v>
      </c>
      <c r="N244" s="7">
        <f t="shared" ca="1" si="79"/>
        <v>1</v>
      </c>
      <c r="O244" s="8">
        <f t="shared" ca="1" si="91"/>
        <v>1</v>
      </c>
      <c r="P244" s="8" t="str">
        <f t="shared" ca="1" si="80"/>
        <v/>
      </c>
      <c r="Q244" s="8" t="str">
        <f t="shared" ca="1" si="81"/>
        <v/>
      </c>
      <c r="R244" s="8" t="str">
        <f t="shared" ca="1" si="92"/>
        <v>num</v>
      </c>
      <c r="S244" s="8" t="str">
        <f t="shared" ca="1" si="93"/>
        <v/>
      </c>
      <c r="T244" s="8" t="str">
        <f t="shared" ca="1" si="94"/>
        <v/>
      </c>
      <c r="U244" s="7">
        <f ca="1">IF(O244="","",OFFSET(program!$A$1,0,disasm!$A244+COLUMN()-COLUMN($U244)+IF($I244,0,1)))</f>
        <v>-1</v>
      </c>
      <c r="V244" s="7" t="str">
        <f ca="1">IF(P244="","",OFFSET(program!$A$1,0,disasm!$A244+COLUMN()-COLUMN($U244)+IF($I244,0,1)))</f>
        <v/>
      </c>
      <c r="W244" s="7" t="str">
        <f ca="1">IF(Q244="","",OFFSET(program!$A$1,0,disasm!$A244+COLUMN()-COLUMN($U244)+IF($I244,0,1)))</f>
        <v/>
      </c>
      <c r="X244" s="3" t="str">
        <f t="shared" ca="1" si="95"/>
        <v>-1</v>
      </c>
      <c r="Y244" s="3" t="str">
        <f t="shared" ca="1" si="96"/>
        <v/>
      </c>
      <c r="Z244" s="3" t="str">
        <f t="shared" ca="1" si="97"/>
        <v/>
      </c>
      <c r="AA244" s="3" t="str">
        <f ca="1">" "
&amp;AE244
&amp;IF(AND(OR(K244=5,K244=6),MOD(INT(J244/1000),10)=1)," A2","")
&amp;IF(AND(NOT(I244),J244=109,OFFSET(program!$A$1,0,disasm!$A244+1)&gt;0,NOT(ISNUMBER(FIND(" A1 "," "&amp;AE244&amp;" "))))," AUTOLABEL","")
&amp;" "</f>
        <v xml:space="preserve">  </v>
      </c>
    </row>
    <row r="245" spans="1:31" x14ac:dyDescent="0.2">
      <c r="A245" s="1">
        <f t="shared" ca="1" si="82"/>
        <v>568</v>
      </c>
      <c r="B245" s="2" t="str">
        <f t="shared" ca="1" si="83"/>
        <v>app_first+12</v>
      </c>
      <c r="C245" s="3" t="str">
        <f ca="1">_xlfn.TEXTJOIN(" ",FALSE,OFFSET(program!$A$1,0,A245,1,M245))</f>
        <v>2106 0 0</v>
      </c>
      <c r="D245" s="4" t="str">
        <f ca="1">IF($H245="data",".dat "&amp;X245,
IF($H245="str",".str " &amp; _xlfn.TEXTJOIN("",FALSE,OFFSET(program!$A$2,0,A245+1,1,M245-1)),
$L245&amp;" "&amp;_xlfn.TEXTJOIN(", ",TRUE,$X245:$Z245)
))</f>
        <v>J=0  0, [SP+0]</v>
      </c>
      <c r="E245" s="19" t="b">
        <f t="shared" ca="1" si="84"/>
        <v>1</v>
      </c>
      <c r="F245" s="5" t="str">
        <f t="shared" ca="1" si="85"/>
        <v>app_first</v>
      </c>
      <c r="G245" s="5">
        <f t="shared" ca="1" si="86"/>
        <v>556</v>
      </c>
      <c r="H245" s="5" t="str">
        <f t="shared" si="87"/>
        <v>code</v>
      </c>
      <c r="I245" s="13" t="b">
        <f t="shared" si="88"/>
        <v>0</v>
      </c>
      <c r="J245" s="6">
        <f ca="1">OFFSET(program!$A$1,0,disasm!A245)</f>
        <v>2106</v>
      </c>
      <c r="K245" s="7">
        <f t="shared" ca="1" si="78"/>
        <v>6</v>
      </c>
      <c r="L245" s="7" t="str">
        <f t="shared" ca="1" si="89"/>
        <v xml:space="preserve">J=0 </v>
      </c>
      <c r="M245" s="7">
        <f t="shared" ca="1" si="90"/>
        <v>3</v>
      </c>
      <c r="N245" s="7">
        <f t="shared" ca="1" si="79"/>
        <v>2</v>
      </c>
      <c r="O245" s="8">
        <f t="shared" ca="1" si="91"/>
        <v>1</v>
      </c>
      <c r="P245" s="8">
        <f t="shared" ca="1" si="80"/>
        <v>2</v>
      </c>
      <c r="Q245" s="8" t="str">
        <f t="shared" ca="1" si="81"/>
        <v/>
      </c>
      <c r="R245" s="8" t="str">
        <f t="shared" ca="1" si="92"/>
        <v>num</v>
      </c>
      <c r="S245" s="8" t="str">
        <f t="shared" ca="1" si="93"/>
        <v>num</v>
      </c>
      <c r="T245" s="8" t="str">
        <f t="shared" ca="1" si="94"/>
        <v/>
      </c>
      <c r="U245" s="7">
        <f ca="1">IF(O245="","",OFFSET(program!$A$1,0,disasm!$A245+COLUMN()-COLUMN($U245)+IF($I245,0,1)))</f>
        <v>0</v>
      </c>
      <c r="V245" s="7">
        <f ca="1">IF(P245="","",OFFSET(program!$A$1,0,disasm!$A245+COLUMN()-COLUMN($U245)+IF($I245,0,1)))</f>
        <v>0</v>
      </c>
      <c r="W245" s="7" t="str">
        <f ca="1">IF(Q245="","",OFFSET(program!$A$1,0,disasm!$A245+COLUMN()-COLUMN($U245)+IF($I245,0,1)))</f>
        <v/>
      </c>
      <c r="X245" s="3" t="str">
        <f t="shared" ca="1" si="95"/>
        <v>0</v>
      </c>
      <c r="Y245" s="3" t="str">
        <f t="shared" ca="1" si="96"/>
        <v>[SP+0]</v>
      </c>
      <c r="Z245" s="3" t="str">
        <f t="shared" ca="1" si="97"/>
        <v/>
      </c>
      <c r="AA245" s="3" t="str">
        <f ca="1">" "
&amp;AE245
&amp;IF(AND(OR(K245=5,K245=6),MOD(INT(J245/1000),10)=1)," A2","")
&amp;IF(AND(NOT(I245),J245=109,OFFSET(program!$A$1,0,disasm!$A245+1)&gt;0,NOT(ISNUMBER(FIND(" A1 "," "&amp;AE245&amp;" "))))," AUTOLABEL","")
&amp;" "</f>
        <v xml:space="preserve">  </v>
      </c>
    </row>
    <row r="246" spans="1:31" x14ac:dyDescent="0.2">
      <c r="A246" s="1">
        <f t="shared" ca="1" si="82"/>
        <v>571</v>
      </c>
      <c r="B246" s="2" t="str">
        <f t="shared" ca="1" si="83"/>
        <v>node34_main</v>
      </c>
      <c r="C246" s="3" t="str">
        <f ca="1">_xlfn.TEXTJOIN(" ",FALSE,OFFSET(program!$A$1,0,A246,1,M246))</f>
        <v>1102 1 98057 66</v>
      </c>
      <c r="D246" s="4" t="str">
        <f ca="1">IF($H246="data",".dat "&amp;X246,
IF($H246="str",".str " &amp; _xlfn.TEXTJOIN("",FALSE,OFFSET(program!$A$2,0,A246+1,1,M246-1)),
$L246&amp;" "&amp;_xlfn.TEXTJOIN(", ",TRUE,$X246:$Z246)
))</f>
        <v>MUL  1, 98057, [node.prime]</v>
      </c>
      <c r="E246" s="19" t="b">
        <f t="shared" ca="1" si="84"/>
        <v>0</v>
      </c>
      <c r="F246" s="5" t="str">
        <f t="shared" si="85"/>
        <v>node34_main</v>
      </c>
      <c r="G246" s="5">
        <f t="shared" ca="1" si="86"/>
        <v>571</v>
      </c>
      <c r="H246" s="5" t="str">
        <f t="shared" si="87"/>
        <v>code</v>
      </c>
      <c r="I246" s="13" t="b">
        <f t="shared" si="88"/>
        <v>0</v>
      </c>
      <c r="J246" s="6">
        <f ca="1">OFFSET(program!$A$1,0,disasm!A246)</f>
        <v>1102</v>
      </c>
      <c r="K246" s="7">
        <f t="shared" ca="1" si="78"/>
        <v>2</v>
      </c>
      <c r="L246" s="7" t="str">
        <f t="shared" ca="1" si="89"/>
        <v xml:space="preserve">MUL </v>
      </c>
      <c r="M246" s="7">
        <f t="shared" ca="1" si="90"/>
        <v>4</v>
      </c>
      <c r="N246" s="7">
        <f t="shared" ca="1" si="79"/>
        <v>3</v>
      </c>
      <c r="O246" s="8">
        <f t="shared" ca="1" si="91"/>
        <v>1</v>
      </c>
      <c r="P246" s="8">
        <f t="shared" ca="1" si="80"/>
        <v>1</v>
      </c>
      <c r="Q246" s="8">
        <f t="shared" ca="1" si="81"/>
        <v>0</v>
      </c>
      <c r="R246" s="8" t="str">
        <f t="shared" ca="1" si="92"/>
        <v>num</v>
      </c>
      <c r="S246" s="8" t="str">
        <f t="shared" ca="1" si="93"/>
        <v>num</v>
      </c>
      <c r="T246" s="8" t="str">
        <f t="shared" ca="1" si="94"/>
        <v>addr</v>
      </c>
      <c r="U246" s="7">
        <f ca="1">IF(O246="","",OFFSET(program!$A$1,0,disasm!$A246+COLUMN()-COLUMN($U246)+IF($I246,0,1)))</f>
        <v>1</v>
      </c>
      <c r="V246" s="7">
        <f ca="1">IF(P246="","",OFFSET(program!$A$1,0,disasm!$A246+COLUMN()-COLUMN($U246)+IF($I246,0,1)))</f>
        <v>98057</v>
      </c>
      <c r="W246" s="7">
        <f ca="1">IF(Q246="","",OFFSET(program!$A$1,0,disasm!$A246+COLUMN()-COLUMN($U246)+IF($I246,0,1)))</f>
        <v>66</v>
      </c>
      <c r="X246" s="3" t="str">
        <f t="shared" ca="1" si="95"/>
        <v>1</v>
      </c>
      <c r="Y246" s="3" t="str">
        <f t="shared" ca="1" si="96"/>
        <v>98057</v>
      </c>
      <c r="Z246" s="3" t="str">
        <f t="shared" ca="1" si="97"/>
        <v>[node.prime]</v>
      </c>
      <c r="AA246" s="3" t="str">
        <f ca="1">" "
&amp;AE246
&amp;IF(AND(OR(K246=5,K246=6),MOD(INT(J246/1000),10)=1)," A2","")
&amp;IF(AND(NOT(I246),J246=109,OFFSET(program!$A$1,0,disasm!$A246+1)&gt;0,NOT(ISNUMBER(FIND(" A1 "," "&amp;AE246&amp;" "))))," AUTOLABEL","")
&amp;" "</f>
        <v xml:space="preserve"> CODE </v>
      </c>
      <c r="AD246" s="12" t="s">
        <v>87</v>
      </c>
      <c r="AE246" s="12" t="s">
        <v>24</v>
      </c>
    </row>
    <row r="247" spans="1:31" x14ac:dyDescent="0.2">
      <c r="A247" s="1">
        <f t="shared" ca="1" si="82"/>
        <v>575</v>
      </c>
      <c r="B247" s="2" t="str">
        <f t="shared" ca="1" si="83"/>
        <v>node34_main+4</v>
      </c>
      <c r="C247" s="3" t="str">
        <f ca="1">_xlfn.TEXTJOIN(" ",FALSE,OFFSET(program!$A$1,0,A247,1,M247))</f>
        <v>1101 5 0 67</v>
      </c>
      <c r="D247" s="4" t="str">
        <f ca="1">IF($H247="data",".dat "&amp;X247,
IF($H247="str",".str " &amp; _xlfn.TEXTJOIN("",FALSE,OFFSET(program!$A$2,0,A247+1,1,M247-1)),
$L247&amp;" "&amp;_xlfn.TEXTJOIN(", ",TRUE,$X247:$Z247)
))</f>
        <v>ADD  5, 0, [node.rxmem_size]</v>
      </c>
      <c r="E247" s="19" t="b">
        <f t="shared" ca="1" si="84"/>
        <v>0</v>
      </c>
      <c r="F247" s="5" t="str">
        <f t="shared" ca="1" si="85"/>
        <v>node34_main</v>
      </c>
      <c r="G247" s="5">
        <f t="shared" ca="1" si="86"/>
        <v>571</v>
      </c>
      <c r="H247" s="5" t="str">
        <f t="shared" si="87"/>
        <v>code</v>
      </c>
      <c r="I247" s="13" t="b">
        <f t="shared" si="88"/>
        <v>0</v>
      </c>
      <c r="J247" s="6">
        <f ca="1">OFFSET(program!$A$1,0,disasm!A247)</f>
        <v>1101</v>
      </c>
      <c r="K247" s="7">
        <f t="shared" ca="1" si="78"/>
        <v>1</v>
      </c>
      <c r="L247" s="7" t="str">
        <f t="shared" ca="1" si="89"/>
        <v xml:space="preserve">ADD </v>
      </c>
      <c r="M247" s="7">
        <f t="shared" ca="1" si="90"/>
        <v>4</v>
      </c>
      <c r="N247" s="7">
        <f t="shared" ca="1" si="79"/>
        <v>3</v>
      </c>
      <c r="O247" s="8">
        <f t="shared" ca="1" si="91"/>
        <v>1</v>
      </c>
      <c r="P247" s="8">
        <f t="shared" ca="1" si="80"/>
        <v>1</v>
      </c>
      <c r="Q247" s="8">
        <f t="shared" ca="1" si="81"/>
        <v>0</v>
      </c>
      <c r="R247" s="8" t="str">
        <f t="shared" ca="1" si="92"/>
        <v>num</v>
      </c>
      <c r="S247" s="8" t="str">
        <f t="shared" ca="1" si="93"/>
        <v>num</v>
      </c>
      <c r="T247" s="8" t="str">
        <f t="shared" ca="1" si="94"/>
        <v>addr</v>
      </c>
      <c r="U247" s="7">
        <f ca="1">IF(O247="","",OFFSET(program!$A$1,0,disasm!$A247+COLUMN()-COLUMN($U247)+IF($I247,0,1)))</f>
        <v>5</v>
      </c>
      <c r="V247" s="7">
        <f ca="1">IF(P247="","",OFFSET(program!$A$1,0,disasm!$A247+COLUMN()-COLUMN($U247)+IF($I247,0,1)))</f>
        <v>0</v>
      </c>
      <c r="W247" s="7">
        <f ca="1">IF(Q247="","",OFFSET(program!$A$1,0,disasm!$A247+COLUMN()-COLUMN($U247)+IF($I247,0,1)))</f>
        <v>67</v>
      </c>
      <c r="X247" s="3" t="str">
        <f t="shared" ca="1" si="95"/>
        <v>5</v>
      </c>
      <c r="Y247" s="3" t="str">
        <f t="shared" ca="1" si="96"/>
        <v>0</v>
      </c>
      <c r="Z247" s="3" t="str">
        <f t="shared" ca="1" si="97"/>
        <v>[node.rxmem_size]</v>
      </c>
      <c r="AA247" s="3" t="str">
        <f ca="1">" "
&amp;AE247
&amp;IF(AND(OR(K247=5,K247=6),MOD(INT(J247/1000),10)=1)," A2","")
&amp;IF(AND(NOT(I247),J247=109,OFFSET(program!$A$1,0,disasm!$A247+1)&gt;0,NOT(ISNUMBER(FIND(" A1 "," "&amp;AE247&amp;" "))))," AUTOLABEL","")
&amp;" "</f>
        <v xml:space="preserve">  </v>
      </c>
    </row>
    <row r="248" spans="1:31" x14ac:dyDescent="0.2">
      <c r="A248" s="1">
        <f t="shared" ca="1" si="82"/>
        <v>579</v>
      </c>
      <c r="B248" s="2" t="str">
        <f t="shared" ca="1" si="83"/>
        <v>node34_main+8</v>
      </c>
      <c r="C248" s="3" t="str">
        <f ca="1">_xlfn.TEXTJOIN(" ",FALSE,OFFSET(program!$A$1,0,A248,1,M248))</f>
        <v>1101 598 0 68</v>
      </c>
      <c r="D248" s="4" t="str">
        <f ca="1">IF($H248="data",".dat "&amp;X248,
IF($H248="str",".str " &amp; _xlfn.TEXTJOIN("",FALSE,OFFSET(program!$A$2,0,A248+1,1,M248-1)),
$L248&amp;" "&amp;_xlfn.TEXTJOIN(", ",TRUE,$X248:$Z248)
))</f>
        <v>ADD  node34_main+27, 0, [node.rxmem]</v>
      </c>
      <c r="E248" s="19" t="b">
        <f t="shared" ca="1" si="84"/>
        <v>0</v>
      </c>
      <c r="F248" s="5" t="str">
        <f t="shared" ca="1" si="85"/>
        <v>node34_main</v>
      </c>
      <c r="G248" s="5">
        <f t="shared" ca="1" si="86"/>
        <v>571</v>
      </c>
      <c r="H248" s="5" t="str">
        <f t="shared" si="87"/>
        <v>code</v>
      </c>
      <c r="I248" s="13" t="b">
        <f t="shared" si="88"/>
        <v>0</v>
      </c>
      <c r="J248" s="6">
        <f ca="1">OFFSET(program!$A$1,0,disasm!A248)</f>
        <v>1101</v>
      </c>
      <c r="K248" s="7">
        <f t="shared" ca="1" si="78"/>
        <v>1</v>
      </c>
      <c r="L248" s="7" t="str">
        <f t="shared" ca="1" si="89"/>
        <v xml:space="preserve">ADD </v>
      </c>
      <c r="M248" s="7">
        <f t="shared" ca="1" si="90"/>
        <v>4</v>
      </c>
      <c r="N248" s="7">
        <f t="shared" ca="1" si="79"/>
        <v>3</v>
      </c>
      <c r="O248" s="8">
        <f t="shared" ca="1" si="91"/>
        <v>1</v>
      </c>
      <c r="P248" s="8">
        <f t="shared" ca="1" si="80"/>
        <v>1</v>
      </c>
      <c r="Q248" s="8">
        <f t="shared" ca="1" si="81"/>
        <v>0</v>
      </c>
      <c r="R248" s="8" t="str">
        <f t="shared" ca="1" si="92"/>
        <v>addr</v>
      </c>
      <c r="S248" s="8" t="str">
        <f t="shared" ca="1" si="93"/>
        <v>num</v>
      </c>
      <c r="T248" s="8" t="str">
        <f t="shared" ca="1" si="94"/>
        <v>addr</v>
      </c>
      <c r="U248" s="7">
        <f ca="1">IF(O248="","",OFFSET(program!$A$1,0,disasm!$A248+COLUMN()-COLUMN($U248)+IF($I248,0,1)))</f>
        <v>598</v>
      </c>
      <c r="V248" s="7">
        <f ca="1">IF(P248="","",OFFSET(program!$A$1,0,disasm!$A248+COLUMN()-COLUMN($U248)+IF($I248,0,1)))</f>
        <v>0</v>
      </c>
      <c r="W248" s="7">
        <f ca="1">IF(Q248="","",OFFSET(program!$A$1,0,disasm!$A248+COLUMN()-COLUMN($U248)+IF($I248,0,1)))</f>
        <v>68</v>
      </c>
      <c r="X248" s="3" t="str">
        <f t="shared" ca="1" si="95"/>
        <v>node34_main+27</v>
      </c>
      <c r="Y248" s="3" t="str">
        <f t="shared" ca="1" si="96"/>
        <v>0</v>
      </c>
      <c r="Z248" s="3" t="str">
        <f t="shared" ca="1" si="97"/>
        <v>[node.rxmem]</v>
      </c>
      <c r="AA248" s="3" t="str">
        <f ca="1">" "
&amp;AE248
&amp;IF(AND(OR(K248=5,K248=6),MOD(INT(J248/1000),10)=1)," A2","")
&amp;IF(AND(NOT(I248),J248=109,OFFSET(program!$A$1,0,disasm!$A248+1)&gt;0,NOT(ISNUMBER(FIND(" A1 "," "&amp;AE248&amp;" "))))," AUTOLABEL","")
&amp;" "</f>
        <v xml:space="preserve"> A1 </v>
      </c>
      <c r="AE248" s="12" t="s">
        <v>28</v>
      </c>
    </row>
    <row r="249" spans="1:31" x14ac:dyDescent="0.2">
      <c r="A249" s="1">
        <f t="shared" ca="1" si="82"/>
        <v>583</v>
      </c>
      <c r="B249" s="2" t="str">
        <f t="shared" ca="1" si="83"/>
        <v>node34_main+12</v>
      </c>
      <c r="C249" s="3" t="str">
        <f ca="1">_xlfn.TEXTJOIN(" ",FALSE,OFFSET(program!$A$1,0,A249,1,M249))</f>
        <v>1102 1 253 69</v>
      </c>
      <c r="D249" s="4" t="str">
        <f ca="1">IF($H249="data",".dat "&amp;X249,
IF($H249="str",".str " &amp; _xlfn.TEXTJOIN("",FALSE,OFFSET(program!$A$2,0,A249+1,1,M249-1)),
$L249&amp;" "&amp;_xlfn.TEXTJOIN(", ",TRUE,$X249:$Z249)
))</f>
        <v>MUL  1, app_sum, [node.node_app]</v>
      </c>
      <c r="E249" s="19" t="b">
        <f t="shared" ca="1" si="84"/>
        <v>0</v>
      </c>
      <c r="F249" s="5" t="str">
        <f t="shared" ca="1" si="85"/>
        <v>node34_main</v>
      </c>
      <c r="G249" s="5">
        <f t="shared" ca="1" si="86"/>
        <v>571</v>
      </c>
      <c r="H249" s="5" t="str">
        <f t="shared" si="87"/>
        <v>code</v>
      </c>
      <c r="I249" s="13" t="b">
        <f t="shared" si="88"/>
        <v>0</v>
      </c>
      <c r="J249" s="6">
        <f ca="1">OFFSET(program!$A$1,0,disasm!A249)</f>
        <v>1102</v>
      </c>
      <c r="K249" s="7">
        <f t="shared" ca="1" si="78"/>
        <v>2</v>
      </c>
      <c r="L249" s="7" t="str">
        <f t="shared" ca="1" si="89"/>
        <v xml:space="preserve">MUL </v>
      </c>
      <c r="M249" s="7">
        <f t="shared" ca="1" si="90"/>
        <v>4</v>
      </c>
      <c r="N249" s="7">
        <f t="shared" ca="1" si="79"/>
        <v>3</v>
      </c>
      <c r="O249" s="8">
        <f t="shared" ca="1" si="91"/>
        <v>1</v>
      </c>
      <c r="P249" s="8">
        <f t="shared" ca="1" si="80"/>
        <v>1</v>
      </c>
      <c r="Q249" s="8">
        <f t="shared" ca="1" si="81"/>
        <v>0</v>
      </c>
      <c r="R249" s="8" t="str">
        <f t="shared" ca="1" si="92"/>
        <v>num</v>
      </c>
      <c r="S249" s="8" t="str">
        <f t="shared" ca="1" si="93"/>
        <v>addr</v>
      </c>
      <c r="T249" s="8" t="str">
        <f t="shared" ca="1" si="94"/>
        <v>addr</v>
      </c>
      <c r="U249" s="7">
        <f ca="1">IF(O249="","",OFFSET(program!$A$1,0,disasm!$A249+COLUMN()-COLUMN($U249)+IF($I249,0,1)))</f>
        <v>1</v>
      </c>
      <c r="V249" s="7">
        <f ca="1">IF(P249="","",OFFSET(program!$A$1,0,disasm!$A249+COLUMN()-COLUMN($U249)+IF($I249,0,1)))</f>
        <v>253</v>
      </c>
      <c r="W249" s="7">
        <f ca="1">IF(Q249="","",OFFSET(program!$A$1,0,disasm!$A249+COLUMN()-COLUMN($U249)+IF($I249,0,1)))</f>
        <v>69</v>
      </c>
      <c r="X249" s="3" t="str">
        <f t="shared" ca="1" si="95"/>
        <v>1</v>
      </c>
      <c r="Y249" s="3" t="str">
        <f t="shared" ca="1" si="96"/>
        <v>app_sum</v>
      </c>
      <c r="Z249" s="3" t="str">
        <f t="shared" ca="1" si="97"/>
        <v>[node.node_app]</v>
      </c>
      <c r="AA249" s="3" t="str">
        <f ca="1">" "
&amp;AE249
&amp;IF(AND(OR(K249=5,K249=6),MOD(INT(J249/1000),10)=1)," A2","")
&amp;IF(AND(NOT(I249),J249=109,OFFSET(program!$A$1,0,disasm!$A249+1)&gt;0,NOT(ISNUMBER(FIND(" A1 "," "&amp;AE249&amp;" "))))," AUTOLABEL","")
&amp;" "</f>
        <v xml:space="preserve"> A2 </v>
      </c>
      <c r="AE249" s="12" t="s">
        <v>19</v>
      </c>
    </row>
    <row r="250" spans="1:31" x14ac:dyDescent="0.2">
      <c r="A250" s="1">
        <f t="shared" ca="1" si="82"/>
        <v>587</v>
      </c>
      <c r="B250" s="2" t="str">
        <f t="shared" ca="1" si="83"/>
        <v>node34_main+16</v>
      </c>
      <c r="C250" s="3" t="str">
        <f ca="1">_xlfn.TEXTJOIN(" ",FALSE,OFFSET(program!$A$1,0,A250,1,M250))</f>
        <v>1102 1 1 71</v>
      </c>
      <c r="D250" s="4" t="str">
        <f ca="1">IF($H250="data",".dat "&amp;X250,
IF($H250="str",".str " &amp; _xlfn.TEXTJOIN("",FALSE,OFFSET(program!$A$2,0,A250+1,1,M250-1)),
$L250&amp;" "&amp;_xlfn.TEXTJOIN(", ",TRUE,$X250:$Z250)
))</f>
        <v>MUL  1, 1, [node.desttbl_size]</v>
      </c>
      <c r="E250" s="19" t="b">
        <f t="shared" ca="1" si="84"/>
        <v>0</v>
      </c>
      <c r="F250" s="5" t="str">
        <f t="shared" ca="1" si="85"/>
        <v>node34_main</v>
      </c>
      <c r="G250" s="5">
        <f t="shared" ca="1" si="86"/>
        <v>571</v>
      </c>
      <c r="H250" s="5" t="str">
        <f t="shared" si="87"/>
        <v>code</v>
      </c>
      <c r="I250" s="13" t="b">
        <f t="shared" si="88"/>
        <v>0</v>
      </c>
      <c r="J250" s="6">
        <f ca="1">OFFSET(program!$A$1,0,disasm!A250)</f>
        <v>1102</v>
      </c>
      <c r="K250" s="7">
        <f t="shared" ca="1" si="78"/>
        <v>2</v>
      </c>
      <c r="L250" s="7" t="str">
        <f t="shared" ca="1" si="89"/>
        <v xml:space="preserve">MUL </v>
      </c>
      <c r="M250" s="7">
        <f t="shared" ca="1" si="90"/>
        <v>4</v>
      </c>
      <c r="N250" s="7">
        <f t="shared" ca="1" si="79"/>
        <v>3</v>
      </c>
      <c r="O250" s="8">
        <f t="shared" ca="1" si="91"/>
        <v>1</v>
      </c>
      <c r="P250" s="8">
        <f t="shared" ca="1" si="80"/>
        <v>1</v>
      </c>
      <c r="Q250" s="8">
        <f t="shared" ca="1" si="81"/>
        <v>0</v>
      </c>
      <c r="R250" s="8" t="str">
        <f t="shared" ca="1" si="92"/>
        <v>num</v>
      </c>
      <c r="S250" s="8" t="str">
        <f t="shared" ca="1" si="93"/>
        <v>num</v>
      </c>
      <c r="T250" s="8" t="str">
        <f t="shared" ca="1" si="94"/>
        <v>addr</v>
      </c>
      <c r="U250" s="7">
        <f ca="1">IF(O250="","",OFFSET(program!$A$1,0,disasm!$A250+COLUMN()-COLUMN($U250)+IF($I250,0,1)))</f>
        <v>1</v>
      </c>
      <c r="V250" s="7">
        <f ca="1">IF(P250="","",OFFSET(program!$A$1,0,disasm!$A250+COLUMN()-COLUMN($U250)+IF($I250,0,1)))</f>
        <v>1</v>
      </c>
      <c r="W250" s="7">
        <f ca="1">IF(Q250="","",OFFSET(program!$A$1,0,disasm!$A250+COLUMN()-COLUMN($U250)+IF($I250,0,1)))</f>
        <v>71</v>
      </c>
      <c r="X250" s="3" t="str">
        <f t="shared" ca="1" si="95"/>
        <v>1</v>
      </c>
      <c r="Y250" s="3" t="str">
        <f t="shared" ca="1" si="96"/>
        <v>1</v>
      </c>
      <c r="Z250" s="3" t="str">
        <f t="shared" ca="1" si="97"/>
        <v>[node.desttbl_size]</v>
      </c>
      <c r="AA250" s="3" t="str">
        <f ca="1">" "
&amp;AE250
&amp;IF(AND(OR(K250=5,K250=6),MOD(INT(J250/1000),10)=1)," A2","")
&amp;IF(AND(NOT(I250),J250=109,OFFSET(program!$A$1,0,disasm!$A250+1)&gt;0,NOT(ISNUMBER(FIND(" A1 "," "&amp;AE250&amp;" "))))," AUTOLABEL","")
&amp;" "</f>
        <v xml:space="preserve">  </v>
      </c>
    </row>
    <row r="251" spans="1:31" x14ac:dyDescent="0.2">
      <c r="A251" s="1">
        <f t="shared" ca="1" si="82"/>
        <v>591</v>
      </c>
      <c r="B251" s="2" t="str">
        <f t="shared" ca="1" si="83"/>
        <v>node34_main+20</v>
      </c>
      <c r="C251" s="3" t="str">
        <f ca="1">_xlfn.TEXTJOIN(" ",FALSE,OFFSET(program!$A$1,0,A251,1,M251))</f>
        <v>1101 0 608 72</v>
      </c>
      <c r="D251" s="4" t="str">
        <f ca="1">IF($H251="data",".dat "&amp;X251,
IF($H251="str",".str " &amp; _xlfn.TEXTJOIN("",FALSE,OFFSET(program!$A$2,0,A251+1,1,M251-1)),
$L251&amp;" "&amp;_xlfn.TEXTJOIN(", ",TRUE,$X251:$Z251)
))</f>
        <v>ADD  0, node34_main+37, [node.desttbl]</v>
      </c>
      <c r="E251" s="19" t="b">
        <f t="shared" ca="1" si="84"/>
        <v>0</v>
      </c>
      <c r="F251" s="5" t="str">
        <f t="shared" ca="1" si="85"/>
        <v>node34_main</v>
      </c>
      <c r="G251" s="5">
        <f t="shared" ca="1" si="86"/>
        <v>571</v>
      </c>
      <c r="H251" s="5" t="str">
        <f t="shared" si="87"/>
        <v>code</v>
      </c>
      <c r="I251" s="13" t="b">
        <f t="shared" si="88"/>
        <v>0</v>
      </c>
      <c r="J251" s="6">
        <f ca="1">OFFSET(program!$A$1,0,disasm!A251)</f>
        <v>1101</v>
      </c>
      <c r="K251" s="7">
        <f t="shared" ca="1" si="78"/>
        <v>1</v>
      </c>
      <c r="L251" s="7" t="str">
        <f t="shared" ca="1" si="89"/>
        <v xml:space="preserve">ADD </v>
      </c>
      <c r="M251" s="7">
        <f t="shared" ca="1" si="90"/>
        <v>4</v>
      </c>
      <c r="N251" s="7">
        <f t="shared" ca="1" si="79"/>
        <v>3</v>
      </c>
      <c r="O251" s="8">
        <f t="shared" ca="1" si="91"/>
        <v>1</v>
      </c>
      <c r="P251" s="8">
        <f t="shared" ca="1" si="80"/>
        <v>1</v>
      </c>
      <c r="Q251" s="8">
        <f t="shared" ca="1" si="81"/>
        <v>0</v>
      </c>
      <c r="R251" s="8" t="str">
        <f t="shared" ca="1" si="92"/>
        <v>num</v>
      </c>
      <c r="S251" s="8" t="str">
        <f t="shared" ca="1" si="93"/>
        <v>addr</v>
      </c>
      <c r="T251" s="8" t="str">
        <f t="shared" ca="1" si="94"/>
        <v>addr</v>
      </c>
      <c r="U251" s="7">
        <f ca="1">IF(O251="","",OFFSET(program!$A$1,0,disasm!$A251+COLUMN()-COLUMN($U251)+IF($I251,0,1)))</f>
        <v>0</v>
      </c>
      <c r="V251" s="7">
        <f ca="1">IF(P251="","",OFFSET(program!$A$1,0,disasm!$A251+COLUMN()-COLUMN($U251)+IF($I251,0,1)))</f>
        <v>608</v>
      </c>
      <c r="W251" s="7">
        <f ca="1">IF(Q251="","",OFFSET(program!$A$1,0,disasm!$A251+COLUMN()-COLUMN($U251)+IF($I251,0,1)))</f>
        <v>72</v>
      </c>
      <c r="X251" s="3" t="str">
        <f t="shared" ca="1" si="95"/>
        <v>0</v>
      </c>
      <c r="Y251" s="3" t="str">
        <f t="shared" ca="1" si="96"/>
        <v>node34_main+37</v>
      </c>
      <c r="Z251" s="3" t="str">
        <f t="shared" ca="1" si="97"/>
        <v>[node.desttbl]</v>
      </c>
      <c r="AA251" s="3" t="str">
        <f ca="1">" "
&amp;AE251
&amp;IF(AND(OR(K251=5,K251=6),MOD(INT(J251/1000),10)=1)," A2","")
&amp;IF(AND(NOT(I251),J251=109,OFFSET(program!$A$1,0,disasm!$A251+1)&gt;0,NOT(ISNUMBER(FIND(" A1 "," "&amp;AE251&amp;" "))))," AUTOLABEL","")
&amp;" "</f>
        <v xml:space="preserve"> A2 </v>
      </c>
      <c r="AE251" s="21" t="s">
        <v>19</v>
      </c>
    </row>
    <row r="252" spans="1:31" x14ac:dyDescent="0.2">
      <c r="A252" s="1">
        <f t="shared" ca="1" si="82"/>
        <v>595</v>
      </c>
      <c r="B252" s="2" t="str">
        <f t="shared" ca="1" si="83"/>
        <v>node34_main+24</v>
      </c>
      <c r="C252" s="3" t="str">
        <f ca="1">_xlfn.TEXTJOIN(" ",FALSE,OFFSET(program!$A$1,0,A252,1,M252))</f>
        <v>1106 0 73</v>
      </c>
      <c r="D252" s="4" t="str">
        <f ca="1">IF($H252="data",".dat "&amp;X252,
IF($H252="str",".str " &amp; _xlfn.TEXTJOIN("",FALSE,OFFSET(program!$A$2,0,A252+1,1,M252-1)),
$L252&amp;" "&amp;_xlfn.TEXTJOIN(", ",TRUE,$X252:$Z252)
))</f>
        <v>J=0  0, main.loop</v>
      </c>
      <c r="E252" s="19" t="b">
        <f t="shared" ca="1" si="84"/>
        <v>0</v>
      </c>
      <c r="F252" s="5" t="str">
        <f t="shared" ca="1" si="85"/>
        <v>node34_main</v>
      </c>
      <c r="G252" s="5">
        <f t="shared" ca="1" si="86"/>
        <v>571</v>
      </c>
      <c r="H252" s="5" t="str">
        <f t="shared" si="87"/>
        <v>code</v>
      </c>
      <c r="I252" s="13" t="b">
        <f t="shared" si="88"/>
        <v>0</v>
      </c>
      <c r="J252" s="6">
        <f ca="1">OFFSET(program!$A$1,0,disasm!A252)</f>
        <v>1106</v>
      </c>
      <c r="K252" s="7">
        <f t="shared" ca="1" si="78"/>
        <v>6</v>
      </c>
      <c r="L252" s="7" t="str">
        <f t="shared" ca="1" si="89"/>
        <v xml:space="preserve">J=0 </v>
      </c>
      <c r="M252" s="7">
        <f t="shared" ca="1" si="90"/>
        <v>3</v>
      </c>
      <c r="N252" s="7">
        <f t="shared" ca="1" si="79"/>
        <v>2</v>
      </c>
      <c r="O252" s="8">
        <f t="shared" ca="1" si="91"/>
        <v>1</v>
      </c>
      <c r="P252" s="8">
        <f t="shared" ca="1" si="80"/>
        <v>1</v>
      </c>
      <c r="Q252" s="8" t="str">
        <f t="shared" ca="1" si="81"/>
        <v/>
      </c>
      <c r="R252" s="8" t="str">
        <f t="shared" ca="1" si="92"/>
        <v>num</v>
      </c>
      <c r="S252" s="8" t="str">
        <f t="shared" ca="1" si="93"/>
        <v>addr</v>
      </c>
      <c r="T252" s="8" t="str">
        <f t="shared" ca="1" si="94"/>
        <v/>
      </c>
      <c r="U252" s="7">
        <f ca="1">IF(O252="","",OFFSET(program!$A$1,0,disasm!$A252+COLUMN()-COLUMN($U252)+IF($I252,0,1)))</f>
        <v>0</v>
      </c>
      <c r="V252" s="7">
        <f ca="1">IF(P252="","",OFFSET(program!$A$1,0,disasm!$A252+COLUMN()-COLUMN($U252)+IF($I252,0,1)))</f>
        <v>73</v>
      </c>
      <c r="W252" s="7" t="str">
        <f ca="1">IF(Q252="","",OFFSET(program!$A$1,0,disasm!$A252+COLUMN()-COLUMN($U252)+IF($I252,0,1)))</f>
        <v/>
      </c>
      <c r="X252" s="3" t="str">
        <f t="shared" ca="1" si="95"/>
        <v>0</v>
      </c>
      <c r="Y252" s="3" t="str">
        <f t="shared" ca="1" si="96"/>
        <v>main.loop</v>
      </c>
      <c r="Z252" s="3" t="str">
        <f t="shared" ca="1" si="97"/>
        <v/>
      </c>
      <c r="AA252" s="3" t="str">
        <f ca="1">" "
&amp;AE252
&amp;IF(AND(OR(K252=5,K252=6),MOD(INT(J252/1000),10)=1)," A2","")
&amp;IF(AND(NOT(I252),J252=109,OFFSET(program!$A$1,0,disasm!$A252+1)&gt;0,NOT(ISNUMBER(FIND(" A1 "," "&amp;AE252&amp;" "))))," AUTOLABEL","")
&amp;" "</f>
        <v xml:space="preserve">  A2 </v>
      </c>
    </row>
    <row r="253" spans="1:31" x14ac:dyDescent="0.2">
      <c r="A253" s="1">
        <f t="shared" ca="1" si="82"/>
        <v>598</v>
      </c>
      <c r="B253" s="2" t="str">
        <f t="shared" ca="1" si="83"/>
        <v>node34_main+27</v>
      </c>
      <c r="C253" s="3" t="str">
        <f ca="1">_xlfn.TEXTJOIN(" ",FALSE,OFFSET(program!$A$1,0,A253,1,M253))</f>
        <v>0</v>
      </c>
      <c r="D253" s="4" t="str">
        <f ca="1">IF($H253="data",".dat "&amp;X253,
IF($H253="str",".str " &amp; _xlfn.TEXTJOIN("",FALSE,OFFSET(program!$A$2,0,A253+1,1,M253-1)),
$L253&amp;" "&amp;_xlfn.TEXTJOIN(", ",TRUE,$X253:$Z253)
))</f>
        <v>.dat 0</v>
      </c>
      <c r="E253" s="19" t="b">
        <f t="shared" ca="1" si="84"/>
        <v>0</v>
      </c>
      <c r="F253" s="5" t="str">
        <f t="shared" ca="1" si="85"/>
        <v>node34_main</v>
      </c>
      <c r="G253" s="5">
        <f t="shared" ca="1" si="86"/>
        <v>571</v>
      </c>
      <c r="H253" s="5" t="str">
        <f t="shared" si="87"/>
        <v>data</v>
      </c>
      <c r="I253" s="13" t="b">
        <f t="shared" si="88"/>
        <v>1</v>
      </c>
      <c r="J253" s="6">
        <f ca="1">OFFSET(program!$A$1,0,disasm!A253)</f>
        <v>0</v>
      </c>
      <c r="K253" s="7">
        <f t="shared" ca="1" si="78"/>
        <v>0</v>
      </c>
      <c r="L253" s="7" t="e">
        <f t="shared" ca="1" si="89"/>
        <v>#VALUE!</v>
      </c>
      <c r="M253" s="7">
        <f t="shared" si="90"/>
        <v>1</v>
      </c>
      <c r="N253" s="7">
        <f t="shared" si="79"/>
        <v>1</v>
      </c>
      <c r="O253" s="8">
        <f t="shared" si="91"/>
        <v>1</v>
      </c>
      <c r="P253" s="8" t="str">
        <f t="shared" si="80"/>
        <v/>
      </c>
      <c r="Q253" s="8" t="str">
        <f t="shared" si="81"/>
        <v/>
      </c>
      <c r="R253" s="8" t="str">
        <f t="shared" ca="1" si="92"/>
        <v>num</v>
      </c>
      <c r="S253" s="8" t="str">
        <f t="shared" si="93"/>
        <v/>
      </c>
      <c r="T253" s="8" t="str">
        <f t="shared" si="94"/>
        <v/>
      </c>
      <c r="U253" s="7">
        <f ca="1">IF(O253="","",OFFSET(program!$A$1,0,disasm!$A253+COLUMN()-COLUMN($U253)+IF($I253,0,1)))</f>
        <v>0</v>
      </c>
      <c r="V253" s="7" t="str">
        <f ca="1">IF(P253="","",OFFSET(program!$A$1,0,disasm!$A253+COLUMN()-COLUMN($U253)+IF($I253,0,1)))</f>
        <v/>
      </c>
      <c r="W253" s="7" t="str">
        <f ca="1">IF(Q253="","",OFFSET(program!$A$1,0,disasm!$A253+COLUMN()-COLUMN($U253)+IF($I253,0,1)))</f>
        <v/>
      </c>
      <c r="X253" s="3" t="str">
        <f t="shared" ca="1" si="95"/>
        <v>0</v>
      </c>
      <c r="Y253" s="3" t="str">
        <f t="shared" si="96"/>
        <v/>
      </c>
      <c r="Z253" s="3" t="str">
        <f t="shared" si="97"/>
        <v/>
      </c>
      <c r="AA253" s="3" t="str">
        <f ca="1">" "
&amp;AE253
&amp;IF(AND(OR(K253=5,K253=6),MOD(INT(J253/1000),10)=1)," A2","")
&amp;IF(AND(NOT(I253),J253=109,OFFSET(program!$A$1,0,disasm!$A253+1)&gt;0,NOT(ISNUMBER(FIND(" A1 "," "&amp;AE253&amp;" "))))," AUTOLABEL","")
&amp;" "</f>
        <v xml:space="preserve"> DATA </v>
      </c>
      <c r="AD253" s="12"/>
      <c r="AE253" s="12" t="s">
        <v>23</v>
      </c>
    </row>
    <row r="254" spans="1:31" x14ac:dyDescent="0.2">
      <c r="A254" s="1">
        <f t="shared" ca="1" si="82"/>
        <v>599</v>
      </c>
      <c r="B254" s="2" t="str">
        <f t="shared" ca="1" si="83"/>
        <v>node34_main+28</v>
      </c>
      <c r="C254" s="3" t="str">
        <f ca="1">_xlfn.TEXTJOIN(" ",FALSE,OFFSET(program!$A$1,0,A254,1,M254))</f>
        <v>0</v>
      </c>
      <c r="D254" s="4" t="str">
        <f ca="1">IF($H254="data",".dat "&amp;X254,
IF($H254="str",".str " &amp; _xlfn.TEXTJOIN("",FALSE,OFFSET(program!$A$2,0,A254+1,1,M254-1)),
$L254&amp;" "&amp;_xlfn.TEXTJOIN(", ",TRUE,$X254:$Z254)
))</f>
        <v>.dat 0</v>
      </c>
      <c r="E254" s="19" t="b">
        <f t="shared" ca="1" si="84"/>
        <v>0</v>
      </c>
      <c r="F254" s="5" t="str">
        <f t="shared" ca="1" si="85"/>
        <v>node34_main</v>
      </c>
      <c r="G254" s="5">
        <f t="shared" ca="1" si="86"/>
        <v>571</v>
      </c>
      <c r="H254" s="5" t="str">
        <f t="shared" si="87"/>
        <v>data</v>
      </c>
      <c r="I254" s="13" t="b">
        <f t="shared" si="88"/>
        <v>1</v>
      </c>
      <c r="J254" s="6">
        <f ca="1">OFFSET(program!$A$1,0,disasm!A254)</f>
        <v>0</v>
      </c>
      <c r="K254" s="7">
        <f t="shared" ca="1" si="78"/>
        <v>0</v>
      </c>
      <c r="L254" s="7" t="e">
        <f t="shared" ca="1" si="89"/>
        <v>#VALUE!</v>
      </c>
      <c r="M254" s="7">
        <f t="shared" si="90"/>
        <v>1</v>
      </c>
      <c r="N254" s="7">
        <f t="shared" si="79"/>
        <v>1</v>
      </c>
      <c r="O254" s="8">
        <f t="shared" si="91"/>
        <v>1</v>
      </c>
      <c r="P254" s="8" t="str">
        <f t="shared" si="80"/>
        <v/>
      </c>
      <c r="Q254" s="8" t="str">
        <f t="shared" si="81"/>
        <v/>
      </c>
      <c r="R254" s="8" t="str">
        <f t="shared" ca="1" si="92"/>
        <v>num</v>
      </c>
      <c r="S254" s="8" t="str">
        <f t="shared" si="93"/>
        <v/>
      </c>
      <c r="T254" s="8" t="str">
        <f t="shared" si="94"/>
        <v/>
      </c>
      <c r="U254" s="7">
        <f ca="1">IF(O254="","",OFFSET(program!$A$1,0,disasm!$A254+COLUMN()-COLUMN($U254)+IF($I254,0,1)))</f>
        <v>0</v>
      </c>
      <c r="V254" s="7" t="str">
        <f ca="1">IF(P254="","",OFFSET(program!$A$1,0,disasm!$A254+COLUMN()-COLUMN($U254)+IF($I254,0,1)))</f>
        <v/>
      </c>
      <c r="W254" s="7" t="str">
        <f ca="1">IF(Q254="","",OFFSET(program!$A$1,0,disasm!$A254+COLUMN()-COLUMN($U254)+IF($I254,0,1)))</f>
        <v/>
      </c>
      <c r="X254" s="3" t="str">
        <f t="shared" ca="1" si="95"/>
        <v>0</v>
      </c>
      <c r="Y254" s="3" t="str">
        <f t="shared" si="96"/>
        <v/>
      </c>
      <c r="Z254" s="3" t="str">
        <f t="shared" si="97"/>
        <v/>
      </c>
      <c r="AA254" s="3" t="str">
        <f ca="1">" "
&amp;AE254
&amp;IF(AND(OR(K254=5,K254=6),MOD(INT(J254/1000),10)=1)," A2","")
&amp;IF(AND(NOT(I254),J254=109,OFFSET(program!$A$1,0,disasm!$A254+1)&gt;0,NOT(ISNUMBER(FIND(" A1 "," "&amp;AE254&amp;" "))))," AUTOLABEL","")
&amp;" "</f>
        <v xml:space="preserve">  </v>
      </c>
    </row>
    <row r="255" spans="1:31" x14ac:dyDescent="0.2">
      <c r="A255" s="1">
        <f t="shared" ca="1" si="82"/>
        <v>600</v>
      </c>
      <c r="B255" s="2" t="str">
        <f t="shared" ca="1" si="83"/>
        <v>node34_main+29</v>
      </c>
      <c r="C255" s="3" t="str">
        <f ca="1">_xlfn.TEXTJOIN(" ",FALSE,OFFSET(program!$A$1,0,A255,1,M255))</f>
        <v>0</v>
      </c>
      <c r="D255" s="4" t="str">
        <f ca="1">IF($H255="data",".dat "&amp;X255,
IF($H255="str",".str " &amp; _xlfn.TEXTJOIN("",FALSE,OFFSET(program!$A$2,0,A255+1,1,M255-1)),
$L255&amp;" "&amp;_xlfn.TEXTJOIN(", ",TRUE,$X255:$Z255)
))</f>
        <v>.dat 0</v>
      </c>
      <c r="E255" s="19" t="b">
        <f t="shared" ca="1" si="84"/>
        <v>0</v>
      </c>
      <c r="F255" s="5" t="str">
        <f t="shared" ca="1" si="85"/>
        <v>node34_main</v>
      </c>
      <c r="G255" s="5">
        <f t="shared" ca="1" si="86"/>
        <v>571</v>
      </c>
      <c r="H255" s="5" t="str">
        <f t="shared" si="87"/>
        <v>data</v>
      </c>
      <c r="I255" s="13" t="b">
        <f t="shared" si="88"/>
        <v>1</v>
      </c>
      <c r="J255" s="6">
        <f ca="1">OFFSET(program!$A$1,0,disasm!A255)</f>
        <v>0</v>
      </c>
      <c r="K255" s="7">
        <f t="shared" ca="1" si="78"/>
        <v>0</v>
      </c>
      <c r="L255" s="7" t="e">
        <f t="shared" ca="1" si="89"/>
        <v>#VALUE!</v>
      </c>
      <c r="M255" s="7">
        <f t="shared" si="90"/>
        <v>1</v>
      </c>
      <c r="N255" s="7">
        <f t="shared" si="79"/>
        <v>1</v>
      </c>
      <c r="O255" s="8">
        <f t="shared" si="91"/>
        <v>1</v>
      </c>
      <c r="P255" s="8" t="str">
        <f t="shared" si="80"/>
        <v/>
      </c>
      <c r="Q255" s="8" t="str">
        <f t="shared" si="81"/>
        <v/>
      </c>
      <c r="R255" s="8" t="str">
        <f t="shared" ca="1" si="92"/>
        <v>num</v>
      </c>
      <c r="S255" s="8" t="str">
        <f t="shared" si="93"/>
        <v/>
      </c>
      <c r="T255" s="8" t="str">
        <f t="shared" si="94"/>
        <v/>
      </c>
      <c r="U255" s="7">
        <f ca="1">IF(O255="","",OFFSET(program!$A$1,0,disasm!$A255+COLUMN()-COLUMN($U255)+IF($I255,0,1)))</f>
        <v>0</v>
      </c>
      <c r="V255" s="7" t="str">
        <f ca="1">IF(P255="","",OFFSET(program!$A$1,0,disasm!$A255+COLUMN()-COLUMN($U255)+IF($I255,0,1)))</f>
        <v/>
      </c>
      <c r="W255" s="7" t="str">
        <f ca="1">IF(Q255="","",OFFSET(program!$A$1,0,disasm!$A255+COLUMN()-COLUMN($U255)+IF($I255,0,1)))</f>
        <v/>
      </c>
      <c r="X255" s="3" t="str">
        <f t="shared" ca="1" si="95"/>
        <v>0</v>
      </c>
      <c r="Y255" s="3" t="str">
        <f t="shared" si="96"/>
        <v/>
      </c>
      <c r="Z255" s="3" t="str">
        <f t="shared" si="97"/>
        <v/>
      </c>
      <c r="AA255" s="3" t="str">
        <f ca="1">" "
&amp;AE255
&amp;IF(AND(OR(K255=5,K255=6),MOD(INT(J255/1000),10)=1)," A2","")
&amp;IF(AND(NOT(I255),J255=109,OFFSET(program!$A$1,0,disasm!$A255+1)&gt;0,NOT(ISNUMBER(FIND(" A1 "," "&amp;AE255&amp;" "))))," AUTOLABEL","")
&amp;" "</f>
        <v xml:space="preserve">  </v>
      </c>
    </row>
    <row r="256" spans="1:31" x14ac:dyDescent="0.2">
      <c r="A256" s="1">
        <f t="shared" ca="1" si="82"/>
        <v>601</v>
      </c>
      <c r="B256" s="2" t="str">
        <f t="shared" ca="1" si="83"/>
        <v>node34_main+30</v>
      </c>
      <c r="C256" s="3" t="str">
        <f ca="1">_xlfn.TEXTJOIN(" ",FALSE,OFFSET(program!$A$1,0,A256,1,M256))</f>
        <v>0</v>
      </c>
      <c r="D256" s="4" t="str">
        <f ca="1">IF($H256="data",".dat "&amp;X256,
IF($H256="str",".str " &amp; _xlfn.TEXTJOIN("",FALSE,OFFSET(program!$A$2,0,A256+1,1,M256-1)),
$L256&amp;" "&amp;_xlfn.TEXTJOIN(", ",TRUE,$X256:$Z256)
))</f>
        <v>.dat 0</v>
      </c>
      <c r="E256" s="19" t="b">
        <f t="shared" ca="1" si="84"/>
        <v>0</v>
      </c>
      <c r="F256" s="5" t="str">
        <f t="shared" ca="1" si="85"/>
        <v>node34_main</v>
      </c>
      <c r="G256" s="5">
        <f t="shared" ca="1" si="86"/>
        <v>571</v>
      </c>
      <c r="H256" s="5" t="str">
        <f t="shared" si="87"/>
        <v>data</v>
      </c>
      <c r="I256" s="13" t="b">
        <f t="shared" si="88"/>
        <v>1</v>
      </c>
      <c r="J256" s="6">
        <f ca="1">OFFSET(program!$A$1,0,disasm!A256)</f>
        <v>0</v>
      </c>
      <c r="K256" s="7">
        <f t="shared" ca="1" si="78"/>
        <v>0</v>
      </c>
      <c r="L256" s="7" t="e">
        <f t="shared" ca="1" si="89"/>
        <v>#VALUE!</v>
      </c>
      <c r="M256" s="7">
        <f t="shared" si="90"/>
        <v>1</v>
      </c>
      <c r="N256" s="7">
        <f t="shared" si="79"/>
        <v>1</v>
      </c>
      <c r="O256" s="8">
        <f t="shared" si="91"/>
        <v>1</v>
      </c>
      <c r="P256" s="8" t="str">
        <f t="shared" si="80"/>
        <v/>
      </c>
      <c r="Q256" s="8" t="str">
        <f t="shared" si="81"/>
        <v/>
      </c>
      <c r="R256" s="8" t="str">
        <f t="shared" ca="1" si="92"/>
        <v>num</v>
      </c>
      <c r="S256" s="8" t="str">
        <f t="shared" si="93"/>
        <v/>
      </c>
      <c r="T256" s="8" t="str">
        <f t="shared" si="94"/>
        <v/>
      </c>
      <c r="U256" s="7">
        <f ca="1">IF(O256="","",OFFSET(program!$A$1,0,disasm!$A256+COLUMN()-COLUMN($U256)+IF($I256,0,1)))</f>
        <v>0</v>
      </c>
      <c r="V256" s="7" t="str">
        <f ca="1">IF(P256="","",OFFSET(program!$A$1,0,disasm!$A256+COLUMN()-COLUMN($U256)+IF($I256,0,1)))</f>
        <v/>
      </c>
      <c r="W256" s="7" t="str">
        <f ca="1">IF(Q256="","",OFFSET(program!$A$1,0,disasm!$A256+COLUMN()-COLUMN($U256)+IF($I256,0,1)))</f>
        <v/>
      </c>
      <c r="X256" s="3" t="str">
        <f t="shared" ca="1" si="95"/>
        <v>0</v>
      </c>
      <c r="Y256" s="3" t="str">
        <f t="shared" si="96"/>
        <v/>
      </c>
      <c r="Z256" s="3" t="str">
        <f t="shared" si="97"/>
        <v/>
      </c>
      <c r="AA256" s="3" t="str">
        <f ca="1">" "
&amp;AE256
&amp;IF(AND(OR(K256=5,K256=6),MOD(INT(J256/1000),10)=1)," A2","")
&amp;IF(AND(NOT(I256),J256=109,OFFSET(program!$A$1,0,disasm!$A256+1)&gt;0,NOT(ISNUMBER(FIND(" A1 "," "&amp;AE256&amp;" "))))," AUTOLABEL","")
&amp;" "</f>
        <v xml:space="preserve">  </v>
      </c>
    </row>
    <row r="257" spans="1:31" x14ac:dyDescent="0.2">
      <c r="A257" s="1">
        <f t="shared" ca="1" si="82"/>
        <v>602</v>
      </c>
      <c r="B257" s="2" t="str">
        <f t="shared" ca="1" si="83"/>
        <v>node34_main+31</v>
      </c>
      <c r="C257" s="3" t="str">
        <f ca="1">_xlfn.TEXTJOIN(" ",FALSE,OFFSET(program!$A$1,0,A257,1,M257))</f>
        <v>0</v>
      </c>
      <c r="D257" s="4" t="str">
        <f ca="1">IF($H257="data",".dat "&amp;X257,
IF($H257="str",".str " &amp; _xlfn.TEXTJOIN("",FALSE,OFFSET(program!$A$2,0,A257+1,1,M257-1)),
$L257&amp;" "&amp;_xlfn.TEXTJOIN(", ",TRUE,$X257:$Z257)
))</f>
        <v>.dat 0</v>
      </c>
      <c r="E257" s="19" t="b">
        <f t="shared" ca="1" si="84"/>
        <v>0</v>
      </c>
      <c r="F257" s="5" t="str">
        <f t="shared" ca="1" si="85"/>
        <v>node34_main</v>
      </c>
      <c r="G257" s="5">
        <f t="shared" ca="1" si="86"/>
        <v>571</v>
      </c>
      <c r="H257" s="5" t="str">
        <f t="shared" si="87"/>
        <v>data</v>
      </c>
      <c r="I257" s="13" t="b">
        <f t="shared" si="88"/>
        <v>1</v>
      </c>
      <c r="J257" s="6">
        <f ca="1">OFFSET(program!$A$1,0,disasm!A257)</f>
        <v>0</v>
      </c>
      <c r="K257" s="7">
        <f t="shared" ca="1" si="78"/>
        <v>0</v>
      </c>
      <c r="L257" s="7" t="e">
        <f t="shared" ca="1" si="89"/>
        <v>#VALUE!</v>
      </c>
      <c r="M257" s="7">
        <f t="shared" si="90"/>
        <v>1</v>
      </c>
      <c r="N257" s="7">
        <f t="shared" si="79"/>
        <v>1</v>
      </c>
      <c r="O257" s="8">
        <f t="shared" si="91"/>
        <v>1</v>
      </c>
      <c r="P257" s="8" t="str">
        <f t="shared" si="80"/>
        <v/>
      </c>
      <c r="Q257" s="8" t="str">
        <f t="shared" si="81"/>
        <v/>
      </c>
      <c r="R257" s="8" t="str">
        <f t="shared" ca="1" si="92"/>
        <v>num</v>
      </c>
      <c r="S257" s="8" t="str">
        <f t="shared" si="93"/>
        <v/>
      </c>
      <c r="T257" s="8" t="str">
        <f t="shared" si="94"/>
        <v/>
      </c>
      <c r="U257" s="7">
        <f ca="1">IF(O257="","",OFFSET(program!$A$1,0,disasm!$A257+COLUMN()-COLUMN($U257)+IF($I257,0,1)))</f>
        <v>0</v>
      </c>
      <c r="V257" s="7" t="str">
        <f ca="1">IF(P257="","",OFFSET(program!$A$1,0,disasm!$A257+COLUMN()-COLUMN($U257)+IF($I257,0,1)))</f>
        <v/>
      </c>
      <c r="W257" s="7" t="str">
        <f ca="1">IF(Q257="","",OFFSET(program!$A$1,0,disasm!$A257+COLUMN()-COLUMN($U257)+IF($I257,0,1)))</f>
        <v/>
      </c>
      <c r="X257" s="3" t="str">
        <f t="shared" ca="1" si="95"/>
        <v>0</v>
      </c>
      <c r="Y257" s="3" t="str">
        <f t="shared" si="96"/>
        <v/>
      </c>
      <c r="Z257" s="3" t="str">
        <f t="shared" si="97"/>
        <v/>
      </c>
      <c r="AA257" s="3" t="str">
        <f ca="1">" "
&amp;AE257
&amp;IF(AND(OR(K257=5,K257=6),MOD(INT(J257/1000),10)=1)," A2","")
&amp;IF(AND(NOT(I257),J257=109,OFFSET(program!$A$1,0,disasm!$A257+1)&gt;0,NOT(ISNUMBER(FIND(" A1 "," "&amp;AE257&amp;" "))))," AUTOLABEL","")
&amp;" "</f>
        <v xml:space="preserve">  </v>
      </c>
    </row>
    <row r="258" spans="1:31" x14ac:dyDescent="0.2">
      <c r="A258" s="1">
        <f t="shared" ca="1" si="82"/>
        <v>603</v>
      </c>
      <c r="B258" s="2" t="str">
        <f t="shared" ca="1" si="83"/>
        <v>node34_main+32</v>
      </c>
      <c r="C258" s="3" t="str">
        <f ca="1">_xlfn.TEXTJOIN(" ",FALSE,OFFSET(program!$A$1,0,A258,1,M258))</f>
        <v>0</v>
      </c>
      <c r="D258" s="4" t="str">
        <f ca="1">IF($H258="data",".dat "&amp;X258,
IF($H258="str",".str " &amp; _xlfn.TEXTJOIN("",FALSE,OFFSET(program!$A$2,0,A258+1,1,M258-1)),
$L258&amp;" "&amp;_xlfn.TEXTJOIN(", ",TRUE,$X258:$Z258)
))</f>
        <v>.dat 0</v>
      </c>
      <c r="E258" s="19" t="b">
        <f t="shared" ca="1" si="84"/>
        <v>0</v>
      </c>
      <c r="F258" s="5" t="str">
        <f t="shared" ca="1" si="85"/>
        <v>node34_main</v>
      </c>
      <c r="G258" s="5">
        <f t="shared" ca="1" si="86"/>
        <v>571</v>
      </c>
      <c r="H258" s="5" t="str">
        <f t="shared" si="87"/>
        <v>data</v>
      </c>
      <c r="I258" s="13" t="b">
        <f t="shared" si="88"/>
        <v>1</v>
      </c>
      <c r="J258" s="6">
        <f ca="1">OFFSET(program!$A$1,0,disasm!A258)</f>
        <v>0</v>
      </c>
      <c r="K258" s="7">
        <f t="shared" ca="1" si="78"/>
        <v>0</v>
      </c>
      <c r="L258" s="7" t="e">
        <f t="shared" ca="1" si="89"/>
        <v>#VALUE!</v>
      </c>
      <c r="M258" s="7">
        <f t="shared" si="90"/>
        <v>1</v>
      </c>
      <c r="N258" s="7">
        <f t="shared" si="79"/>
        <v>1</v>
      </c>
      <c r="O258" s="8">
        <f t="shared" si="91"/>
        <v>1</v>
      </c>
      <c r="P258" s="8" t="str">
        <f t="shared" si="80"/>
        <v/>
      </c>
      <c r="Q258" s="8" t="str">
        <f t="shared" si="81"/>
        <v/>
      </c>
      <c r="R258" s="8" t="str">
        <f t="shared" ca="1" si="92"/>
        <v>num</v>
      </c>
      <c r="S258" s="8" t="str">
        <f t="shared" si="93"/>
        <v/>
      </c>
      <c r="T258" s="8" t="str">
        <f t="shared" si="94"/>
        <v/>
      </c>
      <c r="U258" s="7">
        <f ca="1">IF(O258="","",OFFSET(program!$A$1,0,disasm!$A258+COLUMN()-COLUMN($U258)+IF($I258,0,1)))</f>
        <v>0</v>
      </c>
      <c r="V258" s="7" t="str">
        <f ca="1">IF(P258="","",OFFSET(program!$A$1,0,disasm!$A258+COLUMN()-COLUMN($U258)+IF($I258,0,1)))</f>
        <v/>
      </c>
      <c r="W258" s="7" t="str">
        <f ca="1">IF(Q258="","",OFFSET(program!$A$1,0,disasm!$A258+COLUMN()-COLUMN($U258)+IF($I258,0,1)))</f>
        <v/>
      </c>
      <c r="X258" s="3" t="str">
        <f t="shared" ca="1" si="95"/>
        <v>0</v>
      </c>
      <c r="Y258" s="3" t="str">
        <f t="shared" si="96"/>
        <v/>
      </c>
      <c r="Z258" s="3" t="str">
        <f t="shared" si="97"/>
        <v/>
      </c>
      <c r="AA258" s="3" t="str">
        <f ca="1">" "
&amp;AE258
&amp;IF(AND(OR(K258=5,K258=6),MOD(INT(J258/1000),10)=1)," A2","")
&amp;IF(AND(NOT(I258),J258=109,OFFSET(program!$A$1,0,disasm!$A258+1)&gt;0,NOT(ISNUMBER(FIND(" A1 "," "&amp;AE258&amp;" "))))," AUTOLABEL","")
&amp;" "</f>
        <v xml:space="preserve">  </v>
      </c>
    </row>
    <row r="259" spans="1:31" x14ac:dyDescent="0.2">
      <c r="A259" s="1">
        <f t="shared" ca="1" si="82"/>
        <v>604</v>
      </c>
      <c r="B259" s="2" t="str">
        <f t="shared" ca="1" si="83"/>
        <v>node34_main+33</v>
      </c>
      <c r="C259" s="3" t="str">
        <f ca="1">_xlfn.TEXTJOIN(" ",FALSE,OFFSET(program!$A$1,0,A259,1,M259))</f>
        <v>0</v>
      </c>
      <c r="D259" s="4" t="str">
        <f ca="1">IF($H259="data",".dat "&amp;X259,
IF($H259="str",".str " &amp; _xlfn.TEXTJOIN("",FALSE,OFFSET(program!$A$2,0,A259+1,1,M259-1)),
$L259&amp;" "&amp;_xlfn.TEXTJOIN(", ",TRUE,$X259:$Z259)
))</f>
        <v>.dat 0</v>
      </c>
      <c r="E259" s="19" t="b">
        <f t="shared" ca="1" si="84"/>
        <v>0</v>
      </c>
      <c r="F259" s="5" t="str">
        <f t="shared" ca="1" si="85"/>
        <v>node34_main</v>
      </c>
      <c r="G259" s="5">
        <f t="shared" ca="1" si="86"/>
        <v>571</v>
      </c>
      <c r="H259" s="5" t="str">
        <f t="shared" si="87"/>
        <v>data</v>
      </c>
      <c r="I259" s="13" t="b">
        <f t="shared" si="88"/>
        <v>1</v>
      </c>
      <c r="J259" s="6">
        <f ca="1">OFFSET(program!$A$1,0,disasm!A259)</f>
        <v>0</v>
      </c>
      <c r="K259" s="7">
        <f t="shared" ref="K259:K322" ca="1" si="98">MOD($J259,100)</f>
        <v>0</v>
      </c>
      <c r="L259" s="7" t="e">
        <f t="shared" ca="1" si="89"/>
        <v>#VALUE!</v>
      </c>
      <c r="M259" s="7">
        <f t="shared" si="90"/>
        <v>1</v>
      </c>
      <c r="N259" s="7">
        <f t="shared" ref="N259:N322" si="99">IF($I259,1,IFERROR(CHOOSE($K259,3,3,1,1,2,2,3,3,1),0))</f>
        <v>1</v>
      </c>
      <c r="O259" s="8">
        <f t="shared" si="91"/>
        <v>1</v>
      </c>
      <c r="P259" s="8" t="str">
        <f t="shared" ref="P259:P322" si="100">IF($N259&gt;=2,MOD(INT($J259/1000),10),"")</f>
        <v/>
      </c>
      <c r="Q259" s="8" t="str">
        <f t="shared" ref="Q259:Q322" si="101">IF($N259&gt;=3,MOD(INT($J259/10000),10),"")</f>
        <v/>
      </c>
      <c r="R259" s="8" t="str">
        <f t="shared" ca="1" si="92"/>
        <v>num</v>
      </c>
      <c r="S259" s="8" t="str">
        <f t="shared" si="93"/>
        <v/>
      </c>
      <c r="T259" s="8" t="str">
        <f t="shared" si="94"/>
        <v/>
      </c>
      <c r="U259" s="7">
        <f ca="1">IF(O259="","",OFFSET(program!$A$1,0,disasm!$A259+COLUMN()-COLUMN($U259)+IF($I259,0,1)))</f>
        <v>0</v>
      </c>
      <c r="V259" s="7" t="str">
        <f ca="1">IF(P259="","",OFFSET(program!$A$1,0,disasm!$A259+COLUMN()-COLUMN($U259)+IF($I259,0,1)))</f>
        <v/>
      </c>
      <c r="W259" s="7" t="str">
        <f ca="1">IF(Q259="","",OFFSET(program!$A$1,0,disasm!$A259+COLUMN()-COLUMN($U259)+IF($I259,0,1)))</f>
        <v/>
      </c>
      <c r="X259" s="3" t="str">
        <f t="shared" ca="1" si="95"/>
        <v>0</v>
      </c>
      <c r="Y259" s="3" t="str">
        <f t="shared" si="96"/>
        <v/>
      </c>
      <c r="Z259" s="3" t="str">
        <f t="shared" si="97"/>
        <v/>
      </c>
      <c r="AA259" s="3" t="str">
        <f ca="1">" "
&amp;AE259
&amp;IF(AND(OR(K259=5,K259=6),MOD(INT(J259/1000),10)=1)," A2","")
&amp;IF(AND(NOT(I259),J259=109,OFFSET(program!$A$1,0,disasm!$A259+1)&gt;0,NOT(ISNUMBER(FIND(" A1 "," "&amp;AE259&amp;" "))))," AUTOLABEL","")
&amp;" "</f>
        <v xml:space="preserve">  </v>
      </c>
    </row>
    <row r="260" spans="1:31" x14ac:dyDescent="0.2">
      <c r="A260" s="1">
        <f t="shared" ref="A260:A323" ca="1" si="102">A259+M259</f>
        <v>605</v>
      </c>
      <c r="B260" s="2" t="str">
        <f t="shared" ref="B260:B323" ca="1" si="103">$F260
&amp;IF(ISBLANK(AB260),
    IF($A260=$G260,
        "",
        "+"&amp;$A260-$G260
    ),
    "."&amp;AB260
)</f>
        <v>node34_main+34</v>
      </c>
      <c r="C260" s="3" t="str">
        <f ca="1">_xlfn.TEXTJOIN(" ",FALSE,OFFSET(program!$A$1,0,A260,1,M260))</f>
        <v>0</v>
      </c>
      <c r="D260" s="4" t="str">
        <f ca="1">IF($H260="data",".dat "&amp;X260,
IF($H260="str",".str " &amp; _xlfn.TEXTJOIN("",FALSE,OFFSET(program!$A$2,0,A260+1,1,M260-1)),
$L260&amp;" "&amp;_xlfn.TEXTJOIN(", ",TRUE,$X260:$Z260)
))</f>
        <v>.dat 0</v>
      </c>
      <c r="E260" s="19" t="b">
        <f t="shared" ref="E260:E323" ca="1" si="104">IF(G260&lt;&gt;G259,NOT(E259),E259)</f>
        <v>0</v>
      </c>
      <c r="F260" s="5" t="str">
        <f t="shared" ref="F260:F323" ca="1" si="105">IF(ISBLANK($AD260),
    IF(ISNUMBER(FIND(" AUTOLABEL ",AA260)),IF(I260,"data","fun")&amp;A260,F259),
    $AD260
)</f>
        <v>node34_main</v>
      </c>
      <c r="G260" s="5">
        <f t="shared" ref="G260:G323" ca="1" si="106">IF(AND(ISBLANK($AD260),NOT(ISNUMBER(FIND(" AUTOLABEL ",AA260)))),G259,$A260)</f>
        <v>571</v>
      </c>
      <c r="H260" s="5" t="str">
        <f t="shared" ref="H260:H323" si="107">IF(ISNUMBER(FIND(" STR "," "&amp;AE260&amp;" ")),"str",
IF(ISNUMBER(FIND(" CODE "," "&amp;AE260&amp;" ")),"code",
IF(ISNUMBER(FIND(" DATA "," "&amp;AE260&amp;" ")),"data",
$H259
)))</f>
        <v>data</v>
      </c>
      <c r="I260" s="13" t="b">
        <f t="shared" ref="I260:I323" si="108">H260&lt;&gt;"code"</f>
        <v>1</v>
      </c>
      <c r="J260" s="6">
        <f ca="1">OFFSET(program!$A$1,0,disasm!A260)</f>
        <v>0</v>
      </c>
      <c r="K260" s="7">
        <f t="shared" ca="1" si="98"/>
        <v>0</v>
      </c>
      <c r="L260" s="7" t="e">
        <f t="shared" ref="L260:L323" ca="1" si="109">IF(K260=99,"END",CHOOSE(K260,"ADD ","MUL ","IN  ","OUT ","J!=0","J=0 ","CMP&lt;","CMP=","SP+ "))</f>
        <v>#VALUE!</v>
      </c>
      <c r="M260" s="7">
        <f t="shared" ref="M260:M323" si="110">IF($H260="data",1,IF($H260="str",$J260+1,N260+1))</f>
        <v>1</v>
      </c>
      <c r="N260" s="7">
        <f t="shared" si="99"/>
        <v>1</v>
      </c>
      <c r="O260" s="8">
        <f t="shared" ref="O260:O323" si="111">IF(I260,1,IF($N260&gt;=1,MOD(INT($J260/100),10),""))</f>
        <v>1</v>
      </c>
      <c r="P260" s="8" t="str">
        <f t="shared" si="100"/>
        <v/>
      </c>
      <c r="Q260" s="8" t="str">
        <f t="shared" si="101"/>
        <v/>
      </c>
      <c r="R260" s="8" t="str">
        <f t="shared" ref="R260:R323" ca="1" si="112">IF(O260="","",
    IF(ISNUMBER(FIND(" A"&amp;R$1&amp;" ",$AA260)),"addr",
        IF(ISNUMBER(FIND(" C"&amp;R$1&amp;" ",$AA260)),"char",
            CHOOSE(O260+1,"addr","num","num")
        )
    )
)</f>
        <v>num</v>
      </c>
      <c r="S260" s="8" t="str">
        <f t="shared" ref="S260:S323" si="113">IF(P260="","",
    IF(ISNUMBER(FIND(" A"&amp;S$1&amp;" ",$AA260)),"addr",
        IF(ISNUMBER(FIND(" C"&amp;S$1&amp;" ",$AA260)),"char",
            CHOOSE(P260+1,"addr","num","num")
        )
    )
)</f>
        <v/>
      </c>
      <c r="T260" s="8" t="str">
        <f t="shared" ref="T260:T323" si="114">IF(Q260="","",
    IF(ISNUMBER(FIND(" A"&amp;T$1&amp;" ",$AA260)),"addr",
        IF(ISNUMBER(FIND(" C"&amp;T$1&amp;" ",$AA260)),"char",
            CHOOSE(Q260+1,"addr","num","num")
        )
    )
)</f>
        <v/>
      </c>
      <c r="U260" s="7">
        <f ca="1">IF(O260="","",OFFSET(program!$A$1,0,disasm!$A260+COLUMN()-COLUMN($U260)+IF($I260,0,1)))</f>
        <v>0</v>
      </c>
      <c r="V260" s="7" t="str">
        <f ca="1">IF(P260="","",OFFSET(program!$A$1,0,disasm!$A260+COLUMN()-COLUMN($U260)+IF($I260,0,1)))</f>
        <v/>
      </c>
      <c r="W260" s="7" t="str">
        <f ca="1">IF(Q260="","",OFFSET(program!$A$1,0,disasm!$A260+COLUMN()-COLUMN($U260)+IF($I260,0,1)))</f>
        <v/>
      </c>
      <c r="X260" s="3" t="str">
        <f t="shared" ref="X260:X323" ca="1" si="115">IF(O260="","",
  SUBSTITUTE(SUBSTITUTE(
    CHOOSE(1+O260,"[val]","val","[SP+val]"),
    "val",
    IF(R260="char","'"&amp;CHAR(U260)&amp;"'",
      IF(R260="addr",
        INDEX($B:$B,MATCH(U260,$A:$A,1))
          &amp; IF(INDEX($A:$A,MATCH(U260,$A:$A,1)) &lt; U260, ".a"&amp;(U260 - INDEX($A:$A,MATCH(U260,$A:$A,1))),""),
        U260
       )
    )
  ),"+-","-")
)</f>
        <v>0</v>
      </c>
      <c r="Y260" s="3" t="str">
        <f t="shared" ref="Y260:Y323" si="116">IF(P260="","",
  SUBSTITUTE(SUBSTITUTE(
    CHOOSE(1+P260,"[val]","val","[SP+val]"),
    "val",
    IF(S260="char","'"&amp;CHAR(V260)&amp;"'",
      IF(S260="addr",
        INDEX($B:$B,MATCH(V260,$A:$A,1))
          &amp; IF(INDEX($A:$A,MATCH(V260,$A:$A,1)) &lt; V260, ".a"&amp;(V260 - INDEX($A:$A,MATCH(V260,$A:$A,1))),""),
        V260
       )
    )
  ),"+-","-")
)</f>
        <v/>
      </c>
      <c r="Z260" s="3" t="str">
        <f t="shared" ref="Z260:Z323" si="117">IF(Q260="","",
  SUBSTITUTE(SUBSTITUTE(
    CHOOSE(1+Q260,"[val]","val","[SP+val]"),
    "val",
    IF(T260="char","'"&amp;CHAR(W260)&amp;"'",
      IF(T260="addr",
        INDEX($B:$B,MATCH(W260,$A:$A,1))
          &amp; IF(INDEX($A:$A,MATCH(W260,$A:$A,1)) &lt; W260, ".a"&amp;(W260 - INDEX($A:$A,MATCH(W260,$A:$A,1))),""),
        W260
       )
    )
  ),"+-","-")
)</f>
        <v/>
      </c>
      <c r="AA260" s="3" t="str">
        <f ca="1">" "
&amp;AE260
&amp;IF(AND(OR(K260=5,K260=6),MOD(INT(J260/1000),10)=1)," A2","")
&amp;IF(AND(NOT(I260),J260=109,OFFSET(program!$A$1,0,disasm!$A260+1)&gt;0,NOT(ISNUMBER(FIND(" A1 "," "&amp;AE260&amp;" "))))," AUTOLABEL","")
&amp;" "</f>
        <v xml:space="preserve">  </v>
      </c>
    </row>
    <row r="261" spans="1:31" x14ac:dyDescent="0.2">
      <c r="A261" s="1">
        <f t="shared" ca="1" si="102"/>
        <v>606</v>
      </c>
      <c r="B261" s="2" t="str">
        <f t="shared" ca="1" si="103"/>
        <v>node34_main+35</v>
      </c>
      <c r="C261" s="3" t="str">
        <f ca="1">_xlfn.TEXTJOIN(" ",FALSE,OFFSET(program!$A$1,0,A261,1,M261))</f>
        <v>0</v>
      </c>
      <c r="D261" s="4" t="str">
        <f ca="1">IF($H261="data",".dat "&amp;X261,
IF($H261="str",".str " &amp; _xlfn.TEXTJOIN("",FALSE,OFFSET(program!$A$2,0,A261+1,1,M261-1)),
$L261&amp;" "&amp;_xlfn.TEXTJOIN(", ",TRUE,$X261:$Z261)
))</f>
        <v>.dat 0</v>
      </c>
      <c r="E261" s="19" t="b">
        <f t="shared" ca="1" si="104"/>
        <v>0</v>
      </c>
      <c r="F261" s="5" t="str">
        <f t="shared" ca="1" si="105"/>
        <v>node34_main</v>
      </c>
      <c r="G261" s="5">
        <f t="shared" ca="1" si="106"/>
        <v>571</v>
      </c>
      <c r="H261" s="5" t="str">
        <f t="shared" si="107"/>
        <v>data</v>
      </c>
      <c r="I261" s="13" t="b">
        <f t="shared" si="108"/>
        <v>1</v>
      </c>
      <c r="J261" s="6">
        <f ca="1">OFFSET(program!$A$1,0,disasm!A261)</f>
        <v>0</v>
      </c>
      <c r="K261" s="7">
        <f t="shared" ca="1" si="98"/>
        <v>0</v>
      </c>
      <c r="L261" s="7" t="e">
        <f t="shared" ca="1" si="109"/>
        <v>#VALUE!</v>
      </c>
      <c r="M261" s="7">
        <f t="shared" si="110"/>
        <v>1</v>
      </c>
      <c r="N261" s="7">
        <f t="shared" si="99"/>
        <v>1</v>
      </c>
      <c r="O261" s="8">
        <f t="shared" si="111"/>
        <v>1</v>
      </c>
      <c r="P261" s="8" t="str">
        <f t="shared" si="100"/>
        <v/>
      </c>
      <c r="Q261" s="8" t="str">
        <f t="shared" si="101"/>
        <v/>
      </c>
      <c r="R261" s="8" t="str">
        <f t="shared" ca="1" si="112"/>
        <v>num</v>
      </c>
      <c r="S261" s="8" t="str">
        <f t="shared" si="113"/>
        <v/>
      </c>
      <c r="T261" s="8" t="str">
        <f t="shared" si="114"/>
        <v/>
      </c>
      <c r="U261" s="7">
        <f ca="1">IF(O261="","",OFFSET(program!$A$1,0,disasm!$A261+COLUMN()-COLUMN($U261)+IF($I261,0,1)))</f>
        <v>0</v>
      </c>
      <c r="V261" s="7" t="str">
        <f ca="1">IF(P261="","",OFFSET(program!$A$1,0,disasm!$A261+COLUMN()-COLUMN($U261)+IF($I261,0,1)))</f>
        <v/>
      </c>
      <c r="W261" s="7" t="str">
        <f ca="1">IF(Q261="","",OFFSET(program!$A$1,0,disasm!$A261+COLUMN()-COLUMN($U261)+IF($I261,0,1)))</f>
        <v/>
      </c>
      <c r="X261" s="3" t="str">
        <f t="shared" ca="1" si="115"/>
        <v>0</v>
      </c>
      <c r="Y261" s="3" t="str">
        <f t="shared" si="116"/>
        <v/>
      </c>
      <c r="Z261" s="3" t="str">
        <f t="shared" si="117"/>
        <v/>
      </c>
      <c r="AA261" s="3" t="str">
        <f ca="1">" "
&amp;AE261
&amp;IF(AND(OR(K261=5,K261=6),MOD(INT(J261/1000),10)=1)," A2","")
&amp;IF(AND(NOT(I261),J261=109,OFFSET(program!$A$1,0,disasm!$A261+1)&gt;0,NOT(ISNUMBER(FIND(" A1 "," "&amp;AE261&amp;" "))))," AUTOLABEL","")
&amp;" "</f>
        <v xml:space="preserve">  </v>
      </c>
    </row>
    <row r="262" spans="1:31" x14ac:dyDescent="0.2">
      <c r="A262" s="1">
        <f t="shared" ca="1" si="102"/>
        <v>607</v>
      </c>
      <c r="B262" s="2" t="str">
        <f t="shared" ca="1" si="103"/>
        <v>node34_main+36</v>
      </c>
      <c r="C262" s="3" t="str">
        <f ca="1">_xlfn.TEXTJOIN(" ",FALSE,OFFSET(program!$A$1,0,A262,1,M262))</f>
        <v>0</v>
      </c>
      <c r="D262" s="4" t="str">
        <f ca="1">IF($H262="data",".dat "&amp;X262,
IF($H262="str",".str " &amp; _xlfn.TEXTJOIN("",FALSE,OFFSET(program!$A$2,0,A262+1,1,M262-1)),
$L262&amp;" "&amp;_xlfn.TEXTJOIN(", ",TRUE,$X262:$Z262)
))</f>
        <v>.dat 0</v>
      </c>
      <c r="E262" s="19" t="b">
        <f t="shared" ca="1" si="104"/>
        <v>0</v>
      </c>
      <c r="F262" s="5" t="str">
        <f t="shared" ca="1" si="105"/>
        <v>node34_main</v>
      </c>
      <c r="G262" s="5">
        <f t="shared" ca="1" si="106"/>
        <v>571</v>
      </c>
      <c r="H262" s="5" t="str">
        <f t="shared" si="107"/>
        <v>data</v>
      </c>
      <c r="I262" s="13" t="b">
        <f t="shared" si="108"/>
        <v>1</v>
      </c>
      <c r="J262" s="6">
        <f ca="1">OFFSET(program!$A$1,0,disasm!A262)</f>
        <v>0</v>
      </c>
      <c r="K262" s="7">
        <f t="shared" ca="1" si="98"/>
        <v>0</v>
      </c>
      <c r="L262" s="7" t="e">
        <f t="shared" ca="1" si="109"/>
        <v>#VALUE!</v>
      </c>
      <c r="M262" s="7">
        <f t="shared" si="110"/>
        <v>1</v>
      </c>
      <c r="N262" s="7">
        <f t="shared" si="99"/>
        <v>1</v>
      </c>
      <c r="O262" s="8">
        <f t="shared" si="111"/>
        <v>1</v>
      </c>
      <c r="P262" s="8" t="str">
        <f t="shared" si="100"/>
        <v/>
      </c>
      <c r="Q262" s="8" t="str">
        <f t="shared" si="101"/>
        <v/>
      </c>
      <c r="R262" s="8" t="str">
        <f t="shared" ca="1" si="112"/>
        <v>num</v>
      </c>
      <c r="S262" s="8" t="str">
        <f t="shared" si="113"/>
        <v/>
      </c>
      <c r="T262" s="8" t="str">
        <f t="shared" si="114"/>
        <v/>
      </c>
      <c r="U262" s="7">
        <f ca="1">IF(O262="","",OFFSET(program!$A$1,0,disasm!$A262+COLUMN()-COLUMN($U262)+IF($I262,0,1)))</f>
        <v>0</v>
      </c>
      <c r="V262" s="7" t="str">
        <f ca="1">IF(P262="","",OFFSET(program!$A$1,0,disasm!$A262+COLUMN()-COLUMN($U262)+IF($I262,0,1)))</f>
        <v/>
      </c>
      <c r="W262" s="7" t="str">
        <f ca="1">IF(Q262="","",OFFSET(program!$A$1,0,disasm!$A262+COLUMN()-COLUMN($U262)+IF($I262,0,1)))</f>
        <v/>
      </c>
      <c r="X262" s="3" t="str">
        <f t="shared" ca="1" si="115"/>
        <v>0</v>
      </c>
      <c r="Y262" s="3" t="str">
        <f t="shared" si="116"/>
        <v/>
      </c>
      <c r="Z262" s="3" t="str">
        <f t="shared" si="117"/>
        <v/>
      </c>
      <c r="AA262" s="3" t="str">
        <f ca="1">" "
&amp;AE262
&amp;IF(AND(OR(K262=5,K262=6),MOD(INT(J262/1000),10)=1)," A2","")
&amp;IF(AND(NOT(I262),J262=109,OFFSET(program!$A$1,0,disasm!$A262+1)&gt;0,NOT(ISNUMBER(FIND(" A1 "," "&amp;AE262&amp;" "))))," AUTOLABEL","")
&amp;" "</f>
        <v xml:space="preserve">  </v>
      </c>
    </row>
    <row r="263" spans="1:31" x14ac:dyDescent="0.2">
      <c r="A263" s="1">
        <f t="shared" ca="1" si="102"/>
        <v>608</v>
      </c>
      <c r="B263" s="2" t="str">
        <f t="shared" ca="1" si="103"/>
        <v>node34_main+37</v>
      </c>
      <c r="C263" s="3" t="str">
        <f ca="1">_xlfn.TEXTJOIN(" ",FALSE,OFFSET(program!$A$1,0,A263,1,M263))</f>
        <v>43</v>
      </c>
      <c r="D263" s="4" t="str">
        <f ca="1">IF($H263="data",".dat "&amp;X263,
IF($H263="str",".str " &amp; _xlfn.TEXTJOIN("",FALSE,OFFSET(program!$A$2,0,A263+1,1,M263-1)),
$L263&amp;" "&amp;_xlfn.TEXTJOIN(", ",TRUE,$X263:$Z263)
))</f>
        <v>.dat 43</v>
      </c>
      <c r="E263" s="19" t="b">
        <f t="shared" ca="1" si="104"/>
        <v>0</v>
      </c>
      <c r="F263" s="5" t="str">
        <f t="shared" ca="1" si="105"/>
        <v>node34_main</v>
      </c>
      <c r="G263" s="5">
        <f t="shared" ca="1" si="106"/>
        <v>571</v>
      </c>
      <c r="H263" s="5" t="str">
        <f t="shared" si="107"/>
        <v>data</v>
      </c>
      <c r="I263" s="13" t="b">
        <f t="shared" si="108"/>
        <v>1</v>
      </c>
      <c r="J263" s="6">
        <f ca="1">OFFSET(program!$A$1,0,disasm!A263)</f>
        <v>43</v>
      </c>
      <c r="K263" s="7">
        <f t="shared" ca="1" si="98"/>
        <v>43</v>
      </c>
      <c r="L263" s="7" t="e">
        <f t="shared" ca="1" si="109"/>
        <v>#VALUE!</v>
      </c>
      <c r="M263" s="7">
        <f t="shared" si="110"/>
        <v>1</v>
      </c>
      <c r="N263" s="7">
        <f t="shared" si="99"/>
        <v>1</v>
      </c>
      <c r="O263" s="8">
        <f t="shared" si="111"/>
        <v>1</v>
      </c>
      <c r="P263" s="8" t="str">
        <f t="shared" si="100"/>
        <v/>
      </c>
      <c r="Q263" s="8" t="str">
        <f t="shared" si="101"/>
        <v/>
      </c>
      <c r="R263" s="8" t="str">
        <f t="shared" ca="1" si="112"/>
        <v>num</v>
      </c>
      <c r="S263" s="8" t="str">
        <f t="shared" si="113"/>
        <v/>
      </c>
      <c r="T263" s="8" t="str">
        <f t="shared" si="114"/>
        <v/>
      </c>
      <c r="U263" s="7">
        <f ca="1">IF(O263="","",OFFSET(program!$A$1,0,disasm!$A263+COLUMN()-COLUMN($U263)+IF($I263,0,1)))</f>
        <v>43</v>
      </c>
      <c r="V263" s="7" t="str">
        <f ca="1">IF(P263="","",OFFSET(program!$A$1,0,disasm!$A263+COLUMN()-COLUMN($U263)+IF($I263,0,1)))</f>
        <v/>
      </c>
      <c r="W263" s="7" t="str">
        <f ca="1">IF(Q263="","",OFFSET(program!$A$1,0,disasm!$A263+COLUMN()-COLUMN($U263)+IF($I263,0,1)))</f>
        <v/>
      </c>
      <c r="X263" s="3" t="str">
        <f t="shared" ca="1" si="115"/>
        <v>43</v>
      </c>
      <c r="Y263" s="3" t="str">
        <f t="shared" si="116"/>
        <v/>
      </c>
      <c r="Z263" s="3" t="str">
        <f t="shared" si="117"/>
        <v/>
      </c>
      <c r="AA263" s="3" t="str">
        <f ca="1">" "
&amp;AE263
&amp;IF(AND(OR(K263=5,K263=6),MOD(INT(J263/1000),10)=1)," A2","")
&amp;IF(AND(NOT(I263),J263=109,OFFSET(program!$A$1,0,disasm!$A263+1)&gt;0,NOT(ISNUMBER(FIND(" A1 "," "&amp;AE263&amp;" "))))," AUTOLABEL","")
&amp;" "</f>
        <v xml:space="preserve">  </v>
      </c>
    </row>
    <row r="264" spans="1:31" x14ac:dyDescent="0.2">
      <c r="A264" s="1">
        <f t="shared" ca="1" si="102"/>
        <v>609</v>
      </c>
      <c r="B264" s="2" t="str">
        <f t="shared" ca="1" si="103"/>
        <v>node34_main+38</v>
      </c>
      <c r="C264" s="3" t="str">
        <f ca="1">_xlfn.TEXTJOIN(" ",FALSE,OFFSET(program!$A$1,0,A264,1,M264))</f>
        <v>97379</v>
      </c>
      <c r="D264" s="4" t="str">
        <f ca="1">IF($H264="data",".dat "&amp;X264,
IF($H264="str",".str " &amp; _xlfn.TEXTJOIN("",FALSE,OFFSET(program!$A$2,0,A264+1,1,M264-1)),
$L264&amp;" "&amp;_xlfn.TEXTJOIN(", ",TRUE,$X264:$Z264)
))</f>
        <v>.dat 97379</v>
      </c>
      <c r="E264" s="19" t="b">
        <f t="shared" ca="1" si="104"/>
        <v>0</v>
      </c>
      <c r="F264" s="5" t="str">
        <f t="shared" ca="1" si="105"/>
        <v>node34_main</v>
      </c>
      <c r="G264" s="5">
        <f t="shared" ca="1" si="106"/>
        <v>571</v>
      </c>
      <c r="H264" s="5" t="str">
        <f t="shared" si="107"/>
        <v>data</v>
      </c>
      <c r="I264" s="13" t="b">
        <f t="shared" si="108"/>
        <v>1</v>
      </c>
      <c r="J264" s="6">
        <f ca="1">OFFSET(program!$A$1,0,disasm!A264)</f>
        <v>97379</v>
      </c>
      <c r="K264" s="7">
        <f t="shared" ca="1" si="98"/>
        <v>79</v>
      </c>
      <c r="L264" s="7" t="e">
        <f t="shared" ca="1" si="109"/>
        <v>#VALUE!</v>
      </c>
      <c r="M264" s="7">
        <f t="shared" si="110"/>
        <v>1</v>
      </c>
      <c r="N264" s="7">
        <f t="shared" si="99"/>
        <v>1</v>
      </c>
      <c r="O264" s="8">
        <f t="shared" si="111"/>
        <v>1</v>
      </c>
      <c r="P264" s="8" t="str">
        <f t="shared" si="100"/>
        <v/>
      </c>
      <c r="Q264" s="8" t="str">
        <f t="shared" si="101"/>
        <v/>
      </c>
      <c r="R264" s="8" t="str">
        <f t="shared" ca="1" si="112"/>
        <v>num</v>
      </c>
      <c r="S264" s="8" t="str">
        <f t="shared" si="113"/>
        <v/>
      </c>
      <c r="T264" s="8" t="str">
        <f t="shared" si="114"/>
        <v/>
      </c>
      <c r="U264" s="7">
        <f ca="1">IF(O264="","",OFFSET(program!$A$1,0,disasm!$A264+COLUMN()-COLUMN($U264)+IF($I264,0,1)))</f>
        <v>97379</v>
      </c>
      <c r="V264" s="7" t="str">
        <f ca="1">IF(P264="","",OFFSET(program!$A$1,0,disasm!$A264+COLUMN()-COLUMN($U264)+IF($I264,0,1)))</f>
        <v/>
      </c>
      <c r="W264" s="7" t="str">
        <f ca="1">IF(Q264="","",OFFSET(program!$A$1,0,disasm!$A264+COLUMN()-COLUMN($U264)+IF($I264,0,1)))</f>
        <v/>
      </c>
      <c r="X264" s="3" t="str">
        <f t="shared" ca="1" si="115"/>
        <v>97379</v>
      </c>
      <c r="Y264" s="3" t="str">
        <f t="shared" si="116"/>
        <v/>
      </c>
      <c r="Z264" s="3" t="str">
        <f t="shared" si="117"/>
        <v/>
      </c>
      <c r="AA264" s="3" t="str">
        <f ca="1">" "
&amp;AE264
&amp;IF(AND(OR(K264=5,K264=6),MOD(INT(J264/1000),10)=1)," A2","")
&amp;IF(AND(NOT(I264),J264=109,OFFSET(program!$A$1,0,disasm!$A264+1)&gt;0,NOT(ISNUMBER(FIND(" A1 "," "&amp;AE264&amp;" "))))," AUTOLABEL","")
&amp;" "</f>
        <v xml:space="preserve">  </v>
      </c>
    </row>
    <row r="265" spans="1:31" x14ac:dyDescent="0.2">
      <c r="A265" s="1">
        <f t="shared" ca="1" si="102"/>
        <v>610</v>
      </c>
      <c r="B265" s="2" t="str">
        <f t="shared" ca="1" si="103"/>
        <v>node44_main</v>
      </c>
      <c r="C265" s="3" t="str">
        <f ca="1">_xlfn.TEXTJOIN(" ",FALSE,OFFSET(program!$A$1,0,A265,1,M265))</f>
        <v>1101 0 15269 66</v>
      </c>
      <c r="D265" s="4" t="str">
        <f ca="1">IF($H265="data",".dat "&amp;X265,
IF($H265="str",".str " &amp; _xlfn.TEXTJOIN("",FALSE,OFFSET(program!$A$2,0,A265+1,1,M265-1)),
$L265&amp;" "&amp;_xlfn.TEXTJOIN(", ",TRUE,$X265:$Z265)
))</f>
        <v>ADD  0, 15269, [node.prime]</v>
      </c>
      <c r="E265" s="19" t="b">
        <f t="shared" ca="1" si="104"/>
        <v>1</v>
      </c>
      <c r="F265" s="5" t="str">
        <f t="shared" si="105"/>
        <v>node44_main</v>
      </c>
      <c r="G265" s="5">
        <f t="shared" ca="1" si="106"/>
        <v>610</v>
      </c>
      <c r="H265" s="5" t="str">
        <f t="shared" si="107"/>
        <v>code</v>
      </c>
      <c r="I265" s="13" t="b">
        <f t="shared" si="108"/>
        <v>0</v>
      </c>
      <c r="J265" s="6">
        <f ca="1">OFFSET(program!$A$1,0,disasm!A265)</f>
        <v>1101</v>
      </c>
      <c r="K265" s="7">
        <f t="shared" ca="1" si="98"/>
        <v>1</v>
      </c>
      <c r="L265" s="7" t="str">
        <f t="shared" ca="1" si="109"/>
        <v xml:space="preserve">ADD </v>
      </c>
      <c r="M265" s="7">
        <f t="shared" ca="1" si="110"/>
        <v>4</v>
      </c>
      <c r="N265" s="7">
        <f t="shared" ca="1" si="99"/>
        <v>3</v>
      </c>
      <c r="O265" s="8">
        <f t="shared" ca="1" si="111"/>
        <v>1</v>
      </c>
      <c r="P265" s="8">
        <f t="shared" ca="1" si="100"/>
        <v>1</v>
      </c>
      <c r="Q265" s="8">
        <f t="shared" ca="1" si="101"/>
        <v>0</v>
      </c>
      <c r="R265" s="8" t="str">
        <f t="shared" ca="1" si="112"/>
        <v>num</v>
      </c>
      <c r="S265" s="8" t="str">
        <f t="shared" ca="1" si="113"/>
        <v>num</v>
      </c>
      <c r="T265" s="8" t="str">
        <f t="shared" ca="1" si="114"/>
        <v>addr</v>
      </c>
      <c r="U265" s="7">
        <f ca="1">IF(O265="","",OFFSET(program!$A$1,0,disasm!$A265+COLUMN()-COLUMN($U265)+IF($I265,0,1)))</f>
        <v>0</v>
      </c>
      <c r="V265" s="7">
        <f ca="1">IF(P265="","",OFFSET(program!$A$1,0,disasm!$A265+COLUMN()-COLUMN($U265)+IF($I265,0,1)))</f>
        <v>15269</v>
      </c>
      <c r="W265" s="7">
        <f ca="1">IF(Q265="","",OFFSET(program!$A$1,0,disasm!$A265+COLUMN()-COLUMN($U265)+IF($I265,0,1)))</f>
        <v>66</v>
      </c>
      <c r="X265" s="3" t="str">
        <f t="shared" ca="1" si="115"/>
        <v>0</v>
      </c>
      <c r="Y265" s="3" t="str">
        <f t="shared" ca="1" si="116"/>
        <v>15269</v>
      </c>
      <c r="Z265" s="3" t="str">
        <f t="shared" ca="1" si="117"/>
        <v>[node.prime]</v>
      </c>
      <c r="AA265" s="3" t="str">
        <f ca="1">" "
&amp;AE265
&amp;IF(AND(OR(K265=5,K265=6),MOD(INT(J265/1000),10)=1)," A2","")
&amp;IF(AND(NOT(I265),J265=109,OFFSET(program!$A$1,0,disasm!$A265+1)&gt;0,NOT(ISNUMBER(FIND(" A1 "," "&amp;AE265&amp;" "))))," AUTOLABEL","")
&amp;" "</f>
        <v xml:space="preserve"> CODE </v>
      </c>
      <c r="AD265" s="12" t="s">
        <v>88</v>
      </c>
      <c r="AE265" s="12" t="s">
        <v>24</v>
      </c>
    </row>
    <row r="266" spans="1:31" x14ac:dyDescent="0.2">
      <c r="A266" s="1">
        <f t="shared" ca="1" si="102"/>
        <v>614</v>
      </c>
      <c r="B266" s="2" t="str">
        <f t="shared" ca="1" si="103"/>
        <v>node44_main+4</v>
      </c>
      <c r="C266" s="3" t="str">
        <f ca="1">_xlfn.TEXTJOIN(" ",FALSE,OFFSET(program!$A$1,0,A266,1,M266))</f>
        <v>1102 1 1 67</v>
      </c>
      <c r="D266" s="4" t="str">
        <f ca="1">IF($H266="data",".dat "&amp;X266,
IF($H266="str",".str " &amp; _xlfn.TEXTJOIN("",FALSE,OFFSET(program!$A$2,0,A266+1,1,M266-1)),
$L266&amp;" "&amp;_xlfn.TEXTJOIN(", ",TRUE,$X266:$Z266)
))</f>
        <v>MUL  1, 1, [node.rxmem_size]</v>
      </c>
      <c r="E266" s="19" t="b">
        <f t="shared" ca="1" si="104"/>
        <v>1</v>
      </c>
      <c r="F266" s="5" t="str">
        <f t="shared" ca="1" si="105"/>
        <v>node44_main</v>
      </c>
      <c r="G266" s="5">
        <f t="shared" ca="1" si="106"/>
        <v>610</v>
      </c>
      <c r="H266" s="5" t="str">
        <f t="shared" si="107"/>
        <v>code</v>
      </c>
      <c r="I266" s="13" t="b">
        <f t="shared" si="108"/>
        <v>0</v>
      </c>
      <c r="J266" s="6">
        <f ca="1">OFFSET(program!$A$1,0,disasm!A266)</f>
        <v>1102</v>
      </c>
      <c r="K266" s="7">
        <f t="shared" ca="1" si="98"/>
        <v>2</v>
      </c>
      <c r="L266" s="7" t="str">
        <f t="shared" ca="1" si="109"/>
        <v xml:space="preserve">MUL </v>
      </c>
      <c r="M266" s="7">
        <f t="shared" ca="1" si="110"/>
        <v>4</v>
      </c>
      <c r="N266" s="7">
        <f t="shared" ca="1" si="99"/>
        <v>3</v>
      </c>
      <c r="O266" s="8">
        <f t="shared" ca="1" si="111"/>
        <v>1</v>
      </c>
      <c r="P266" s="8">
        <f t="shared" ca="1" si="100"/>
        <v>1</v>
      </c>
      <c r="Q266" s="8">
        <f t="shared" ca="1" si="101"/>
        <v>0</v>
      </c>
      <c r="R266" s="8" t="str">
        <f t="shared" ca="1" si="112"/>
        <v>num</v>
      </c>
      <c r="S266" s="8" t="str">
        <f t="shared" ca="1" si="113"/>
        <v>num</v>
      </c>
      <c r="T266" s="8" t="str">
        <f t="shared" ca="1" si="114"/>
        <v>addr</v>
      </c>
      <c r="U266" s="7">
        <f ca="1">IF(O266="","",OFFSET(program!$A$1,0,disasm!$A266+COLUMN()-COLUMN($U266)+IF($I266,0,1)))</f>
        <v>1</v>
      </c>
      <c r="V266" s="7">
        <f ca="1">IF(P266="","",OFFSET(program!$A$1,0,disasm!$A266+COLUMN()-COLUMN($U266)+IF($I266,0,1)))</f>
        <v>1</v>
      </c>
      <c r="W266" s="7">
        <f ca="1">IF(Q266="","",OFFSET(program!$A$1,0,disasm!$A266+COLUMN()-COLUMN($U266)+IF($I266,0,1)))</f>
        <v>67</v>
      </c>
      <c r="X266" s="3" t="str">
        <f t="shared" ca="1" si="115"/>
        <v>1</v>
      </c>
      <c r="Y266" s="3" t="str">
        <f t="shared" ca="1" si="116"/>
        <v>1</v>
      </c>
      <c r="Z266" s="3" t="str">
        <f t="shared" ca="1" si="117"/>
        <v>[node.rxmem_size]</v>
      </c>
      <c r="AA266" s="3" t="str">
        <f ca="1">" "
&amp;AE266
&amp;IF(AND(OR(K266=5,K266=6),MOD(INT(J266/1000),10)=1)," A2","")
&amp;IF(AND(NOT(I266),J266=109,OFFSET(program!$A$1,0,disasm!$A266+1)&gt;0,NOT(ISNUMBER(FIND(" A1 "," "&amp;AE266&amp;" "))))," AUTOLABEL","")
&amp;" "</f>
        <v xml:space="preserve">  </v>
      </c>
    </row>
    <row r="267" spans="1:31" x14ac:dyDescent="0.2">
      <c r="A267" s="1">
        <f t="shared" ca="1" si="102"/>
        <v>618</v>
      </c>
      <c r="B267" s="2" t="str">
        <f t="shared" ca="1" si="103"/>
        <v>node44_main+8</v>
      </c>
      <c r="C267" s="3" t="str">
        <f ca="1">_xlfn.TEXTJOIN(" ",FALSE,OFFSET(program!$A$1,0,A267,1,M267))</f>
        <v>1101 0 637 68</v>
      </c>
      <c r="D267" s="4" t="str">
        <f ca="1">IF($H267="data",".dat "&amp;X267,
IF($H267="str",".str " &amp; _xlfn.TEXTJOIN("",FALSE,OFFSET(program!$A$2,0,A267+1,1,M267-1)),
$L267&amp;" "&amp;_xlfn.TEXTJOIN(", ",TRUE,$X267:$Z267)
))</f>
        <v>ADD  0, node44_main+27, [node.rxmem]</v>
      </c>
      <c r="E267" s="19" t="b">
        <f t="shared" ca="1" si="104"/>
        <v>1</v>
      </c>
      <c r="F267" s="5" t="str">
        <f t="shared" ca="1" si="105"/>
        <v>node44_main</v>
      </c>
      <c r="G267" s="5">
        <f t="shared" ca="1" si="106"/>
        <v>610</v>
      </c>
      <c r="H267" s="5" t="str">
        <f t="shared" si="107"/>
        <v>code</v>
      </c>
      <c r="I267" s="13" t="b">
        <f t="shared" si="108"/>
        <v>0</v>
      </c>
      <c r="J267" s="6">
        <f ca="1">OFFSET(program!$A$1,0,disasm!A267)</f>
        <v>1101</v>
      </c>
      <c r="K267" s="7">
        <f t="shared" ca="1" si="98"/>
        <v>1</v>
      </c>
      <c r="L267" s="7" t="str">
        <f t="shared" ca="1" si="109"/>
        <v xml:space="preserve">ADD </v>
      </c>
      <c r="M267" s="7">
        <f t="shared" ca="1" si="110"/>
        <v>4</v>
      </c>
      <c r="N267" s="7">
        <f t="shared" ca="1" si="99"/>
        <v>3</v>
      </c>
      <c r="O267" s="8">
        <f t="shared" ca="1" si="111"/>
        <v>1</v>
      </c>
      <c r="P267" s="8">
        <f t="shared" ca="1" si="100"/>
        <v>1</v>
      </c>
      <c r="Q267" s="8">
        <f t="shared" ca="1" si="101"/>
        <v>0</v>
      </c>
      <c r="R267" s="8" t="str">
        <f t="shared" ca="1" si="112"/>
        <v>num</v>
      </c>
      <c r="S267" s="8" t="str">
        <f t="shared" ca="1" si="113"/>
        <v>addr</v>
      </c>
      <c r="T267" s="8" t="str">
        <f t="shared" ca="1" si="114"/>
        <v>addr</v>
      </c>
      <c r="U267" s="7">
        <f ca="1">IF(O267="","",OFFSET(program!$A$1,0,disasm!$A267+COLUMN()-COLUMN($U267)+IF($I267,0,1)))</f>
        <v>0</v>
      </c>
      <c r="V267" s="7">
        <f ca="1">IF(P267="","",OFFSET(program!$A$1,0,disasm!$A267+COLUMN()-COLUMN($U267)+IF($I267,0,1)))</f>
        <v>637</v>
      </c>
      <c r="W267" s="7">
        <f ca="1">IF(Q267="","",OFFSET(program!$A$1,0,disasm!$A267+COLUMN()-COLUMN($U267)+IF($I267,0,1)))</f>
        <v>68</v>
      </c>
      <c r="X267" s="3" t="str">
        <f t="shared" ca="1" si="115"/>
        <v>0</v>
      </c>
      <c r="Y267" s="3" t="str">
        <f t="shared" ca="1" si="116"/>
        <v>node44_main+27</v>
      </c>
      <c r="Z267" s="3" t="str">
        <f t="shared" ca="1" si="117"/>
        <v>[node.rxmem]</v>
      </c>
      <c r="AA267" s="3" t="str">
        <f ca="1">" "
&amp;AE267
&amp;IF(AND(OR(K267=5,K267=6),MOD(INT(J267/1000),10)=1)," A2","")
&amp;IF(AND(NOT(I267),J267=109,OFFSET(program!$A$1,0,disasm!$A267+1)&gt;0,NOT(ISNUMBER(FIND(" A1 "," "&amp;AE267&amp;" "))))," AUTOLABEL","")
&amp;" "</f>
        <v xml:space="preserve"> A2 </v>
      </c>
      <c r="AE267" s="12" t="s">
        <v>19</v>
      </c>
    </row>
    <row r="268" spans="1:31" x14ac:dyDescent="0.2">
      <c r="A268" s="1">
        <f t="shared" ca="1" si="102"/>
        <v>622</v>
      </c>
      <c r="B268" s="2" t="str">
        <f t="shared" ca="1" si="103"/>
        <v>node44_main+12</v>
      </c>
      <c r="C268" s="3" t="str">
        <f ca="1">_xlfn.TEXTJOIN(" ",FALSE,OFFSET(program!$A$1,0,A268,1,M268))</f>
        <v>1102 1 556 69</v>
      </c>
      <c r="D268" s="4" t="str">
        <f ca="1">IF($H268="data",".dat "&amp;X268,
IF($H268="str",".str " &amp; _xlfn.TEXTJOIN("",FALSE,OFFSET(program!$A$2,0,A268+1,1,M268-1)),
$L268&amp;" "&amp;_xlfn.TEXTJOIN(", ",TRUE,$X268:$Z268)
))</f>
        <v>MUL  1, app_first, [node.node_app]</v>
      </c>
      <c r="E268" s="19" t="b">
        <f t="shared" ca="1" si="104"/>
        <v>1</v>
      </c>
      <c r="F268" s="5" t="str">
        <f t="shared" ca="1" si="105"/>
        <v>node44_main</v>
      </c>
      <c r="G268" s="5">
        <f t="shared" ca="1" si="106"/>
        <v>610</v>
      </c>
      <c r="H268" s="5" t="str">
        <f t="shared" si="107"/>
        <v>code</v>
      </c>
      <c r="I268" s="13" t="b">
        <f t="shared" si="108"/>
        <v>0</v>
      </c>
      <c r="J268" s="6">
        <f ca="1">OFFSET(program!$A$1,0,disasm!A268)</f>
        <v>1102</v>
      </c>
      <c r="K268" s="7">
        <f t="shared" ca="1" si="98"/>
        <v>2</v>
      </c>
      <c r="L268" s="7" t="str">
        <f t="shared" ca="1" si="109"/>
        <v xml:space="preserve">MUL </v>
      </c>
      <c r="M268" s="7">
        <f t="shared" ca="1" si="110"/>
        <v>4</v>
      </c>
      <c r="N268" s="7">
        <f t="shared" ca="1" si="99"/>
        <v>3</v>
      </c>
      <c r="O268" s="8">
        <f t="shared" ca="1" si="111"/>
        <v>1</v>
      </c>
      <c r="P268" s="8">
        <f t="shared" ca="1" si="100"/>
        <v>1</v>
      </c>
      <c r="Q268" s="8">
        <f t="shared" ca="1" si="101"/>
        <v>0</v>
      </c>
      <c r="R268" s="8" t="str">
        <f t="shared" ca="1" si="112"/>
        <v>num</v>
      </c>
      <c r="S268" s="8" t="str">
        <f t="shared" ca="1" si="113"/>
        <v>addr</v>
      </c>
      <c r="T268" s="8" t="str">
        <f t="shared" ca="1" si="114"/>
        <v>addr</v>
      </c>
      <c r="U268" s="7">
        <f ca="1">IF(O268="","",OFFSET(program!$A$1,0,disasm!$A268+COLUMN()-COLUMN($U268)+IF($I268,0,1)))</f>
        <v>1</v>
      </c>
      <c r="V268" s="7">
        <f ca="1">IF(P268="","",OFFSET(program!$A$1,0,disasm!$A268+COLUMN()-COLUMN($U268)+IF($I268,0,1)))</f>
        <v>556</v>
      </c>
      <c r="W268" s="7">
        <f ca="1">IF(Q268="","",OFFSET(program!$A$1,0,disasm!$A268+COLUMN()-COLUMN($U268)+IF($I268,0,1)))</f>
        <v>69</v>
      </c>
      <c r="X268" s="3" t="str">
        <f t="shared" ca="1" si="115"/>
        <v>1</v>
      </c>
      <c r="Y268" s="3" t="str">
        <f t="shared" ca="1" si="116"/>
        <v>app_first</v>
      </c>
      <c r="Z268" s="3" t="str">
        <f t="shared" ca="1" si="117"/>
        <v>[node.node_app]</v>
      </c>
      <c r="AA268" s="3" t="str">
        <f ca="1">" "
&amp;AE268
&amp;IF(AND(OR(K268=5,K268=6),MOD(INT(J268/1000),10)=1)," A2","")
&amp;IF(AND(NOT(I268),J268=109,OFFSET(program!$A$1,0,disasm!$A268+1)&gt;0,NOT(ISNUMBER(FIND(" A1 "," "&amp;AE268&amp;" "))))," AUTOLABEL","")
&amp;" "</f>
        <v xml:space="preserve"> A2 </v>
      </c>
      <c r="AE268" s="12" t="s">
        <v>19</v>
      </c>
    </row>
    <row r="269" spans="1:31" x14ac:dyDescent="0.2">
      <c r="A269" s="1">
        <f t="shared" ca="1" si="102"/>
        <v>626</v>
      </c>
      <c r="B269" s="2" t="str">
        <f t="shared" ca="1" si="103"/>
        <v>node44_main+16</v>
      </c>
      <c r="C269" s="3" t="str">
        <f ca="1">_xlfn.TEXTJOIN(" ",FALSE,OFFSET(program!$A$1,0,A269,1,M269))</f>
        <v>1101 0 2 71</v>
      </c>
      <c r="D269" s="4" t="str">
        <f ca="1">IF($H269="data",".dat "&amp;X269,
IF($H269="str",".str " &amp; _xlfn.TEXTJOIN("",FALSE,OFFSET(program!$A$2,0,A269+1,1,M269-1)),
$L269&amp;" "&amp;_xlfn.TEXTJOIN(", ",TRUE,$X269:$Z269)
))</f>
        <v>ADD  0, 2, [node.desttbl_size]</v>
      </c>
      <c r="E269" s="19" t="b">
        <f t="shared" ca="1" si="104"/>
        <v>1</v>
      </c>
      <c r="F269" s="5" t="str">
        <f t="shared" ca="1" si="105"/>
        <v>node44_main</v>
      </c>
      <c r="G269" s="5">
        <f t="shared" ca="1" si="106"/>
        <v>610</v>
      </c>
      <c r="H269" s="5" t="str">
        <f t="shared" si="107"/>
        <v>code</v>
      </c>
      <c r="I269" s="13" t="b">
        <f t="shared" si="108"/>
        <v>0</v>
      </c>
      <c r="J269" s="6">
        <f ca="1">OFFSET(program!$A$1,0,disasm!A269)</f>
        <v>1101</v>
      </c>
      <c r="K269" s="7">
        <f t="shared" ca="1" si="98"/>
        <v>1</v>
      </c>
      <c r="L269" s="7" t="str">
        <f t="shared" ca="1" si="109"/>
        <v xml:space="preserve">ADD </v>
      </c>
      <c r="M269" s="7">
        <f t="shared" ca="1" si="110"/>
        <v>4</v>
      </c>
      <c r="N269" s="7">
        <f t="shared" ca="1" si="99"/>
        <v>3</v>
      </c>
      <c r="O269" s="8">
        <f t="shared" ca="1" si="111"/>
        <v>1</v>
      </c>
      <c r="P269" s="8">
        <f t="shared" ca="1" si="100"/>
        <v>1</v>
      </c>
      <c r="Q269" s="8">
        <f t="shared" ca="1" si="101"/>
        <v>0</v>
      </c>
      <c r="R269" s="8" t="str">
        <f t="shared" ca="1" si="112"/>
        <v>num</v>
      </c>
      <c r="S269" s="8" t="str">
        <f t="shared" ca="1" si="113"/>
        <v>num</v>
      </c>
      <c r="T269" s="8" t="str">
        <f t="shared" ca="1" si="114"/>
        <v>addr</v>
      </c>
      <c r="U269" s="7">
        <f ca="1">IF(O269="","",OFFSET(program!$A$1,0,disasm!$A269+COLUMN()-COLUMN($U269)+IF($I269,0,1)))</f>
        <v>0</v>
      </c>
      <c r="V269" s="7">
        <f ca="1">IF(P269="","",OFFSET(program!$A$1,0,disasm!$A269+COLUMN()-COLUMN($U269)+IF($I269,0,1)))</f>
        <v>2</v>
      </c>
      <c r="W269" s="7">
        <f ca="1">IF(Q269="","",OFFSET(program!$A$1,0,disasm!$A269+COLUMN()-COLUMN($U269)+IF($I269,0,1)))</f>
        <v>71</v>
      </c>
      <c r="X269" s="3" t="str">
        <f t="shared" ca="1" si="115"/>
        <v>0</v>
      </c>
      <c r="Y269" s="3" t="str">
        <f t="shared" ca="1" si="116"/>
        <v>2</v>
      </c>
      <c r="Z269" s="3" t="str">
        <f t="shared" ca="1" si="117"/>
        <v>[node.desttbl_size]</v>
      </c>
      <c r="AA269" s="3" t="str">
        <f ca="1">" "
&amp;AE269
&amp;IF(AND(OR(K269=5,K269=6),MOD(INT(J269/1000),10)=1)," A2","")
&amp;IF(AND(NOT(I269),J269=109,OFFSET(program!$A$1,0,disasm!$A269+1)&gt;0,NOT(ISNUMBER(FIND(" A1 "," "&amp;AE269&amp;" "))))," AUTOLABEL","")
&amp;" "</f>
        <v xml:space="preserve">  </v>
      </c>
    </row>
    <row r="270" spans="1:31" x14ac:dyDescent="0.2">
      <c r="A270" s="1">
        <f t="shared" ca="1" si="102"/>
        <v>630</v>
      </c>
      <c r="B270" s="2" t="str">
        <f t="shared" ca="1" si="103"/>
        <v>node44_main+20</v>
      </c>
      <c r="C270" s="3" t="str">
        <f ca="1">_xlfn.TEXTJOIN(" ",FALSE,OFFSET(program!$A$1,0,A270,1,M270))</f>
        <v>1101 639 0 72</v>
      </c>
      <c r="D270" s="4" t="str">
        <f ca="1">IF($H270="data",".dat "&amp;X270,
IF($H270="str",".str " &amp; _xlfn.TEXTJOIN("",FALSE,OFFSET(program!$A$2,0,A270+1,1,M270-1)),
$L270&amp;" "&amp;_xlfn.TEXTJOIN(", ",TRUE,$X270:$Z270)
))</f>
        <v>ADD  node44_main+29, 0, [node.desttbl]</v>
      </c>
      <c r="E270" s="19" t="b">
        <f t="shared" ca="1" si="104"/>
        <v>1</v>
      </c>
      <c r="F270" s="5" t="str">
        <f t="shared" ca="1" si="105"/>
        <v>node44_main</v>
      </c>
      <c r="G270" s="5">
        <f t="shared" ca="1" si="106"/>
        <v>610</v>
      </c>
      <c r="H270" s="5" t="str">
        <f t="shared" si="107"/>
        <v>code</v>
      </c>
      <c r="I270" s="13" t="b">
        <f t="shared" si="108"/>
        <v>0</v>
      </c>
      <c r="J270" s="6">
        <f ca="1">OFFSET(program!$A$1,0,disasm!A270)</f>
        <v>1101</v>
      </c>
      <c r="K270" s="7">
        <f t="shared" ca="1" si="98"/>
        <v>1</v>
      </c>
      <c r="L270" s="7" t="str">
        <f t="shared" ca="1" si="109"/>
        <v xml:space="preserve">ADD </v>
      </c>
      <c r="M270" s="7">
        <f t="shared" ca="1" si="110"/>
        <v>4</v>
      </c>
      <c r="N270" s="7">
        <f t="shared" ca="1" si="99"/>
        <v>3</v>
      </c>
      <c r="O270" s="8">
        <f t="shared" ca="1" si="111"/>
        <v>1</v>
      </c>
      <c r="P270" s="8">
        <f t="shared" ca="1" si="100"/>
        <v>1</v>
      </c>
      <c r="Q270" s="8">
        <f t="shared" ca="1" si="101"/>
        <v>0</v>
      </c>
      <c r="R270" s="8" t="str">
        <f t="shared" ca="1" si="112"/>
        <v>addr</v>
      </c>
      <c r="S270" s="8" t="str">
        <f t="shared" ca="1" si="113"/>
        <v>num</v>
      </c>
      <c r="T270" s="8" t="str">
        <f t="shared" ca="1" si="114"/>
        <v>addr</v>
      </c>
      <c r="U270" s="7">
        <f ca="1">IF(O270="","",OFFSET(program!$A$1,0,disasm!$A270+COLUMN()-COLUMN($U270)+IF($I270,0,1)))</f>
        <v>639</v>
      </c>
      <c r="V270" s="7">
        <f ca="1">IF(P270="","",OFFSET(program!$A$1,0,disasm!$A270+COLUMN()-COLUMN($U270)+IF($I270,0,1)))</f>
        <v>0</v>
      </c>
      <c r="W270" s="7">
        <f ca="1">IF(Q270="","",OFFSET(program!$A$1,0,disasm!$A270+COLUMN()-COLUMN($U270)+IF($I270,0,1)))</f>
        <v>72</v>
      </c>
      <c r="X270" s="3" t="str">
        <f t="shared" ca="1" si="115"/>
        <v>node44_main+29</v>
      </c>
      <c r="Y270" s="3" t="str">
        <f t="shared" ca="1" si="116"/>
        <v>0</v>
      </c>
      <c r="Z270" s="3" t="str">
        <f t="shared" ca="1" si="117"/>
        <v>[node.desttbl]</v>
      </c>
      <c r="AA270" s="3" t="str">
        <f ca="1">" "
&amp;AE270
&amp;IF(AND(OR(K270=5,K270=6),MOD(INT(J270/1000),10)=1)," A2","")
&amp;IF(AND(NOT(I270),J270=109,OFFSET(program!$A$1,0,disasm!$A270+1)&gt;0,NOT(ISNUMBER(FIND(" A1 "," "&amp;AE270&amp;" "))))," AUTOLABEL","")
&amp;" "</f>
        <v xml:space="preserve"> A1 </v>
      </c>
      <c r="AD270" s="12"/>
      <c r="AE270" s="21" t="s">
        <v>28</v>
      </c>
    </row>
    <row r="271" spans="1:31" x14ac:dyDescent="0.2">
      <c r="A271" s="1">
        <f t="shared" ca="1" si="102"/>
        <v>634</v>
      </c>
      <c r="B271" s="2" t="str">
        <f t="shared" ca="1" si="103"/>
        <v>node44_main+24</v>
      </c>
      <c r="C271" s="3" t="str">
        <f ca="1">_xlfn.TEXTJOIN(" ",FALSE,OFFSET(program!$A$1,0,A271,1,M271))</f>
        <v>1106 0 73</v>
      </c>
      <c r="D271" s="4" t="str">
        <f ca="1">IF($H271="data",".dat "&amp;X271,
IF($H271="str",".str " &amp; _xlfn.TEXTJOIN("",FALSE,OFFSET(program!$A$2,0,A271+1,1,M271-1)),
$L271&amp;" "&amp;_xlfn.TEXTJOIN(", ",TRUE,$X271:$Z271)
))</f>
        <v>J=0  0, main.loop</v>
      </c>
      <c r="E271" s="19" t="b">
        <f t="shared" ca="1" si="104"/>
        <v>1</v>
      </c>
      <c r="F271" s="5" t="str">
        <f t="shared" ca="1" si="105"/>
        <v>node44_main</v>
      </c>
      <c r="G271" s="5">
        <f t="shared" ca="1" si="106"/>
        <v>610</v>
      </c>
      <c r="H271" s="5" t="str">
        <f t="shared" si="107"/>
        <v>code</v>
      </c>
      <c r="I271" s="13" t="b">
        <f t="shared" si="108"/>
        <v>0</v>
      </c>
      <c r="J271" s="6">
        <f ca="1">OFFSET(program!$A$1,0,disasm!A271)</f>
        <v>1106</v>
      </c>
      <c r="K271" s="7">
        <f t="shared" ca="1" si="98"/>
        <v>6</v>
      </c>
      <c r="L271" s="7" t="str">
        <f t="shared" ca="1" si="109"/>
        <v xml:space="preserve">J=0 </v>
      </c>
      <c r="M271" s="7">
        <f t="shared" ca="1" si="110"/>
        <v>3</v>
      </c>
      <c r="N271" s="7">
        <f t="shared" ca="1" si="99"/>
        <v>2</v>
      </c>
      <c r="O271" s="8">
        <f t="shared" ca="1" si="111"/>
        <v>1</v>
      </c>
      <c r="P271" s="8">
        <f t="shared" ca="1" si="100"/>
        <v>1</v>
      </c>
      <c r="Q271" s="8" t="str">
        <f t="shared" ca="1" si="101"/>
        <v/>
      </c>
      <c r="R271" s="8" t="str">
        <f t="shared" ca="1" si="112"/>
        <v>num</v>
      </c>
      <c r="S271" s="8" t="str">
        <f t="shared" ca="1" si="113"/>
        <v>addr</v>
      </c>
      <c r="T271" s="8" t="str">
        <f t="shared" ca="1" si="114"/>
        <v/>
      </c>
      <c r="U271" s="7">
        <f ca="1">IF(O271="","",OFFSET(program!$A$1,0,disasm!$A271+COLUMN()-COLUMN($U271)+IF($I271,0,1)))</f>
        <v>0</v>
      </c>
      <c r="V271" s="7">
        <f ca="1">IF(P271="","",OFFSET(program!$A$1,0,disasm!$A271+COLUMN()-COLUMN($U271)+IF($I271,0,1)))</f>
        <v>73</v>
      </c>
      <c r="W271" s="7" t="str">
        <f ca="1">IF(Q271="","",OFFSET(program!$A$1,0,disasm!$A271+COLUMN()-COLUMN($U271)+IF($I271,0,1)))</f>
        <v/>
      </c>
      <c r="X271" s="3" t="str">
        <f t="shared" ca="1" si="115"/>
        <v>0</v>
      </c>
      <c r="Y271" s="3" t="str">
        <f t="shared" ca="1" si="116"/>
        <v>main.loop</v>
      </c>
      <c r="Z271" s="3" t="str">
        <f t="shared" ca="1" si="117"/>
        <v/>
      </c>
      <c r="AA271" s="3" t="str">
        <f ca="1">" "
&amp;AE271
&amp;IF(AND(OR(K271=5,K271=6),MOD(INT(J271/1000),10)=1)," A2","")
&amp;IF(AND(NOT(I271),J271=109,OFFSET(program!$A$1,0,disasm!$A271+1)&gt;0,NOT(ISNUMBER(FIND(" A1 "," "&amp;AE271&amp;" "))))," AUTOLABEL","")
&amp;" "</f>
        <v xml:space="preserve">  A2 </v>
      </c>
    </row>
    <row r="272" spans="1:31" x14ac:dyDescent="0.2">
      <c r="A272" s="1">
        <f t="shared" ca="1" si="102"/>
        <v>637</v>
      </c>
      <c r="B272" s="2" t="str">
        <f t="shared" ca="1" si="103"/>
        <v>node44_main+27</v>
      </c>
      <c r="C272" s="3" t="str">
        <f ca="1">_xlfn.TEXTJOIN(" ",FALSE,OFFSET(program!$A$1,0,A272,1,M272))</f>
        <v>1</v>
      </c>
      <c r="D272" s="4" t="str">
        <f ca="1">IF($H272="data",".dat "&amp;X272,
IF($H272="str",".str " &amp; _xlfn.TEXTJOIN("",FALSE,OFFSET(program!$A$2,0,A272+1,1,M272-1)),
$L272&amp;" "&amp;_xlfn.TEXTJOIN(", ",TRUE,$X272:$Z272)
))</f>
        <v>.dat 1</v>
      </c>
      <c r="E272" s="19" t="b">
        <f t="shared" ca="1" si="104"/>
        <v>1</v>
      </c>
      <c r="F272" s="5" t="str">
        <f t="shared" ca="1" si="105"/>
        <v>node44_main</v>
      </c>
      <c r="G272" s="5">
        <f t="shared" ca="1" si="106"/>
        <v>610</v>
      </c>
      <c r="H272" s="5" t="str">
        <f t="shared" si="107"/>
        <v>data</v>
      </c>
      <c r="I272" s="13" t="b">
        <f t="shared" si="108"/>
        <v>1</v>
      </c>
      <c r="J272" s="6">
        <f ca="1">OFFSET(program!$A$1,0,disasm!A272)</f>
        <v>1</v>
      </c>
      <c r="K272" s="7">
        <f t="shared" ca="1" si="98"/>
        <v>1</v>
      </c>
      <c r="L272" s="7" t="str">
        <f t="shared" ca="1" si="109"/>
        <v xml:space="preserve">ADD </v>
      </c>
      <c r="M272" s="7">
        <f t="shared" si="110"/>
        <v>1</v>
      </c>
      <c r="N272" s="7">
        <f t="shared" si="99"/>
        <v>1</v>
      </c>
      <c r="O272" s="8">
        <f t="shared" si="111"/>
        <v>1</v>
      </c>
      <c r="P272" s="8" t="str">
        <f t="shared" si="100"/>
        <v/>
      </c>
      <c r="Q272" s="8" t="str">
        <f t="shared" si="101"/>
        <v/>
      </c>
      <c r="R272" s="8" t="str">
        <f t="shared" ca="1" si="112"/>
        <v>num</v>
      </c>
      <c r="S272" s="8" t="str">
        <f t="shared" si="113"/>
        <v/>
      </c>
      <c r="T272" s="8" t="str">
        <f t="shared" si="114"/>
        <v/>
      </c>
      <c r="U272" s="7">
        <f ca="1">IF(O272="","",OFFSET(program!$A$1,0,disasm!$A272+COLUMN()-COLUMN($U272)+IF($I272,0,1)))</f>
        <v>1</v>
      </c>
      <c r="V272" s="7" t="str">
        <f ca="1">IF(P272="","",OFFSET(program!$A$1,0,disasm!$A272+COLUMN()-COLUMN($U272)+IF($I272,0,1)))</f>
        <v/>
      </c>
      <c r="W272" s="7" t="str">
        <f ca="1">IF(Q272="","",OFFSET(program!$A$1,0,disasm!$A272+COLUMN()-COLUMN($U272)+IF($I272,0,1)))</f>
        <v/>
      </c>
      <c r="X272" s="3" t="str">
        <f t="shared" ca="1" si="115"/>
        <v>1</v>
      </c>
      <c r="Y272" s="3" t="str">
        <f t="shared" si="116"/>
        <v/>
      </c>
      <c r="Z272" s="3" t="str">
        <f t="shared" si="117"/>
        <v/>
      </c>
      <c r="AA272" s="3" t="str">
        <f ca="1">" "
&amp;AE272
&amp;IF(AND(OR(K272=5,K272=6),MOD(INT(J272/1000),10)=1)," A2","")
&amp;IF(AND(NOT(I272),J272=109,OFFSET(program!$A$1,0,disasm!$A272+1)&gt;0,NOT(ISNUMBER(FIND(" A1 "," "&amp;AE272&amp;" "))))," AUTOLABEL","")
&amp;" "</f>
        <v xml:space="preserve"> DATA </v>
      </c>
      <c r="AE272" s="12" t="s">
        <v>23</v>
      </c>
    </row>
    <row r="273" spans="1:31" x14ac:dyDescent="0.2">
      <c r="A273" s="1">
        <f t="shared" ca="1" si="102"/>
        <v>638</v>
      </c>
      <c r="B273" s="2" t="str">
        <f t="shared" ca="1" si="103"/>
        <v>node44_main+28</v>
      </c>
      <c r="C273" s="3" t="str">
        <f ca="1">_xlfn.TEXTJOIN(" ",FALSE,OFFSET(program!$A$1,0,A273,1,M273))</f>
        <v>13</v>
      </c>
      <c r="D273" s="4" t="str">
        <f ca="1">IF($H273="data",".dat "&amp;X273,
IF($H273="str",".str " &amp; _xlfn.TEXTJOIN("",FALSE,OFFSET(program!$A$2,0,A273+1,1,M273-1)),
$L273&amp;" "&amp;_xlfn.TEXTJOIN(", ",TRUE,$X273:$Z273)
))</f>
        <v>.dat 13</v>
      </c>
      <c r="E273" s="19" t="b">
        <f t="shared" ca="1" si="104"/>
        <v>1</v>
      </c>
      <c r="F273" s="5" t="str">
        <f t="shared" ca="1" si="105"/>
        <v>node44_main</v>
      </c>
      <c r="G273" s="5">
        <f t="shared" ca="1" si="106"/>
        <v>610</v>
      </c>
      <c r="H273" s="5" t="str">
        <f t="shared" si="107"/>
        <v>data</v>
      </c>
      <c r="I273" s="13" t="b">
        <f t="shared" si="108"/>
        <v>1</v>
      </c>
      <c r="J273" s="6">
        <f ca="1">OFFSET(program!$A$1,0,disasm!A273)</f>
        <v>13</v>
      </c>
      <c r="K273" s="7">
        <f t="shared" ca="1" si="98"/>
        <v>13</v>
      </c>
      <c r="L273" s="7" t="e">
        <f t="shared" ca="1" si="109"/>
        <v>#VALUE!</v>
      </c>
      <c r="M273" s="7">
        <f t="shared" si="110"/>
        <v>1</v>
      </c>
      <c r="N273" s="7">
        <f t="shared" si="99"/>
        <v>1</v>
      </c>
      <c r="O273" s="8">
        <f t="shared" si="111"/>
        <v>1</v>
      </c>
      <c r="P273" s="8" t="str">
        <f t="shared" si="100"/>
        <v/>
      </c>
      <c r="Q273" s="8" t="str">
        <f t="shared" si="101"/>
        <v/>
      </c>
      <c r="R273" s="8" t="str">
        <f t="shared" ca="1" si="112"/>
        <v>num</v>
      </c>
      <c r="S273" s="8" t="str">
        <f t="shared" si="113"/>
        <v/>
      </c>
      <c r="T273" s="8" t="str">
        <f t="shared" si="114"/>
        <v/>
      </c>
      <c r="U273" s="7">
        <f ca="1">IF(O273="","",OFFSET(program!$A$1,0,disasm!$A273+COLUMN()-COLUMN($U273)+IF($I273,0,1)))</f>
        <v>13</v>
      </c>
      <c r="V273" s="7" t="str">
        <f ca="1">IF(P273="","",OFFSET(program!$A$1,0,disasm!$A273+COLUMN()-COLUMN($U273)+IF($I273,0,1)))</f>
        <v/>
      </c>
      <c r="W273" s="7" t="str">
        <f ca="1">IF(Q273="","",OFFSET(program!$A$1,0,disasm!$A273+COLUMN()-COLUMN($U273)+IF($I273,0,1)))</f>
        <v/>
      </c>
      <c r="X273" s="3" t="str">
        <f t="shared" ca="1" si="115"/>
        <v>13</v>
      </c>
      <c r="Y273" s="3" t="str">
        <f t="shared" si="116"/>
        <v/>
      </c>
      <c r="Z273" s="3" t="str">
        <f t="shared" si="117"/>
        <v/>
      </c>
      <c r="AA273" s="3" t="str">
        <f ca="1">" "
&amp;AE273
&amp;IF(AND(OR(K273=5,K273=6),MOD(INT(J273/1000),10)=1)," A2","")
&amp;IF(AND(NOT(I273),J273=109,OFFSET(program!$A$1,0,disasm!$A273+1)&gt;0,NOT(ISNUMBER(FIND(" A1 "," "&amp;AE273&amp;" "))))," AUTOLABEL","")
&amp;" "</f>
        <v xml:space="preserve">  </v>
      </c>
      <c r="AD273" s="12"/>
      <c r="AE273" s="12"/>
    </row>
    <row r="274" spans="1:31" x14ac:dyDescent="0.2">
      <c r="A274" s="1">
        <f t="shared" ca="1" si="102"/>
        <v>639</v>
      </c>
      <c r="B274" s="2" t="str">
        <f t="shared" ca="1" si="103"/>
        <v>node44_main+29</v>
      </c>
      <c r="C274" s="3" t="str">
        <f ca="1">_xlfn.TEXTJOIN(" ",FALSE,OFFSET(program!$A$1,0,A274,1,M274))</f>
        <v>42</v>
      </c>
      <c r="D274" s="4" t="str">
        <f ca="1">IF($H274="data",".dat "&amp;X274,
IF($H274="str",".str " &amp; _xlfn.TEXTJOIN("",FALSE,OFFSET(program!$A$2,0,A274+1,1,M274-1)),
$L274&amp;" "&amp;_xlfn.TEXTJOIN(", ",TRUE,$X274:$Z274)
))</f>
        <v>.dat 42</v>
      </c>
      <c r="E274" s="19" t="b">
        <f t="shared" ca="1" si="104"/>
        <v>1</v>
      </c>
      <c r="F274" s="5" t="str">
        <f t="shared" ca="1" si="105"/>
        <v>node44_main</v>
      </c>
      <c r="G274" s="5">
        <f t="shared" ca="1" si="106"/>
        <v>610</v>
      </c>
      <c r="H274" s="5" t="str">
        <f t="shared" si="107"/>
        <v>data</v>
      </c>
      <c r="I274" s="13" t="b">
        <f t="shared" si="108"/>
        <v>1</v>
      </c>
      <c r="J274" s="6">
        <f ca="1">OFFSET(program!$A$1,0,disasm!A274)</f>
        <v>42</v>
      </c>
      <c r="K274" s="7">
        <f t="shared" ca="1" si="98"/>
        <v>42</v>
      </c>
      <c r="L274" s="7" t="e">
        <f t="shared" ca="1" si="109"/>
        <v>#VALUE!</v>
      </c>
      <c r="M274" s="7">
        <f t="shared" si="110"/>
        <v>1</v>
      </c>
      <c r="N274" s="7">
        <f t="shared" si="99"/>
        <v>1</v>
      </c>
      <c r="O274" s="8">
        <f t="shared" si="111"/>
        <v>1</v>
      </c>
      <c r="P274" s="8" t="str">
        <f t="shared" si="100"/>
        <v/>
      </c>
      <c r="Q274" s="8" t="str">
        <f t="shared" si="101"/>
        <v/>
      </c>
      <c r="R274" s="8" t="str">
        <f t="shared" ca="1" si="112"/>
        <v>num</v>
      </c>
      <c r="S274" s="8" t="str">
        <f t="shared" si="113"/>
        <v/>
      </c>
      <c r="T274" s="8" t="str">
        <f t="shared" si="114"/>
        <v/>
      </c>
      <c r="U274" s="7">
        <f ca="1">IF(O274="","",OFFSET(program!$A$1,0,disasm!$A274+COLUMN()-COLUMN($U274)+IF($I274,0,1)))</f>
        <v>42</v>
      </c>
      <c r="V274" s="7" t="str">
        <f ca="1">IF(P274="","",OFFSET(program!$A$1,0,disasm!$A274+COLUMN()-COLUMN($U274)+IF($I274,0,1)))</f>
        <v/>
      </c>
      <c r="W274" s="7" t="str">
        <f ca="1">IF(Q274="","",OFFSET(program!$A$1,0,disasm!$A274+COLUMN()-COLUMN($U274)+IF($I274,0,1)))</f>
        <v/>
      </c>
      <c r="X274" s="3" t="str">
        <f t="shared" ca="1" si="115"/>
        <v>42</v>
      </c>
      <c r="Y274" s="3" t="str">
        <f t="shared" si="116"/>
        <v/>
      </c>
      <c r="Z274" s="3" t="str">
        <f t="shared" si="117"/>
        <v/>
      </c>
      <c r="AA274" s="3" t="str">
        <f ca="1">" "
&amp;AE274
&amp;IF(AND(OR(K274=5,K274=6),MOD(INT(J274/1000),10)=1)," A2","")
&amp;IF(AND(NOT(I274),J274=109,OFFSET(program!$A$1,0,disasm!$A274+1)&gt;0,NOT(ISNUMBER(FIND(" A1 "," "&amp;AE274&amp;" "))))," AUTOLABEL","")
&amp;" "</f>
        <v xml:space="preserve">  </v>
      </c>
    </row>
    <row r="275" spans="1:31" x14ac:dyDescent="0.2">
      <c r="A275" s="1">
        <f t="shared" ca="1" si="102"/>
        <v>640</v>
      </c>
      <c r="B275" s="2" t="str">
        <f t="shared" ca="1" si="103"/>
        <v>node44_main+30</v>
      </c>
      <c r="C275" s="3" t="str">
        <f ca="1">_xlfn.TEXTJOIN(" ",FALSE,OFFSET(program!$A$1,0,A275,1,M275))</f>
        <v>249188</v>
      </c>
      <c r="D275" s="4" t="str">
        <f ca="1">IF($H275="data",".dat "&amp;X275,
IF($H275="str",".str " &amp; _xlfn.TEXTJOIN("",FALSE,OFFSET(program!$A$2,0,A275+1,1,M275-1)),
$L275&amp;" "&amp;_xlfn.TEXTJOIN(", ",TRUE,$X275:$Z275)
))</f>
        <v>.dat 249188</v>
      </c>
      <c r="E275" s="19" t="b">
        <f t="shared" ca="1" si="104"/>
        <v>1</v>
      </c>
      <c r="F275" s="5" t="str">
        <f t="shared" ca="1" si="105"/>
        <v>node44_main</v>
      </c>
      <c r="G275" s="5">
        <f t="shared" ca="1" si="106"/>
        <v>610</v>
      </c>
      <c r="H275" s="5" t="str">
        <f t="shared" si="107"/>
        <v>data</v>
      </c>
      <c r="I275" s="13" t="b">
        <f t="shared" si="108"/>
        <v>1</v>
      </c>
      <c r="J275" s="6">
        <f ca="1">OFFSET(program!$A$1,0,disasm!A275)</f>
        <v>249188</v>
      </c>
      <c r="K275" s="7">
        <f t="shared" ca="1" si="98"/>
        <v>88</v>
      </c>
      <c r="L275" s="7" t="e">
        <f t="shared" ca="1" si="109"/>
        <v>#VALUE!</v>
      </c>
      <c r="M275" s="7">
        <f t="shared" si="110"/>
        <v>1</v>
      </c>
      <c r="N275" s="7">
        <f t="shared" si="99"/>
        <v>1</v>
      </c>
      <c r="O275" s="8">
        <f t="shared" si="111"/>
        <v>1</v>
      </c>
      <c r="P275" s="8" t="str">
        <f t="shared" si="100"/>
        <v/>
      </c>
      <c r="Q275" s="8" t="str">
        <f t="shared" si="101"/>
        <v/>
      </c>
      <c r="R275" s="8" t="str">
        <f t="shared" ca="1" si="112"/>
        <v>num</v>
      </c>
      <c r="S275" s="8" t="str">
        <f t="shared" si="113"/>
        <v/>
      </c>
      <c r="T275" s="8" t="str">
        <f t="shared" si="114"/>
        <v/>
      </c>
      <c r="U275" s="7">
        <f ca="1">IF(O275="","",OFFSET(program!$A$1,0,disasm!$A275+COLUMN()-COLUMN($U275)+IF($I275,0,1)))</f>
        <v>249188</v>
      </c>
      <c r="V275" s="7" t="str">
        <f ca="1">IF(P275="","",OFFSET(program!$A$1,0,disasm!$A275+COLUMN()-COLUMN($U275)+IF($I275,0,1)))</f>
        <v/>
      </c>
      <c r="W275" s="7" t="str">
        <f ca="1">IF(Q275="","",OFFSET(program!$A$1,0,disasm!$A275+COLUMN()-COLUMN($U275)+IF($I275,0,1)))</f>
        <v/>
      </c>
      <c r="X275" s="3" t="str">
        <f t="shared" ca="1" si="115"/>
        <v>249188</v>
      </c>
      <c r="Y275" s="3" t="str">
        <f t="shared" si="116"/>
        <v/>
      </c>
      <c r="Z275" s="3" t="str">
        <f t="shared" si="117"/>
        <v/>
      </c>
      <c r="AA275" s="3" t="str">
        <f ca="1">" "
&amp;AE275
&amp;IF(AND(OR(K275=5,K275=6),MOD(INT(J275/1000),10)=1)," A2","")
&amp;IF(AND(NOT(I275),J275=109,OFFSET(program!$A$1,0,disasm!$A275+1)&gt;0,NOT(ISNUMBER(FIND(" A1 "," "&amp;AE275&amp;" "))))," AUTOLABEL","")
&amp;" "</f>
        <v xml:space="preserve">  </v>
      </c>
      <c r="AD275" s="12"/>
      <c r="AE275" s="12"/>
    </row>
    <row r="276" spans="1:31" x14ac:dyDescent="0.2">
      <c r="A276" s="1">
        <f t="shared" ca="1" si="102"/>
        <v>641</v>
      </c>
      <c r="B276" s="2" t="str">
        <f t="shared" ca="1" si="103"/>
        <v>node44_main+31</v>
      </c>
      <c r="C276" s="3" t="str">
        <f ca="1">_xlfn.TEXTJOIN(" ",FALSE,OFFSET(program!$A$1,0,A276,1,M276))</f>
        <v>36</v>
      </c>
      <c r="D276" s="4" t="str">
        <f ca="1">IF($H276="data",".dat "&amp;X276,
IF($H276="str",".str " &amp; _xlfn.TEXTJOIN("",FALSE,OFFSET(program!$A$2,0,A276+1,1,M276-1)),
$L276&amp;" "&amp;_xlfn.TEXTJOIN(", ",TRUE,$X276:$Z276)
))</f>
        <v>.dat 36</v>
      </c>
      <c r="E276" s="19" t="b">
        <f t="shared" ca="1" si="104"/>
        <v>1</v>
      </c>
      <c r="F276" s="5" t="str">
        <f t="shared" ca="1" si="105"/>
        <v>node44_main</v>
      </c>
      <c r="G276" s="5">
        <f t="shared" ca="1" si="106"/>
        <v>610</v>
      </c>
      <c r="H276" s="5" t="str">
        <f t="shared" si="107"/>
        <v>data</v>
      </c>
      <c r="I276" s="13" t="b">
        <f t="shared" si="108"/>
        <v>1</v>
      </c>
      <c r="J276" s="6">
        <f ca="1">OFFSET(program!$A$1,0,disasm!A276)</f>
        <v>36</v>
      </c>
      <c r="K276" s="7">
        <f t="shared" ca="1" si="98"/>
        <v>36</v>
      </c>
      <c r="L276" s="7" t="e">
        <f t="shared" ca="1" si="109"/>
        <v>#VALUE!</v>
      </c>
      <c r="M276" s="7">
        <f t="shared" si="110"/>
        <v>1</v>
      </c>
      <c r="N276" s="7">
        <f t="shared" si="99"/>
        <v>1</v>
      </c>
      <c r="O276" s="8">
        <f t="shared" si="111"/>
        <v>1</v>
      </c>
      <c r="P276" s="8" t="str">
        <f t="shared" si="100"/>
        <v/>
      </c>
      <c r="Q276" s="8" t="str">
        <f t="shared" si="101"/>
        <v/>
      </c>
      <c r="R276" s="8" t="str">
        <f t="shared" ca="1" si="112"/>
        <v>num</v>
      </c>
      <c r="S276" s="8" t="str">
        <f t="shared" si="113"/>
        <v/>
      </c>
      <c r="T276" s="8" t="str">
        <f t="shared" si="114"/>
        <v/>
      </c>
      <c r="U276" s="7">
        <f ca="1">IF(O276="","",OFFSET(program!$A$1,0,disasm!$A276+COLUMN()-COLUMN($U276)+IF($I276,0,1)))</f>
        <v>36</v>
      </c>
      <c r="V276" s="7" t="str">
        <f ca="1">IF(P276="","",OFFSET(program!$A$1,0,disasm!$A276+COLUMN()-COLUMN($U276)+IF($I276,0,1)))</f>
        <v/>
      </c>
      <c r="W276" s="7" t="str">
        <f ca="1">IF(Q276="","",OFFSET(program!$A$1,0,disasm!$A276+COLUMN()-COLUMN($U276)+IF($I276,0,1)))</f>
        <v/>
      </c>
      <c r="X276" s="3" t="str">
        <f t="shared" ca="1" si="115"/>
        <v>36</v>
      </c>
      <c r="Y276" s="3" t="str">
        <f t="shared" si="116"/>
        <v/>
      </c>
      <c r="Z276" s="3" t="str">
        <f t="shared" si="117"/>
        <v/>
      </c>
      <c r="AA276" s="3" t="str">
        <f ca="1">" "
&amp;AE276
&amp;IF(AND(OR(K276=5,K276=6),MOD(INT(J276/1000),10)=1)," A2","")
&amp;IF(AND(NOT(I276),J276=109,OFFSET(program!$A$1,0,disasm!$A276+1)&gt;0,NOT(ISNUMBER(FIND(" A1 "," "&amp;AE276&amp;" "))))," AUTOLABEL","")
&amp;" "</f>
        <v xml:space="preserve">  </v>
      </c>
    </row>
    <row r="277" spans="1:31" x14ac:dyDescent="0.2">
      <c r="A277" s="1">
        <f t="shared" ca="1" si="102"/>
        <v>642</v>
      </c>
      <c r="B277" s="2" t="str">
        <f t="shared" ca="1" si="103"/>
        <v>node44_main+32</v>
      </c>
      <c r="C277" s="3" t="str">
        <f ca="1">_xlfn.TEXTJOIN(" ",FALSE,OFFSET(program!$A$1,0,A277,1,M277))</f>
        <v>290692</v>
      </c>
      <c r="D277" s="4" t="str">
        <f ca="1">IF($H277="data",".dat "&amp;X277,
IF($H277="str",".str " &amp; _xlfn.TEXTJOIN("",FALSE,OFFSET(program!$A$2,0,A277+1,1,M277-1)),
$L277&amp;" "&amp;_xlfn.TEXTJOIN(", ",TRUE,$X277:$Z277)
))</f>
        <v>.dat 290692</v>
      </c>
      <c r="E277" s="19" t="b">
        <f t="shared" ca="1" si="104"/>
        <v>1</v>
      </c>
      <c r="F277" s="5" t="str">
        <f t="shared" ca="1" si="105"/>
        <v>node44_main</v>
      </c>
      <c r="G277" s="5">
        <f t="shared" ca="1" si="106"/>
        <v>610</v>
      </c>
      <c r="H277" s="5" t="str">
        <f t="shared" si="107"/>
        <v>data</v>
      </c>
      <c r="I277" s="13" t="b">
        <f t="shared" si="108"/>
        <v>1</v>
      </c>
      <c r="J277" s="6">
        <f ca="1">OFFSET(program!$A$1,0,disasm!A277)</f>
        <v>290692</v>
      </c>
      <c r="K277" s="7">
        <f t="shared" ca="1" si="98"/>
        <v>92</v>
      </c>
      <c r="L277" s="7" t="e">
        <f t="shared" ca="1" si="109"/>
        <v>#VALUE!</v>
      </c>
      <c r="M277" s="7">
        <f t="shared" si="110"/>
        <v>1</v>
      </c>
      <c r="N277" s="7">
        <f t="shared" si="99"/>
        <v>1</v>
      </c>
      <c r="O277" s="8">
        <f t="shared" si="111"/>
        <v>1</v>
      </c>
      <c r="P277" s="8" t="str">
        <f t="shared" si="100"/>
        <v/>
      </c>
      <c r="Q277" s="8" t="str">
        <f t="shared" si="101"/>
        <v/>
      </c>
      <c r="R277" s="8" t="str">
        <f t="shared" ca="1" si="112"/>
        <v>num</v>
      </c>
      <c r="S277" s="8" t="str">
        <f t="shared" si="113"/>
        <v/>
      </c>
      <c r="T277" s="8" t="str">
        <f t="shared" si="114"/>
        <v/>
      </c>
      <c r="U277" s="7">
        <f ca="1">IF(O277="","",OFFSET(program!$A$1,0,disasm!$A277+COLUMN()-COLUMN($U277)+IF($I277,0,1)))</f>
        <v>290692</v>
      </c>
      <c r="V277" s="7" t="str">
        <f ca="1">IF(P277="","",OFFSET(program!$A$1,0,disasm!$A277+COLUMN()-COLUMN($U277)+IF($I277,0,1)))</f>
        <v/>
      </c>
      <c r="W277" s="7" t="str">
        <f ca="1">IF(Q277="","",OFFSET(program!$A$1,0,disasm!$A277+COLUMN()-COLUMN($U277)+IF($I277,0,1)))</f>
        <v/>
      </c>
      <c r="X277" s="3" t="str">
        <f t="shared" ca="1" si="115"/>
        <v>290692</v>
      </c>
      <c r="Y277" s="3" t="str">
        <f t="shared" si="116"/>
        <v/>
      </c>
      <c r="Z277" s="3" t="str">
        <f t="shared" si="117"/>
        <v/>
      </c>
      <c r="AA277" s="3" t="str">
        <f ca="1">" "
&amp;AE277
&amp;IF(AND(OR(K277=5,K277=6),MOD(INT(J277/1000),10)=1)," A2","")
&amp;IF(AND(NOT(I277),J277=109,OFFSET(program!$A$1,0,disasm!$A277+1)&gt;0,NOT(ISNUMBER(FIND(" A1 "," "&amp;AE277&amp;" "))))," AUTOLABEL","")
&amp;" "</f>
        <v xml:space="preserve">  </v>
      </c>
    </row>
    <row r="278" spans="1:31" x14ac:dyDescent="0.2">
      <c r="A278" s="1">
        <f t="shared" ca="1" si="102"/>
        <v>643</v>
      </c>
      <c r="B278" s="2" t="str">
        <f t="shared" ca="1" si="103"/>
        <v>node02_main</v>
      </c>
      <c r="C278" s="3" t="str">
        <f ca="1">_xlfn.TEXTJOIN(" ",FALSE,OFFSET(program!$A$1,0,A278,1,M278))</f>
        <v>1102 1 97169 66</v>
      </c>
      <c r="D278" s="4" t="str">
        <f ca="1">IF($H278="data",".dat "&amp;X278,
IF($H278="str",".str " &amp; _xlfn.TEXTJOIN("",FALSE,OFFSET(program!$A$2,0,A278+1,1,M278-1)),
$L278&amp;" "&amp;_xlfn.TEXTJOIN(", ",TRUE,$X278:$Z278)
))</f>
        <v>MUL  1, 97169, [node.prime]</v>
      </c>
      <c r="E278" s="19" t="b">
        <f t="shared" ca="1" si="104"/>
        <v>0</v>
      </c>
      <c r="F278" s="5" t="str">
        <f t="shared" si="105"/>
        <v>node02_main</v>
      </c>
      <c r="G278" s="5">
        <f t="shared" ca="1" si="106"/>
        <v>643</v>
      </c>
      <c r="H278" s="5" t="str">
        <f t="shared" si="107"/>
        <v>code</v>
      </c>
      <c r="I278" s="13" t="b">
        <f t="shared" si="108"/>
        <v>0</v>
      </c>
      <c r="J278" s="6">
        <f ca="1">OFFSET(program!$A$1,0,disasm!A278)</f>
        <v>1102</v>
      </c>
      <c r="K278" s="7">
        <f t="shared" ca="1" si="98"/>
        <v>2</v>
      </c>
      <c r="L278" s="7" t="str">
        <f t="shared" ca="1" si="109"/>
        <v xml:space="preserve">MUL </v>
      </c>
      <c r="M278" s="7">
        <f t="shared" ca="1" si="110"/>
        <v>4</v>
      </c>
      <c r="N278" s="7">
        <f t="shared" ca="1" si="99"/>
        <v>3</v>
      </c>
      <c r="O278" s="8">
        <f t="shared" ca="1" si="111"/>
        <v>1</v>
      </c>
      <c r="P278" s="8">
        <f t="shared" ca="1" si="100"/>
        <v>1</v>
      </c>
      <c r="Q278" s="8">
        <f t="shared" ca="1" si="101"/>
        <v>0</v>
      </c>
      <c r="R278" s="8" t="str">
        <f t="shared" ca="1" si="112"/>
        <v>num</v>
      </c>
      <c r="S278" s="8" t="str">
        <f t="shared" ca="1" si="113"/>
        <v>num</v>
      </c>
      <c r="T278" s="8" t="str">
        <f t="shared" ca="1" si="114"/>
        <v>addr</v>
      </c>
      <c r="U278" s="7">
        <f ca="1">IF(O278="","",OFFSET(program!$A$1,0,disasm!$A278+COLUMN()-COLUMN($U278)+IF($I278,0,1)))</f>
        <v>1</v>
      </c>
      <c r="V278" s="7">
        <f ca="1">IF(P278="","",OFFSET(program!$A$1,0,disasm!$A278+COLUMN()-COLUMN($U278)+IF($I278,0,1)))</f>
        <v>97169</v>
      </c>
      <c r="W278" s="7">
        <f ca="1">IF(Q278="","",OFFSET(program!$A$1,0,disasm!$A278+COLUMN()-COLUMN($U278)+IF($I278,0,1)))</f>
        <v>66</v>
      </c>
      <c r="X278" s="3" t="str">
        <f t="shared" ca="1" si="115"/>
        <v>1</v>
      </c>
      <c r="Y278" s="3" t="str">
        <f t="shared" ca="1" si="116"/>
        <v>97169</v>
      </c>
      <c r="Z278" s="3" t="str">
        <f t="shared" ca="1" si="117"/>
        <v>[node.prime]</v>
      </c>
      <c r="AA278" s="3" t="str">
        <f ca="1">" "
&amp;AE278
&amp;IF(AND(OR(K278=5,K278=6),MOD(INT(J278/1000),10)=1)," A2","")
&amp;IF(AND(NOT(I278),J278=109,OFFSET(program!$A$1,0,disasm!$A278+1)&gt;0,NOT(ISNUMBER(FIND(" A1 "," "&amp;AE278&amp;" "))))," AUTOLABEL","")
&amp;" "</f>
        <v xml:space="preserve"> CODE </v>
      </c>
      <c r="AD278" s="12" t="s">
        <v>34</v>
      </c>
      <c r="AE278" s="12" t="s">
        <v>24</v>
      </c>
    </row>
    <row r="279" spans="1:31" x14ac:dyDescent="0.2">
      <c r="A279" s="1">
        <f t="shared" ca="1" si="102"/>
        <v>647</v>
      </c>
      <c r="B279" s="2" t="str">
        <f t="shared" ca="1" si="103"/>
        <v>node02_main+4</v>
      </c>
      <c r="C279" s="3" t="str">
        <f ca="1">_xlfn.TEXTJOIN(" ",FALSE,OFFSET(program!$A$1,0,A279,1,M279))</f>
        <v>1102 1 1 67</v>
      </c>
      <c r="D279" s="4" t="str">
        <f ca="1">IF($H279="data",".dat "&amp;X279,
IF($H279="str",".str " &amp; _xlfn.TEXTJOIN("",FALSE,OFFSET(program!$A$2,0,A279+1,1,M279-1)),
$L279&amp;" "&amp;_xlfn.TEXTJOIN(", ",TRUE,$X279:$Z279)
))</f>
        <v>MUL  1, 1, [node.rxmem_size]</v>
      </c>
      <c r="E279" s="19" t="b">
        <f t="shared" ca="1" si="104"/>
        <v>0</v>
      </c>
      <c r="F279" s="5" t="str">
        <f t="shared" ca="1" si="105"/>
        <v>node02_main</v>
      </c>
      <c r="G279" s="5">
        <f t="shared" ca="1" si="106"/>
        <v>643</v>
      </c>
      <c r="H279" s="5" t="str">
        <f t="shared" si="107"/>
        <v>code</v>
      </c>
      <c r="I279" s="13" t="b">
        <f t="shared" si="108"/>
        <v>0</v>
      </c>
      <c r="J279" s="6">
        <f ca="1">OFFSET(program!$A$1,0,disasm!A279)</f>
        <v>1102</v>
      </c>
      <c r="K279" s="7">
        <f t="shared" ca="1" si="98"/>
        <v>2</v>
      </c>
      <c r="L279" s="7" t="str">
        <f t="shared" ca="1" si="109"/>
        <v xml:space="preserve">MUL </v>
      </c>
      <c r="M279" s="7">
        <f t="shared" ca="1" si="110"/>
        <v>4</v>
      </c>
      <c r="N279" s="7">
        <f t="shared" ca="1" si="99"/>
        <v>3</v>
      </c>
      <c r="O279" s="8">
        <f t="shared" ca="1" si="111"/>
        <v>1</v>
      </c>
      <c r="P279" s="8">
        <f t="shared" ca="1" si="100"/>
        <v>1</v>
      </c>
      <c r="Q279" s="8">
        <f t="shared" ca="1" si="101"/>
        <v>0</v>
      </c>
      <c r="R279" s="8" t="str">
        <f t="shared" ca="1" si="112"/>
        <v>num</v>
      </c>
      <c r="S279" s="8" t="str">
        <f t="shared" ca="1" si="113"/>
        <v>num</v>
      </c>
      <c r="T279" s="8" t="str">
        <f t="shared" ca="1" si="114"/>
        <v>addr</v>
      </c>
      <c r="U279" s="7">
        <f ca="1">IF(O279="","",OFFSET(program!$A$1,0,disasm!$A279+COLUMN()-COLUMN($U279)+IF($I279,0,1)))</f>
        <v>1</v>
      </c>
      <c r="V279" s="7">
        <f ca="1">IF(P279="","",OFFSET(program!$A$1,0,disasm!$A279+COLUMN()-COLUMN($U279)+IF($I279,0,1)))</f>
        <v>1</v>
      </c>
      <c r="W279" s="7">
        <f ca="1">IF(Q279="","",OFFSET(program!$A$1,0,disasm!$A279+COLUMN()-COLUMN($U279)+IF($I279,0,1)))</f>
        <v>67</v>
      </c>
      <c r="X279" s="3" t="str">
        <f t="shared" ca="1" si="115"/>
        <v>1</v>
      </c>
      <c r="Y279" s="3" t="str">
        <f t="shared" ca="1" si="116"/>
        <v>1</v>
      </c>
      <c r="Z279" s="3" t="str">
        <f t="shared" ca="1" si="117"/>
        <v>[node.rxmem_size]</v>
      </c>
      <c r="AA279" s="3" t="str">
        <f ca="1">" "
&amp;AE279
&amp;IF(AND(OR(K279=5,K279=6),MOD(INT(J279/1000),10)=1)," A2","")
&amp;IF(AND(NOT(I279),J279=109,OFFSET(program!$A$1,0,disasm!$A279+1)&gt;0,NOT(ISNUMBER(FIND(" A1 "," "&amp;AE279&amp;" "))))," AUTOLABEL","")
&amp;" "</f>
        <v xml:space="preserve">  </v>
      </c>
    </row>
    <row r="280" spans="1:31" x14ac:dyDescent="0.2">
      <c r="A280" s="1">
        <f t="shared" ca="1" si="102"/>
        <v>651</v>
      </c>
      <c r="B280" s="2" t="str">
        <f t="shared" ca="1" si="103"/>
        <v>node02_main+8</v>
      </c>
      <c r="C280" s="3" t="str">
        <f ca="1">_xlfn.TEXTJOIN(" ",FALSE,OFFSET(program!$A$1,0,A280,1,M280))</f>
        <v>1101 0 670 68</v>
      </c>
      <c r="D280" s="4" t="str">
        <f ca="1">IF($H280="data",".dat "&amp;X280,
IF($H280="str",".str " &amp; _xlfn.TEXTJOIN("",FALSE,OFFSET(program!$A$2,0,A280+1,1,M280-1)),
$L280&amp;" "&amp;_xlfn.TEXTJOIN(", ",TRUE,$X280:$Z280)
))</f>
        <v>ADD  0, node02_main+27, [node.rxmem]</v>
      </c>
      <c r="E280" s="19" t="b">
        <f t="shared" ca="1" si="104"/>
        <v>0</v>
      </c>
      <c r="F280" s="5" t="str">
        <f t="shared" ca="1" si="105"/>
        <v>node02_main</v>
      </c>
      <c r="G280" s="5">
        <f t="shared" ca="1" si="106"/>
        <v>643</v>
      </c>
      <c r="H280" s="5" t="str">
        <f t="shared" si="107"/>
        <v>code</v>
      </c>
      <c r="I280" s="13" t="b">
        <f t="shared" si="108"/>
        <v>0</v>
      </c>
      <c r="J280" s="6">
        <f ca="1">OFFSET(program!$A$1,0,disasm!A280)</f>
        <v>1101</v>
      </c>
      <c r="K280" s="7">
        <f t="shared" ca="1" si="98"/>
        <v>1</v>
      </c>
      <c r="L280" s="7" t="str">
        <f t="shared" ca="1" si="109"/>
        <v xml:space="preserve">ADD </v>
      </c>
      <c r="M280" s="7">
        <f t="shared" ca="1" si="110"/>
        <v>4</v>
      </c>
      <c r="N280" s="7">
        <f t="shared" ca="1" si="99"/>
        <v>3</v>
      </c>
      <c r="O280" s="8">
        <f t="shared" ca="1" si="111"/>
        <v>1</v>
      </c>
      <c r="P280" s="8">
        <f t="shared" ca="1" si="100"/>
        <v>1</v>
      </c>
      <c r="Q280" s="8">
        <f t="shared" ca="1" si="101"/>
        <v>0</v>
      </c>
      <c r="R280" s="8" t="str">
        <f t="shared" ca="1" si="112"/>
        <v>num</v>
      </c>
      <c r="S280" s="8" t="str">
        <f t="shared" ca="1" si="113"/>
        <v>addr</v>
      </c>
      <c r="T280" s="8" t="str">
        <f t="shared" ca="1" si="114"/>
        <v>addr</v>
      </c>
      <c r="U280" s="7">
        <f ca="1">IF(O280="","",OFFSET(program!$A$1,0,disasm!$A280+COLUMN()-COLUMN($U280)+IF($I280,0,1)))</f>
        <v>0</v>
      </c>
      <c r="V280" s="7">
        <f ca="1">IF(P280="","",OFFSET(program!$A$1,0,disasm!$A280+COLUMN()-COLUMN($U280)+IF($I280,0,1)))</f>
        <v>670</v>
      </c>
      <c r="W280" s="7">
        <f ca="1">IF(Q280="","",OFFSET(program!$A$1,0,disasm!$A280+COLUMN()-COLUMN($U280)+IF($I280,0,1)))</f>
        <v>68</v>
      </c>
      <c r="X280" s="3" t="str">
        <f t="shared" ca="1" si="115"/>
        <v>0</v>
      </c>
      <c r="Y280" s="3" t="str">
        <f t="shared" ca="1" si="116"/>
        <v>node02_main+27</v>
      </c>
      <c r="Z280" s="3" t="str">
        <f t="shared" ca="1" si="117"/>
        <v>[node.rxmem]</v>
      </c>
      <c r="AA280" s="3" t="str">
        <f ca="1">" "
&amp;AE280
&amp;IF(AND(OR(K280=5,K280=6),MOD(INT(J280/1000),10)=1)," A2","")
&amp;IF(AND(NOT(I280),J280=109,OFFSET(program!$A$1,0,disasm!$A280+1)&gt;0,NOT(ISNUMBER(FIND(" A1 "," "&amp;AE280&amp;" "))))," AUTOLABEL","")
&amp;" "</f>
        <v xml:space="preserve"> A2 </v>
      </c>
      <c r="AE280" s="12" t="s">
        <v>19</v>
      </c>
    </row>
    <row r="281" spans="1:31" x14ac:dyDescent="0.2">
      <c r="A281" s="1">
        <f t="shared" ca="1" si="102"/>
        <v>655</v>
      </c>
      <c r="B281" s="2" t="str">
        <f t="shared" ca="1" si="103"/>
        <v>node02_main+12</v>
      </c>
      <c r="C281" s="3" t="str">
        <f ca="1">_xlfn.TEXTJOIN(" ",FALSE,OFFSET(program!$A$1,0,A281,1,M281))</f>
        <v>1102 556 1 69</v>
      </c>
      <c r="D281" s="4" t="str">
        <f ca="1">IF($H281="data",".dat "&amp;X281,
IF($H281="str",".str " &amp; _xlfn.TEXTJOIN("",FALSE,OFFSET(program!$A$2,0,A281+1,1,M281-1)),
$L281&amp;" "&amp;_xlfn.TEXTJOIN(", ",TRUE,$X281:$Z281)
))</f>
        <v>MUL  app_first, 1, [node.node_app]</v>
      </c>
      <c r="E281" s="19" t="b">
        <f t="shared" ca="1" si="104"/>
        <v>0</v>
      </c>
      <c r="F281" s="5" t="str">
        <f t="shared" ca="1" si="105"/>
        <v>node02_main</v>
      </c>
      <c r="G281" s="5">
        <f t="shared" ca="1" si="106"/>
        <v>643</v>
      </c>
      <c r="H281" s="5" t="str">
        <f t="shared" si="107"/>
        <v>code</v>
      </c>
      <c r="I281" s="13" t="b">
        <f t="shared" si="108"/>
        <v>0</v>
      </c>
      <c r="J281" s="6">
        <f ca="1">OFFSET(program!$A$1,0,disasm!A281)</f>
        <v>1102</v>
      </c>
      <c r="K281" s="7">
        <f t="shared" ca="1" si="98"/>
        <v>2</v>
      </c>
      <c r="L281" s="7" t="str">
        <f t="shared" ca="1" si="109"/>
        <v xml:space="preserve">MUL </v>
      </c>
      <c r="M281" s="7">
        <f t="shared" ca="1" si="110"/>
        <v>4</v>
      </c>
      <c r="N281" s="7">
        <f t="shared" ca="1" si="99"/>
        <v>3</v>
      </c>
      <c r="O281" s="8">
        <f t="shared" ca="1" si="111"/>
        <v>1</v>
      </c>
      <c r="P281" s="8">
        <f t="shared" ca="1" si="100"/>
        <v>1</v>
      </c>
      <c r="Q281" s="8">
        <f t="shared" ca="1" si="101"/>
        <v>0</v>
      </c>
      <c r="R281" s="8" t="str">
        <f t="shared" ca="1" si="112"/>
        <v>addr</v>
      </c>
      <c r="S281" s="8" t="str">
        <f t="shared" ca="1" si="113"/>
        <v>num</v>
      </c>
      <c r="T281" s="8" t="str">
        <f t="shared" ca="1" si="114"/>
        <v>addr</v>
      </c>
      <c r="U281" s="7">
        <f ca="1">IF(O281="","",OFFSET(program!$A$1,0,disasm!$A281+COLUMN()-COLUMN($U281)+IF($I281,0,1)))</f>
        <v>556</v>
      </c>
      <c r="V281" s="7">
        <f ca="1">IF(P281="","",OFFSET(program!$A$1,0,disasm!$A281+COLUMN()-COLUMN($U281)+IF($I281,0,1)))</f>
        <v>1</v>
      </c>
      <c r="W281" s="7">
        <f ca="1">IF(Q281="","",OFFSET(program!$A$1,0,disasm!$A281+COLUMN()-COLUMN($U281)+IF($I281,0,1)))</f>
        <v>69</v>
      </c>
      <c r="X281" s="3" t="str">
        <f t="shared" ca="1" si="115"/>
        <v>app_first</v>
      </c>
      <c r="Y281" s="3" t="str">
        <f t="shared" ca="1" si="116"/>
        <v>1</v>
      </c>
      <c r="Z281" s="3" t="str">
        <f t="shared" ca="1" si="117"/>
        <v>[node.node_app]</v>
      </c>
      <c r="AA281" s="3" t="str">
        <f ca="1">" "
&amp;AE281
&amp;IF(AND(OR(K281=5,K281=6),MOD(INT(J281/1000),10)=1)," A2","")
&amp;IF(AND(NOT(I281),J281=109,OFFSET(program!$A$1,0,disasm!$A281+1)&gt;0,NOT(ISNUMBER(FIND(" A1 "," "&amp;AE281&amp;" "))))," AUTOLABEL","")
&amp;" "</f>
        <v xml:space="preserve"> A1 </v>
      </c>
      <c r="AE281" s="12" t="s">
        <v>28</v>
      </c>
    </row>
    <row r="282" spans="1:31" x14ac:dyDescent="0.2">
      <c r="A282" s="1">
        <f t="shared" ca="1" si="102"/>
        <v>659</v>
      </c>
      <c r="B282" s="2" t="str">
        <f t="shared" ca="1" si="103"/>
        <v>node02_main+16</v>
      </c>
      <c r="C282" s="3" t="str">
        <f ca="1">_xlfn.TEXTJOIN(" ",FALSE,OFFSET(program!$A$1,0,A282,1,M282))</f>
        <v>1102 1 1 71</v>
      </c>
      <c r="D282" s="4" t="str">
        <f ca="1">IF($H282="data",".dat "&amp;X282,
IF($H282="str",".str " &amp; _xlfn.TEXTJOIN("",FALSE,OFFSET(program!$A$2,0,A282+1,1,M282-1)),
$L282&amp;" "&amp;_xlfn.TEXTJOIN(", ",TRUE,$X282:$Z282)
))</f>
        <v>MUL  1, 1, [node.desttbl_size]</v>
      </c>
      <c r="E282" s="19" t="b">
        <f t="shared" ca="1" si="104"/>
        <v>0</v>
      </c>
      <c r="F282" s="5" t="str">
        <f t="shared" ca="1" si="105"/>
        <v>node02_main</v>
      </c>
      <c r="G282" s="5">
        <f t="shared" ca="1" si="106"/>
        <v>643</v>
      </c>
      <c r="H282" s="5" t="str">
        <f t="shared" si="107"/>
        <v>code</v>
      </c>
      <c r="I282" s="13" t="b">
        <f t="shared" si="108"/>
        <v>0</v>
      </c>
      <c r="J282" s="6">
        <f ca="1">OFFSET(program!$A$1,0,disasm!A282)</f>
        <v>1102</v>
      </c>
      <c r="K282" s="7">
        <f t="shared" ca="1" si="98"/>
        <v>2</v>
      </c>
      <c r="L282" s="7" t="str">
        <f t="shared" ca="1" si="109"/>
        <v xml:space="preserve">MUL </v>
      </c>
      <c r="M282" s="7">
        <f t="shared" ca="1" si="110"/>
        <v>4</v>
      </c>
      <c r="N282" s="7">
        <f t="shared" ca="1" si="99"/>
        <v>3</v>
      </c>
      <c r="O282" s="8">
        <f t="shared" ca="1" si="111"/>
        <v>1</v>
      </c>
      <c r="P282" s="8">
        <f t="shared" ca="1" si="100"/>
        <v>1</v>
      </c>
      <c r="Q282" s="8">
        <f t="shared" ca="1" si="101"/>
        <v>0</v>
      </c>
      <c r="R282" s="8" t="str">
        <f t="shared" ca="1" si="112"/>
        <v>num</v>
      </c>
      <c r="S282" s="8" t="str">
        <f t="shared" ca="1" si="113"/>
        <v>num</v>
      </c>
      <c r="T282" s="8" t="str">
        <f t="shared" ca="1" si="114"/>
        <v>addr</v>
      </c>
      <c r="U282" s="7">
        <f ca="1">IF(O282="","",OFFSET(program!$A$1,0,disasm!$A282+COLUMN()-COLUMN($U282)+IF($I282,0,1)))</f>
        <v>1</v>
      </c>
      <c r="V282" s="7">
        <f ca="1">IF(P282="","",OFFSET(program!$A$1,0,disasm!$A282+COLUMN()-COLUMN($U282)+IF($I282,0,1)))</f>
        <v>1</v>
      </c>
      <c r="W282" s="7">
        <f ca="1">IF(Q282="","",OFFSET(program!$A$1,0,disasm!$A282+COLUMN()-COLUMN($U282)+IF($I282,0,1)))</f>
        <v>71</v>
      </c>
      <c r="X282" s="3" t="str">
        <f t="shared" ca="1" si="115"/>
        <v>1</v>
      </c>
      <c r="Y282" s="3" t="str">
        <f t="shared" ca="1" si="116"/>
        <v>1</v>
      </c>
      <c r="Z282" s="3" t="str">
        <f t="shared" ca="1" si="117"/>
        <v>[node.desttbl_size]</v>
      </c>
      <c r="AA282" s="3" t="str">
        <f ca="1">" "
&amp;AE282
&amp;IF(AND(OR(K282=5,K282=6),MOD(INT(J282/1000),10)=1)," A2","")
&amp;IF(AND(NOT(I282),J282=109,OFFSET(program!$A$1,0,disasm!$A282+1)&gt;0,NOT(ISNUMBER(FIND(" A1 "," "&amp;AE282&amp;" "))))," AUTOLABEL","")
&amp;" "</f>
        <v xml:space="preserve">  </v>
      </c>
    </row>
    <row r="283" spans="1:31" x14ac:dyDescent="0.2">
      <c r="A283" s="1">
        <f t="shared" ca="1" si="102"/>
        <v>663</v>
      </c>
      <c r="B283" s="2" t="str">
        <f t="shared" ca="1" si="103"/>
        <v>node02_main+20</v>
      </c>
      <c r="C283" s="3" t="str">
        <f ca="1">_xlfn.TEXTJOIN(" ",FALSE,OFFSET(program!$A$1,0,A283,1,M283))</f>
        <v>1102 672 1 72</v>
      </c>
      <c r="D283" s="4" t="str">
        <f ca="1">IF($H283="data",".dat "&amp;X283,
IF($H283="str",".str " &amp; _xlfn.TEXTJOIN("",FALSE,OFFSET(program!$A$2,0,A283+1,1,M283-1)),
$L283&amp;" "&amp;_xlfn.TEXTJOIN(", ",TRUE,$X283:$Z283)
))</f>
        <v>MUL  node02_main+29, 1, [node.desttbl]</v>
      </c>
      <c r="E283" s="19" t="b">
        <f t="shared" ca="1" si="104"/>
        <v>0</v>
      </c>
      <c r="F283" s="5" t="str">
        <f t="shared" ca="1" si="105"/>
        <v>node02_main</v>
      </c>
      <c r="G283" s="5">
        <f t="shared" ca="1" si="106"/>
        <v>643</v>
      </c>
      <c r="H283" s="5" t="str">
        <f t="shared" si="107"/>
        <v>code</v>
      </c>
      <c r="I283" s="13" t="b">
        <f t="shared" si="108"/>
        <v>0</v>
      </c>
      <c r="J283" s="6">
        <f ca="1">OFFSET(program!$A$1,0,disasm!A283)</f>
        <v>1102</v>
      </c>
      <c r="K283" s="7">
        <f t="shared" ca="1" si="98"/>
        <v>2</v>
      </c>
      <c r="L283" s="7" t="str">
        <f t="shared" ca="1" si="109"/>
        <v xml:space="preserve">MUL </v>
      </c>
      <c r="M283" s="7">
        <f t="shared" ca="1" si="110"/>
        <v>4</v>
      </c>
      <c r="N283" s="7">
        <f t="shared" ca="1" si="99"/>
        <v>3</v>
      </c>
      <c r="O283" s="8">
        <f t="shared" ca="1" si="111"/>
        <v>1</v>
      </c>
      <c r="P283" s="8">
        <f t="shared" ca="1" si="100"/>
        <v>1</v>
      </c>
      <c r="Q283" s="8">
        <f t="shared" ca="1" si="101"/>
        <v>0</v>
      </c>
      <c r="R283" s="8" t="str">
        <f t="shared" ca="1" si="112"/>
        <v>addr</v>
      </c>
      <c r="S283" s="8" t="str">
        <f t="shared" ca="1" si="113"/>
        <v>num</v>
      </c>
      <c r="T283" s="8" t="str">
        <f t="shared" ca="1" si="114"/>
        <v>addr</v>
      </c>
      <c r="U283" s="7">
        <f ca="1">IF(O283="","",OFFSET(program!$A$1,0,disasm!$A283+COLUMN()-COLUMN($U283)+IF($I283,0,1)))</f>
        <v>672</v>
      </c>
      <c r="V283" s="7">
        <f ca="1">IF(P283="","",OFFSET(program!$A$1,0,disasm!$A283+COLUMN()-COLUMN($U283)+IF($I283,0,1)))</f>
        <v>1</v>
      </c>
      <c r="W283" s="7">
        <f ca="1">IF(Q283="","",OFFSET(program!$A$1,0,disasm!$A283+COLUMN()-COLUMN($U283)+IF($I283,0,1)))</f>
        <v>72</v>
      </c>
      <c r="X283" s="3" t="str">
        <f t="shared" ca="1" si="115"/>
        <v>node02_main+29</v>
      </c>
      <c r="Y283" s="3" t="str">
        <f t="shared" ca="1" si="116"/>
        <v>1</v>
      </c>
      <c r="Z283" s="3" t="str">
        <f t="shared" ca="1" si="117"/>
        <v>[node.desttbl]</v>
      </c>
      <c r="AA283" s="3" t="str">
        <f ca="1">" "
&amp;AE283
&amp;IF(AND(OR(K283=5,K283=6),MOD(INT(J283/1000),10)=1)," A2","")
&amp;IF(AND(NOT(I283),J283=109,OFFSET(program!$A$1,0,disasm!$A283+1)&gt;0,NOT(ISNUMBER(FIND(" A1 "," "&amp;AE283&amp;" "))))," AUTOLABEL","")
&amp;" "</f>
        <v xml:space="preserve"> A1 </v>
      </c>
      <c r="AE283" s="21" t="s">
        <v>28</v>
      </c>
    </row>
    <row r="284" spans="1:31" x14ac:dyDescent="0.2">
      <c r="A284" s="1">
        <f t="shared" ca="1" si="102"/>
        <v>667</v>
      </c>
      <c r="B284" s="2" t="str">
        <f t="shared" ca="1" si="103"/>
        <v>node02_main+24</v>
      </c>
      <c r="C284" s="3" t="str">
        <f ca="1">_xlfn.TEXTJOIN(" ",FALSE,OFFSET(program!$A$1,0,A284,1,M284))</f>
        <v>1105 1 73</v>
      </c>
      <c r="D284" s="4" t="str">
        <f ca="1">IF($H284="data",".dat "&amp;X284,
IF($H284="str",".str " &amp; _xlfn.TEXTJOIN("",FALSE,OFFSET(program!$A$2,0,A284+1,1,M284-1)),
$L284&amp;" "&amp;_xlfn.TEXTJOIN(", ",TRUE,$X284:$Z284)
))</f>
        <v>J!=0 1, main.loop</v>
      </c>
      <c r="E284" s="19" t="b">
        <f t="shared" ca="1" si="104"/>
        <v>0</v>
      </c>
      <c r="F284" s="5" t="str">
        <f t="shared" ca="1" si="105"/>
        <v>node02_main</v>
      </c>
      <c r="G284" s="5">
        <f t="shared" ca="1" si="106"/>
        <v>643</v>
      </c>
      <c r="H284" s="5" t="str">
        <f t="shared" si="107"/>
        <v>code</v>
      </c>
      <c r="I284" s="13" t="b">
        <f t="shared" si="108"/>
        <v>0</v>
      </c>
      <c r="J284" s="6">
        <f ca="1">OFFSET(program!$A$1,0,disasm!A284)</f>
        <v>1105</v>
      </c>
      <c r="K284" s="7">
        <f t="shared" ca="1" si="98"/>
        <v>5</v>
      </c>
      <c r="L284" s="7" t="str">
        <f t="shared" ca="1" si="109"/>
        <v>J!=0</v>
      </c>
      <c r="M284" s="7">
        <f t="shared" ca="1" si="110"/>
        <v>3</v>
      </c>
      <c r="N284" s="7">
        <f t="shared" ca="1" si="99"/>
        <v>2</v>
      </c>
      <c r="O284" s="8">
        <f t="shared" ca="1" si="111"/>
        <v>1</v>
      </c>
      <c r="P284" s="8">
        <f t="shared" ca="1" si="100"/>
        <v>1</v>
      </c>
      <c r="Q284" s="8" t="str">
        <f t="shared" ca="1" si="101"/>
        <v/>
      </c>
      <c r="R284" s="8" t="str">
        <f t="shared" ca="1" si="112"/>
        <v>num</v>
      </c>
      <c r="S284" s="8" t="str">
        <f t="shared" ca="1" si="113"/>
        <v>addr</v>
      </c>
      <c r="T284" s="8" t="str">
        <f t="shared" ca="1" si="114"/>
        <v/>
      </c>
      <c r="U284" s="7">
        <f ca="1">IF(O284="","",OFFSET(program!$A$1,0,disasm!$A284+COLUMN()-COLUMN($U284)+IF($I284,0,1)))</f>
        <v>1</v>
      </c>
      <c r="V284" s="7">
        <f ca="1">IF(P284="","",OFFSET(program!$A$1,0,disasm!$A284+COLUMN()-COLUMN($U284)+IF($I284,0,1)))</f>
        <v>73</v>
      </c>
      <c r="W284" s="7" t="str">
        <f ca="1">IF(Q284="","",OFFSET(program!$A$1,0,disasm!$A284+COLUMN()-COLUMN($U284)+IF($I284,0,1)))</f>
        <v/>
      </c>
      <c r="X284" s="3" t="str">
        <f t="shared" ca="1" si="115"/>
        <v>1</v>
      </c>
      <c r="Y284" s="3" t="str">
        <f t="shared" ca="1" si="116"/>
        <v>main.loop</v>
      </c>
      <c r="Z284" s="3" t="str">
        <f t="shared" ca="1" si="117"/>
        <v/>
      </c>
      <c r="AA284" s="3" t="str">
        <f ca="1">" "
&amp;AE284
&amp;IF(AND(OR(K284=5,K284=6),MOD(INT(J284/1000),10)=1)," A2","")
&amp;IF(AND(NOT(I284),J284=109,OFFSET(program!$A$1,0,disasm!$A284+1)&gt;0,NOT(ISNUMBER(FIND(" A1 "," "&amp;AE284&amp;" "))))," AUTOLABEL","")
&amp;" "</f>
        <v xml:space="preserve">  A2 </v>
      </c>
    </row>
    <row r="285" spans="1:31" x14ac:dyDescent="0.2">
      <c r="A285" s="1">
        <f t="shared" ca="1" si="102"/>
        <v>670</v>
      </c>
      <c r="B285" s="2" t="str">
        <f t="shared" ca="1" si="103"/>
        <v>node02_main+27</v>
      </c>
      <c r="C285" s="3" t="str">
        <f ca="1">_xlfn.TEXTJOIN(" ",FALSE,OFFSET(program!$A$1,0,A285,1,M285))</f>
        <v>1</v>
      </c>
      <c r="D285" s="4" t="str">
        <f ca="1">IF($H285="data",".dat "&amp;X285,
IF($H285="str",".str " &amp; _xlfn.TEXTJOIN("",FALSE,OFFSET(program!$A$2,0,A285+1,1,M285-1)),
$L285&amp;" "&amp;_xlfn.TEXTJOIN(", ",TRUE,$X285:$Z285)
))</f>
        <v>.dat 1</v>
      </c>
      <c r="E285" s="19" t="b">
        <f t="shared" ca="1" si="104"/>
        <v>0</v>
      </c>
      <c r="F285" s="5" t="str">
        <f t="shared" ca="1" si="105"/>
        <v>node02_main</v>
      </c>
      <c r="G285" s="5">
        <f t="shared" ca="1" si="106"/>
        <v>643</v>
      </c>
      <c r="H285" s="5" t="str">
        <f t="shared" si="107"/>
        <v>data</v>
      </c>
      <c r="I285" s="13" t="b">
        <f t="shared" si="108"/>
        <v>1</v>
      </c>
      <c r="J285" s="6">
        <f ca="1">OFFSET(program!$A$1,0,disasm!A285)</f>
        <v>1</v>
      </c>
      <c r="K285" s="7">
        <f t="shared" ca="1" si="98"/>
        <v>1</v>
      </c>
      <c r="L285" s="7" t="str">
        <f t="shared" ca="1" si="109"/>
        <v xml:space="preserve">ADD </v>
      </c>
      <c r="M285" s="7">
        <f t="shared" si="110"/>
        <v>1</v>
      </c>
      <c r="N285" s="7">
        <f t="shared" si="99"/>
        <v>1</v>
      </c>
      <c r="O285" s="8">
        <f t="shared" si="111"/>
        <v>1</v>
      </c>
      <c r="P285" s="8" t="str">
        <f t="shared" si="100"/>
        <v/>
      </c>
      <c r="Q285" s="8" t="str">
        <f t="shared" si="101"/>
        <v/>
      </c>
      <c r="R285" s="8" t="str">
        <f t="shared" ca="1" si="112"/>
        <v>num</v>
      </c>
      <c r="S285" s="8" t="str">
        <f t="shared" si="113"/>
        <v/>
      </c>
      <c r="T285" s="8" t="str">
        <f t="shared" si="114"/>
        <v/>
      </c>
      <c r="U285" s="7">
        <f ca="1">IF(O285="","",OFFSET(program!$A$1,0,disasm!$A285+COLUMN()-COLUMN($U285)+IF($I285,0,1)))</f>
        <v>1</v>
      </c>
      <c r="V285" s="7" t="str">
        <f ca="1">IF(P285="","",OFFSET(program!$A$1,0,disasm!$A285+COLUMN()-COLUMN($U285)+IF($I285,0,1)))</f>
        <v/>
      </c>
      <c r="W285" s="7" t="str">
        <f ca="1">IF(Q285="","",OFFSET(program!$A$1,0,disasm!$A285+COLUMN()-COLUMN($U285)+IF($I285,0,1)))</f>
        <v/>
      </c>
      <c r="X285" s="3" t="str">
        <f t="shared" ca="1" si="115"/>
        <v>1</v>
      </c>
      <c r="Y285" s="3" t="str">
        <f t="shared" si="116"/>
        <v/>
      </c>
      <c r="Z285" s="3" t="str">
        <f t="shared" si="117"/>
        <v/>
      </c>
      <c r="AA285" s="3" t="str">
        <f ca="1">" "
&amp;AE285
&amp;IF(AND(OR(K285=5,K285=6),MOD(INT(J285/1000),10)=1)," A2","")
&amp;IF(AND(NOT(I285),J285=109,OFFSET(program!$A$1,0,disasm!$A285+1)&gt;0,NOT(ISNUMBER(FIND(" A1 "," "&amp;AE285&amp;" "))))," AUTOLABEL","")
&amp;" "</f>
        <v xml:space="preserve"> DATA </v>
      </c>
      <c r="AE285" s="12" t="s">
        <v>23</v>
      </c>
    </row>
    <row r="286" spans="1:31" x14ac:dyDescent="0.2">
      <c r="A286" s="1">
        <f t="shared" ca="1" si="102"/>
        <v>671</v>
      </c>
      <c r="B286" s="2" t="str">
        <f t="shared" ca="1" si="103"/>
        <v>node02_main+28</v>
      </c>
      <c r="C286" s="3" t="str">
        <f ca="1">_xlfn.TEXTJOIN(" ",FALSE,OFFSET(program!$A$1,0,A286,1,M286))</f>
        <v>421</v>
      </c>
      <c r="D286" s="4" t="str">
        <f ca="1">IF($H286="data",".dat "&amp;X286,
IF($H286="str",".str " &amp; _xlfn.TEXTJOIN("",FALSE,OFFSET(program!$A$2,0,A286+1,1,M286-1)),
$L286&amp;" "&amp;_xlfn.TEXTJOIN(", ",TRUE,$X286:$Z286)
))</f>
        <v>.dat 421</v>
      </c>
      <c r="E286" s="19" t="b">
        <f t="shared" ca="1" si="104"/>
        <v>0</v>
      </c>
      <c r="F286" s="5" t="str">
        <f t="shared" ca="1" si="105"/>
        <v>node02_main</v>
      </c>
      <c r="G286" s="5">
        <f t="shared" ca="1" si="106"/>
        <v>643</v>
      </c>
      <c r="H286" s="5" t="str">
        <f t="shared" si="107"/>
        <v>data</v>
      </c>
      <c r="I286" s="13" t="b">
        <f t="shared" si="108"/>
        <v>1</v>
      </c>
      <c r="J286" s="6">
        <f ca="1">OFFSET(program!$A$1,0,disasm!A286)</f>
        <v>421</v>
      </c>
      <c r="K286" s="7">
        <f t="shared" ca="1" si="98"/>
        <v>21</v>
      </c>
      <c r="L286" s="7" t="e">
        <f t="shared" ca="1" si="109"/>
        <v>#VALUE!</v>
      </c>
      <c r="M286" s="7">
        <f t="shared" si="110"/>
        <v>1</v>
      </c>
      <c r="N286" s="7">
        <f t="shared" si="99"/>
        <v>1</v>
      </c>
      <c r="O286" s="8">
        <f t="shared" si="111"/>
        <v>1</v>
      </c>
      <c r="P286" s="8" t="str">
        <f t="shared" si="100"/>
        <v/>
      </c>
      <c r="Q286" s="8" t="str">
        <f t="shared" si="101"/>
        <v/>
      </c>
      <c r="R286" s="8" t="str">
        <f t="shared" ca="1" si="112"/>
        <v>num</v>
      </c>
      <c r="S286" s="8" t="str">
        <f t="shared" si="113"/>
        <v/>
      </c>
      <c r="T286" s="8" t="str">
        <f t="shared" si="114"/>
        <v/>
      </c>
      <c r="U286" s="7">
        <f ca="1">IF(O286="","",OFFSET(program!$A$1,0,disasm!$A286+COLUMN()-COLUMN($U286)+IF($I286,0,1)))</f>
        <v>421</v>
      </c>
      <c r="V286" s="7" t="str">
        <f ca="1">IF(P286="","",OFFSET(program!$A$1,0,disasm!$A286+COLUMN()-COLUMN($U286)+IF($I286,0,1)))</f>
        <v/>
      </c>
      <c r="W286" s="7" t="str">
        <f ca="1">IF(Q286="","",OFFSET(program!$A$1,0,disasm!$A286+COLUMN()-COLUMN($U286)+IF($I286,0,1)))</f>
        <v/>
      </c>
      <c r="X286" s="3" t="str">
        <f t="shared" ca="1" si="115"/>
        <v>421</v>
      </c>
      <c r="Y286" s="3" t="str">
        <f t="shared" si="116"/>
        <v/>
      </c>
      <c r="Z286" s="3" t="str">
        <f t="shared" si="117"/>
        <v/>
      </c>
      <c r="AA286" s="3" t="str">
        <f ca="1">" "
&amp;AE286
&amp;IF(AND(OR(K286=5,K286=6),MOD(INT(J286/1000),10)=1)," A2","")
&amp;IF(AND(NOT(I286),J286=109,OFFSET(program!$A$1,0,disasm!$A286+1)&gt;0,NOT(ISNUMBER(FIND(" A1 "," "&amp;AE286&amp;" "))))," AUTOLABEL","")
&amp;" "</f>
        <v xml:space="preserve">  </v>
      </c>
    </row>
    <row r="287" spans="1:31" x14ac:dyDescent="0.2">
      <c r="A287" s="1">
        <f t="shared" ca="1" si="102"/>
        <v>672</v>
      </c>
      <c r="B287" s="2" t="str">
        <f t="shared" ca="1" si="103"/>
        <v>node02_main+29</v>
      </c>
      <c r="C287" s="3" t="str">
        <f ca="1">_xlfn.TEXTJOIN(" ",FALSE,OFFSET(program!$A$1,0,A287,1,M287))</f>
        <v>30</v>
      </c>
      <c r="D287" s="4" t="str">
        <f ca="1">IF($H287="data",".dat "&amp;X287,
IF($H287="str",".str " &amp; _xlfn.TEXTJOIN("",FALSE,OFFSET(program!$A$2,0,A287+1,1,M287-1)),
$L287&amp;" "&amp;_xlfn.TEXTJOIN(", ",TRUE,$X287:$Z287)
))</f>
        <v>.dat 30</v>
      </c>
      <c r="E287" s="19" t="b">
        <f t="shared" ca="1" si="104"/>
        <v>0</v>
      </c>
      <c r="F287" s="5" t="str">
        <f t="shared" ca="1" si="105"/>
        <v>node02_main</v>
      </c>
      <c r="G287" s="5">
        <f t="shared" ca="1" si="106"/>
        <v>643</v>
      </c>
      <c r="H287" s="5" t="str">
        <f t="shared" si="107"/>
        <v>data</v>
      </c>
      <c r="I287" s="13" t="b">
        <f t="shared" si="108"/>
        <v>1</v>
      </c>
      <c r="J287" s="6">
        <f ca="1">OFFSET(program!$A$1,0,disasm!A287)</f>
        <v>30</v>
      </c>
      <c r="K287" s="7">
        <f t="shared" ca="1" si="98"/>
        <v>30</v>
      </c>
      <c r="L287" s="7" t="e">
        <f t="shared" ca="1" si="109"/>
        <v>#VALUE!</v>
      </c>
      <c r="M287" s="7">
        <f t="shared" si="110"/>
        <v>1</v>
      </c>
      <c r="N287" s="7">
        <f t="shared" si="99"/>
        <v>1</v>
      </c>
      <c r="O287" s="8">
        <f t="shared" si="111"/>
        <v>1</v>
      </c>
      <c r="P287" s="8" t="str">
        <f t="shared" si="100"/>
        <v/>
      </c>
      <c r="Q287" s="8" t="str">
        <f t="shared" si="101"/>
        <v/>
      </c>
      <c r="R287" s="8" t="str">
        <f t="shared" ca="1" si="112"/>
        <v>num</v>
      </c>
      <c r="S287" s="8" t="str">
        <f t="shared" si="113"/>
        <v/>
      </c>
      <c r="T287" s="8" t="str">
        <f t="shared" si="114"/>
        <v/>
      </c>
      <c r="U287" s="7">
        <f ca="1">IF(O287="","",OFFSET(program!$A$1,0,disasm!$A287+COLUMN()-COLUMN($U287)+IF($I287,0,1)))</f>
        <v>30</v>
      </c>
      <c r="V287" s="7" t="str">
        <f ca="1">IF(P287="","",OFFSET(program!$A$1,0,disasm!$A287+COLUMN()-COLUMN($U287)+IF($I287,0,1)))</f>
        <v/>
      </c>
      <c r="W287" s="7" t="str">
        <f ca="1">IF(Q287="","",OFFSET(program!$A$1,0,disasm!$A287+COLUMN()-COLUMN($U287)+IF($I287,0,1)))</f>
        <v/>
      </c>
      <c r="X287" s="3" t="str">
        <f t="shared" ca="1" si="115"/>
        <v>30</v>
      </c>
      <c r="Y287" s="3" t="str">
        <f t="shared" si="116"/>
        <v/>
      </c>
      <c r="Z287" s="3" t="str">
        <f t="shared" si="117"/>
        <v/>
      </c>
      <c r="AA287" s="3" t="str">
        <f ca="1">" "
&amp;AE287
&amp;IF(AND(OR(K287=5,K287=6),MOD(INT(J287/1000),10)=1)," A2","")
&amp;IF(AND(NOT(I287),J287=109,OFFSET(program!$A$1,0,disasm!$A287+1)&gt;0,NOT(ISNUMBER(FIND(" A1 "," "&amp;AE287&amp;" "))))," AUTOLABEL","")
&amp;" "</f>
        <v xml:space="preserve">  </v>
      </c>
    </row>
    <row r="288" spans="1:31" x14ac:dyDescent="0.2">
      <c r="A288" s="1">
        <f t="shared" ca="1" si="102"/>
        <v>673</v>
      </c>
      <c r="B288" s="2" t="str">
        <f t="shared" ca="1" si="103"/>
        <v>node02_main+30</v>
      </c>
      <c r="C288" s="3" t="str">
        <f ca="1">_xlfn.TEXTJOIN(" ",FALSE,OFFSET(program!$A$1,0,A288,1,M288))</f>
        <v>124934</v>
      </c>
      <c r="D288" s="4" t="str">
        <f ca="1">IF($H288="data",".dat "&amp;X288,
IF($H288="str",".str " &amp; _xlfn.TEXTJOIN("",FALSE,OFFSET(program!$A$2,0,A288+1,1,M288-1)),
$L288&amp;" "&amp;_xlfn.TEXTJOIN(", ",TRUE,$X288:$Z288)
))</f>
        <v>.dat 124934</v>
      </c>
      <c r="E288" s="19" t="b">
        <f t="shared" ca="1" si="104"/>
        <v>0</v>
      </c>
      <c r="F288" s="5" t="str">
        <f t="shared" ca="1" si="105"/>
        <v>node02_main</v>
      </c>
      <c r="G288" s="5">
        <f t="shared" ca="1" si="106"/>
        <v>643</v>
      </c>
      <c r="H288" s="5" t="str">
        <f t="shared" si="107"/>
        <v>data</v>
      </c>
      <c r="I288" s="13" t="b">
        <f t="shared" si="108"/>
        <v>1</v>
      </c>
      <c r="J288" s="6">
        <f ca="1">OFFSET(program!$A$1,0,disasm!A288)</f>
        <v>124934</v>
      </c>
      <c r="K288" s="7">
        <f t="shared" ca="1" si="98"/>
        <v>34</v>
      </c>
      <c r="L288" s="7" t="e">
        <f t="shared" ca="1" si="109"/>
        <v>#VALUE!</v>
      </c>
      <c r="M288" s="7">
        <f t="shared" si="110"/>
        <v>1</v>
      </c>
      <c r="N288" s="7">
        <f t="shared" si="99"/>
        <v>1</v>
      </c>
      <c r="O288" s="8">
        <f t="shared" si="111"/>
        <v>1</v>
      </c>
      <c r="P288" s="8" t="str">
        <f t="shared" si="100"/>
        <v/>
      </c>
      <c r="Q288" s="8" t="str">
        <f t="shared" si="101"/>
        <v/>
      </c>
      <c r="R288" s="8" t="str">
        <f t="shared" ca="1" si="112"/>
        <v>num</v>
      </c>
      <c r="S288" s="8" t="str">
        <f t="shared" si="113"/>
        <v/>
      </c>
      <c r="T288" s="8" t="str">
        <f t="shared" si="114"/>
        <v/>
      </c>
      <c r="U288" s="7">
        <f ca="1">IF(O288="","",OFFSET(program!$A$1,0,disasm!$A288+COLUMN()-COLUMN($U288)+IF($I288,0,1)))</f>
        <v>124934</v>
      </c>
      <c r="V288" s="7" t="str">
        <f ca="1">IF(P288="","",OFFSET(program!$A$1,0,disasm!$A288+COLUMN()-COLUMN($U288)+IF($I288,0,1)))</f>
        <v/>
      </c>
      <c r="W288" s="7" t="str">
        <f ca="1">IF(Q288="","",OFFSET(program!$A$1,0,disasm!$A288+COLUMN()-COLUMN($U288)+IF($I288,0,1)))</f>
        <v/>
      </c>
      <c r="X288" s="3" t="str">
        <f t="shared" ca="1" si="115"/>
        <v>124934</v>
      </c>
      <c r="Y288" s="3" t="str">
        <f t="shared" si="116"/>
        <v/>
      </c>
      <c r="Z288" s="3" t="str">
        <f t="shared" si="117"/>
        <v/>
      </c>
      <c r="AA288" s="3" t="str">
        <f ca="1">" "
&amp;AE288
&amp;IF(AND(OR(K288=5,K288=6),MOD(INT(J288/1000),10)=1)," A2","")
&amp;IF(AND(NOT(I288),J288=109,OFFSET(program!$A$1,0,disasm!$A288+1)&gt;0,NOT(ISNUMBER(FIND(" A1 "," "&amp;AE288&amp;" "))))," AUTOLABEL","")
&amp;" "</f>
        <v xml:space="preserve">  </v>
      </c>
    </row>
    <row r="289" spans="1:31" x14ac:dyDescent="0.2">
      <c r="A289" s="1">
        <f t="shared" ca="1" si="102"/>
        <v>674</v>
      </c>
      <c r="B289" s="2" t="str">
        <f t="shared" ca="1" si="103"/>
        <v>node26_main</v>
      </c>
      <c r="C289" s="3" t="str">
        <f ca="1">_xlfn.TEXTJOIN(" ",FALSE,OFFSET(program!$A$1,0,A289,1,M289))</f>
        <v>1101 0 72689 66</v>
      </c>
      <c r="D289" s="4" t="str">
        <f ca="1">IF($H289="data",".dat "&amp;X289,
IF($H289="str",".str " &amp; _xlfn.TEXTJOIN("",FALSE,OFFSET(program!$A$2,0,A289+1,1,M289-1)),
$L289&amp;" "&amp;_xlfn.TEXTJOIN(", ",TRUE,$X289:$Z289)
))</f>
        <v>ADD  0, 72689, [node.prime]</v>
      </c>
      <c r="E289" s="19" t="b">
        <f t="shared" ca="1" si="104"/>
        <v>1</v>
      </c>
      <c r="F289" s="5" t="str">
        <f t="shared" si="105"/>
        <v>node26_main</v>
      </c>
      <c r="G289" s="5">
        <f t="shared" ca="1" si="106"/>
        <v>674</v>
      </c>
      <c r="H289" s="5" t="str">
        <f t="shared" si="107"/>
        <v>code</v>
      </c>
      <c r="I289" s="13" t="b">
        <f t="shared" si="108"/>
        <v>0</v>
      </c>
      <c r="J289" s="6">
        <f ca="1">OFFSET(program!$A$1,0,disasm!A289)</f>
        <v>1101</v>
      </c>
      <c r="K289" s="7">
        <f t="shared" ca="1" si="98"/>
        <v>1</v>
      </c>
      <c r="L289" s="7" t="str">
        <f t="shared" ca="1" si="109"/>
        <v xml:space="preserve">ADD </v>
      </c>
      <c r="M289" s="7">
        <f t="shared" ca="1" si="110"/>
        <v>4</v>
      </c>
      <c r="N289" s="7">
        <f t="shared" ca="1" si="99"/>
        <v>3</v>
      </c>
      <c r="O289" s="8">
        <f t="shared" ca="1" si="111"/>
        <v>1</v>
      </c>
      <c r="P289" s="8">
        <f t="shared" ca="1" si="100"/>
        <v>1</v>
      </c>
      <c r="Q289" s="8">
        <f t="shared" ca="1" si="101"/>
        <v>0</v>
      </c>
      <c r="R289" s="8" t="str">
        <f t="shared" ca="1" si="112"/>
        <v>num</v>
      </c>
      <c r="S289" s="8" t="str">
        <f t="shared" ca="1" si="113"/>
        <v>num</v>
      </c>
      <c r="T289" s="8" t="str">
        <f t="shared" ca="1" si="114"/>
        <v>addr</v>
      </c>
      <c r="U289" s="7">
        <f ca="1">IF(O289="","",OFFSET(program!$A$1,0,disasm!$A289+COLUMN()-COLUMN($U289)+IF($I289,0,1)))</f>
        <v>0</v>
      </c>
      <c r="V289" s="7">
        <f ca="1">IF(P289="","",OFFSET(program!$A$1,0,disasm!$A289+COLUMN()-COLUMN($U289)+IF($I289,0,1)))</f>
        <v>72689</v>
      </c>
      <c r="W289" s="7">
        <f ca="1">IF(Q289="","",OFFSET(program!$A$1,0,disasm!$A289+COLUMN()-COLUMN($U289)+IF($I289,0,1)))</f>
        <v>66</v>
      </c>
      <c r="X289" s="3" t="str">
        <f t="shared" ca="1" si="115"/>
        <v>0</v>
      </c>
      <c r="Y289" s="3" t="str">
        <f t="shared" ca="1" si="116"/>
        <v>72689</v>
      </c>
      <c r="Z289" s="3" t="str">
        <f t="shared" ca="1" si="117"/>
        <v>[node.prime]</v>
      </c>
      <c r="AA289" s="3" t="str">
        <f ca="1">" "
&amp;AE289
&amp;IF(AND(OR(K289=5,K289=6),MOD(INT(J289/1000),10)=1)," A2","")
&amp;IF(AND(NOT(I289),J289=109,OFFSET(program!$A$1,0,disasm!$A289+1)&gt;0,NOT(ISNUMBER(FIND(" A1 "," "&amp;AE289&amp;" "))))," AUTOLABEL","")
&amp;" "</f>
        <v xml:space="preserve"> CODE </v>
      </c>
      <c r="AD289" s="12" t="s">
        <v>93</v>
      </c>
      <c r="AE289" s="12" t="s">
        <v>24</v>
      </c>
    </row>
    <row r="290" spans="1:31" x14ac:dyDescent="0.2">
      <c r="A290" s="1">
        <f t="shared" ca="1" si="102"/>
        <v>678</v>
      </c>
      <c r="B290" s="2" t="str">
        <f t="shared" ca="1" si="103"/>
        <v>node26_main+4</v>
      </c>
      <c r="C290" s="3" t="str">
        <f ca="1">_xlfn.TEXTJOIN(" ",FALSE,OFFSET(program!$A$1,0,A290,1,M290))</f>
        <v>1102 1 1 67</v>
      </c>
      <c r="D290" s="4" t="str">
        <f ca="1">IF($H290="data",".dat "&amp;X290,
IF($H290="str",".str " &amp; _xlfn.TEXTJOIN("",FALSE,OFFSET(program!$A$2,0,A290+1,1,M290-1)),
$L290&amp;" "&amp;_xlfn.TEXTJOIN(", ",TRUE,$X290:$Z290)
))</f>
        <v>MUL  1, 1, [node.rxmem_size]</v>
      </c>
      <c r="E290" s="19" t="b">
        <f t="shared" ca="1" si="104"/>
        <v>1</v>
      </c>
      <c r="F290" s="5" t="str">
        <f t="shared" ca="1" si="105"/>
        <v>node26_main</v>
      </c>
      <c r="G290" s="5">
        <f t="shared" ca="1" si="106"/>
        <v>674</v>
      </c>
      <c r="H290" s="5" t="str">
        <f t="shared" si="107"/>
        <v>code</v>
      </c>
      <c r="I290" s="13" t="b">
        <f t="shared" si="108"/>
        <v>0</v>
      </c>
      <c r="J290" s="6">
        <f ca="1">OFFSET(program!$A$1,0,disasm!A290)</f>
        <v>1102</v>
      </c>
      <c r="K290" s="7">
        <f t="shared" ca="1" si="98"/>
        <v>2</v>
      </c>
      <c r="L290" s="7" t="str">
        <f t="shared" ca="1" si="109"/>
        <v xml:space="preserve">MUL </v>
      </c>
      <c r="M290" s="7">
        <f t="shared" ca="1" si="110"/>
        <v>4</v>
      </c>
      <c r="N290" s="7">
        <f t="shared" ca="1" si="99"/>
        <v>3</v>
      </c>
      <c r="O290" s="8">
        <f t="shared" ca="1" si="111"/>
        <v>1</v>
      </c>
      <c r="P290" s="8">
        <f t="shared" ca="1" si="100"/>
        <v>1</v>
      </c>
      <c r="Q290" s="8">
        <f t="shared" ca="1" si="101"/>
        <v>0</v>
      </c>
      <c r="R290" s="8" t="str">
        <f t="shared" ca="1" si="112"/>
        <v>num</v>
      </c>
      <c r="S290" s="8" t="str">
        <f t="shared" ca="1" si="113"/>
        <v>num</v>
      </c>
      <c r="T290" s="8" t="str">
        <f t="shared" ca="1" si="114"/>
        <v>addr</v>
      </c>
      <c r="U290" s="7">
        <f ca="1">IF(O290="","",OFFSET(program!$A$1,0,disasm!$A290+COLUMN()-COLUMN($U290)+IF($I290,0,1)))</f>
        <v>1</v>
      </c>
      <c r="V290" s="7">
        <f ca="1">IF(P290="","",OFFSET(program!$A$1,0,disasm!$A290+COLUMN()-COLUMN($U290)+IF($I290,0,1)))</f>
        <v>1</v>
      </c>
      <c r="W290" s="7">
        <f ca="1">IF(Q290="","",OFFSET(program!$A$1,0,disasm!$A290+COLUMN()-COLUMN($U290)+IF($I290,0,1)))</f>
        <v>67</v>
      </c>
      <c r="X290" s="3" t="str">
        <f t="shared" ca="1" si="115"/>
        <v>1</v>
      </c>
      <c r="Y290" s="3" t="str">
        <f t="shared" ca="1" si="116"/>
        <v>1</v>
      </c>
      <c r="Z290" s="3" t="str">
        <f t="shared" ca="1" si="117"/>
        <v>[node.rxmem_size]</v>
      </c>
      <c r="AA290" s="3" t="str">
        <f ca="1">" "
&amp;AE290
&amp;IF(AND(OR(K290=5,K290=6),MOD(INT(J290/1000),10)=1)," A2","")
&amp;IF(AND(NOT(I290),J290=109,OFFSET(program!$A$1,0,disasm!$A290+1)&gt;0,NOT(ISNUMBER(FIND(" A1 "," "&amp;AE290&amp;" "))))," AUTOLABEL","")
&amp;" "</f>
        <v xml:space="preserve">  </v>
      </c>
    </row>
    <row r="291" spans="1:31" x14ac:dyDescent="0.2">
      <c r="A291" s="1">
        <f t="shared" ca="1" si="102"/>
        <v>682</v>
      </c>
      <c r="B291" s="2" t="str">
        <f t="shared" ca="1" si="103"/>
        <v>node26_main+8</v>
      </c>
      <c r="C291" s="3" t="str">
        <f ca="1">_xlfn.TEXTJOIN(" ",FALSE,OFFSET(program!$A$1,0,A291,1,M291))</f>
        <v>1101 701 0 68</v>
      </c>
      <c r="D291" s="4" t="str">
        <f ca="1">IF($H291="data",".dat "&amp;X291,
IF($H291="str",".str " &amp; _xlfn.TEXTJOIN("",FALSE,OFFSET(program!$A$2,0,A291+1,1,M291-1)),
$L291&amp;" "&amp;_xlfn.TEXTJOIN(", ",TRUE,$X291:$Z291)
))</f>
        <v>ADD  node26_main+27, 0, [node.rxmem]</v>
      </c>
      <c r="E291" s="19" t="b">
        <f t="shared" ca="1" si="104"/>
        <v>1</v>
      </c>
      <c r="F291" s="5" t="str">
        <f t="shared" ca="1" si="105"/>
        <v>node26_main</v>
      </c>
      <c r="G291" s="5">
        <f t="shared" ca="1" si="106"/>
        <v>674</v>
      </c>
      <c r="H291" s="5" t="str">
        <f t="shared" si="107"/>
        <v>code</v>
      </c>
      <c r="I291" s="13" t="b">
        <f t="shared" si="108"/>
        <v>0</v>
      </c>
      <c r="J291" s="6">
        <f ca="1">OFFSET(program!$A$1,0,disasm!A291)</f>
        <v>1101</v>
      </c>
      <c r="K291" s="7">
        <f t="shared" ca="1" si="98"/>
        <v>1</v>
      </c>
      <c r="L291" s="7" t="str">
        <f t="shared" ca="1" si="109"/>
        <v xml:space="preserve">ADD </v>
      </c>
      <c r="M291" s="7">
        <f t="shared" ca="1" si="110"/>
        <v>4</v>
      </c>
      <c r="N291" s="7">
        <f t="shared" ca="1" si="99"/>
        <v>3</v>
      </c>
      <c r="O291" s="8">
        <f t="shared" ca="1" si="111"/>
        <v>1</v>
      </c>
      <c r="P291" s="8">
        <f t="shared" ca="1" si="100"/>
        <v>1</v>
      </c>
      <c r="Q291" s="8">
        <f t="shared" ca="1" si="101"/>
        <v>0</v>
      </c>
      <c r="R291" s="8" t="str">
        <f t="shared" ca="1" si="112"/>
        <v>addr</v>
      </c>
      <c r="S291" s="8" t="str">
        <f t="shared" ca="1" si="113"/>
        <v>num</v>
      </c>
      <c r="T291" s="8" t="str">
        <f t="shared" ca="1" si="114"/>
        <v>addr</v>
      </c>
      <c r="U291" s="7">
        <f ca="1">IF(O291="","",OFFSET(program!$A$1,0,disasm!$A291+COLUMN()-COLUMN($U291)+IF($I291,0,1)))</f>
        <v>701</v>
      </c>
      <c r="V291" s="7">
        <f ca="1">IF(P291="","",OFFSET(program!$A$1,0,disasm!$A291+COLUMN()-COLUMN($U291)+IF($I291,0,1)))</f>
        <v>0</v>
      </c>
      <c r="W291" s="7">
        <f ca="1">IF(Q291="","",OFFSET(program!$A$1,0,disasm!$A291+COLUMN()-COLUMN($U291)+IF($I291,0,1)))</f>
        <v>68</v>
      </c>
      <c r="X291" s="3" t="str">
        <f t="shared" ca="1" si="115"/>
        <v>node26_main+27</v>
      </c>
      <c r="Y291" s="3" t="str">
        <f t="shared" ca="1" si="116"/>
        <v>0</v>
      </c>
      <c r="Z291" s="3" t="str">
        <f t="shared" ca="1" si="117"/>
        <v>[node.rxmem]</v>
      </c>
      <c r="AA291" s="3" t="str">
        <f ca="1">" "
&amp;AE291
&amp;IF(AND(OR(K291=5,K291=6),MOD(INT(J291/1000),10)=1)," A2","")
&amp;IF(AND(NOT(I291),J291=109,OFFSET(program!$A$1,0,disasm!$A291+1)&gt;0,NOT(ISNUMBER(FIND(" A1 "," "&amp;AE291&amp;" "))))," AUTOLABEL","")
&amp;" "</f>
        <v xml:space="preserve"> A1 </v>
      </c>
      <c r="AE291" s="12" t="s">
        <v>28</v>
      </c>
    </row>
    <row r="292" spans="1:31" x14ac:dyDescent="0.2">
      <c r="A292" s="1">
        <f t="shared" ca="1" si="102"/>
        <v>686</v>
      </c>
      <c r="B292" s="2" t="str">
        <f t="shared" ca="1" si="103"/>
        <v>node26_main+12</v>
      </c>
      <c r="C292" s="3" t="str">
        <f ca="1">_xlfn.TEXTJOIN(" ",FALSE,OFFSET(program!$A$1,0,A292,1,M292))</f>
        <v>1102 1 556 69</v>
      </c>
      <c r="D292" s="4" t="str">
        <f ca="1">IF($H292="data",".dat "&amp;X292,
IF($H292="str",".str " &amp; _xlfn.TEXTJOIN("",FALSE,OFFSET(program!$A$2,0,A292+1,1,M292-1)),
$L292&amp;" "&amp;_xlfn.TEXTJOIN(", ",TRUE,$X292:$Z292)
))</f>
        <v>MUL  1, app_first, [node.node_app]</v>
      </c>
      <c r="E292" s="19" t="b">
        <f t="shared" ca="1" si="104"/>
        <v>1</v>
      </c>
      <c r="F292" s="5" t="str">
        <f t="shared" ca="1" si="105"/>
        <v>node26_main</v>
      </c>
      <c r="G292" s="5">
        <f t="shared" ca="1" si="106"/>
        <v>674</v>
      </c>
      <c r="H292" s="5" t="str">
        <f t="shared" si="107"/>
        <v>code</v>
      </c>
      <c r="I292" s="13" t="b">
        <f t="shared" si="108"/>
        <v>0</v>
      </c>
      <c r="J292" s="6">
        <f ca="1">OFFSET(program!$A$1,0,disasm!A292)</f>
        <v>1102</v>
      </c>
      <c r="K292" s="7">
        <f t="shared" ca="1" si="98"/>
        <v>2</v>
      </c>
      <c r="L292" s="7" t="str">
        <f t="shared" ca="1" si="109"/>
        <v xml:space="preserve">MUL </v>
      </c>
      <c r="M292" s="7">
        <f t="shared" ca="1" si="110"/>
        <v>4</v>
      </c>
      <c r="N292" s="7">
        <f t="shared" ca="1" si="99"/>
        <v>3</v>
      </c>
      <c r="O292" s="8">
        <f t="shared" ca="1" si="111"/>
        <v>1</v>
      </c>
      <c r="P292" s="8">
        <f t="shared" ca="1" si="100"/>
        <v>1</v>
      </c>
      <c r="Q292" s="8">
        <f t="shared" ca="1" si="101"/>
        <v>0</v>
      </c>
      <c r="R292" s="8" t="str">
        <f t="shared" ca="1" si="112"/>
        <v>num</v>
      </c>
      <c r="S292" s="8" t="str">
        <f t="shared" ca="1" si="113"/>
        <v>addr</v>
      </c>
      <c r="T292" s="8" t="str">
        <f t="shared" ca="1" si="114"/>
        <v>addr</v>
      </c>
      <c r="U292" s="7">
        <f ca="1">IF(O292="","",OFFSET(program!$A$1,0,disasm!$A292+COLUMN()-COLUMN($U292)+IF($I292,0,1)))</f>
        <v>1</v>
      </c>
      <c r="V292" s="7">
        <f ca="1">IF(P292="","",OFFSET(program!$A$1,0,disasm!$A292+COLUMN()-COLUMN($U292)+IF($I292,0,1)))</f>
        <v>556</v>
      </c>
      <c r="W292" s="7">
        <f ca="1">IF(Q292="","",OFFSET(program!$A$1,0,disasm!$A292+COLUMN()-COLUMN($U292)+IF($I292,0,1)))</f>
        <v>69</v>
      </c>
      <c r="X292" s="3" t="str">
        <f t="shared" ca="1" si="115"/>
        <v>1</v>
      </c>
      <c r="Y292" s="3" t="str">
        <f t="shared" ca="1" si="116"/>
        <v>app_first</v>
      </c>
      <c r="Z292" s="3" t="str">
        <f t="shared" ca="1" si="117"/>
        <v>[node.node_app]</v>
      </c>
      <c r="AA292" s="3" t="str">
        <f ca="1">" "
&amp;AE292
&amp;IF(AND(OR(K292=5,K292=6),MOD(INT(J292/1000),10)=1)," A2","")
&amp;IF(AND(NOT(I292),J292=109,OFFSET(program!$A$1,0,disasm!$A292+1)&gt;0,NOT(ISNUMBER(FIND(" A1 "," "&amp;AE292&amp;" "))))," AUTOLABEL","")
&amp;" "</f>
        <v xml:space="preserve"> A2 </v>
      </c>
      <c r="AE292" s="12" t="s">
        <v>19</v>
      </c>
    </row>
    <row r="293" spans="1:31" x14ac:dyDescent="0.2">
      <c r="A293" s="1">
        <f t="shared" ca="1" si="102"/>
        <v>690</v>
      </c>
      <c r="B293" s="2" t="str">
        <f t="shared" ca="1" si="103"/>
        <v>node26_main+16</v>
      </c>
      <c r="C293" s="3" t="str">
        <f ca="1">_xlfn.TEXTJOIN(" ",FALSE,OFFSET(program!$A$1,0,A293,1,M293))</f>
        <v>1102 1 1 71</v>
      </c>
      <c r="D293" s="4" t="str">
        <f ca="1">IF($H293="data",".dat "&amp;X293,
IF($H293="str",".str " &amp; _xlfn.TEXTJOIN("",FALSE,OFFSET(program!$A$2,0,A293+1,1,M293-1)),
$L293&amp;" "&amp;_xlfn.TEXTJOIN(", ",TRUE,$X293:$Z293)
))</f>
        <v>MUL  1, 1, [node.desttbl_size]</v>
      </c>
      <c r="E293" s="19" t="b">
        <f t="shared" ca="1" si="104"/>
        <v>1</v>
      </c>
      <c r="F293" s="5" t="str">
        <f t="shared" ca="1" si="105"/>
        <v>node26_main</v>
      </c>
      <c r="G293" s="5">
        <f t="shared" ca="1" si="106"/>
        <v>674</v>
      </c>
      <c r="H293" s="5" t="str">
        <f t="shared" si="107"/>
        <v>code</v>
      </c>
      <c r="I293" s="13" t="b">
        <f t="shared" si="108"/>
        <v>0</v>
      </c>
      <c r="J293" s="6">
        <f ca="1">OFFSET(program!$A$1,0,disasm!A293)</f>
        <v>1102</v>
      </c>
      <c r="K293" s="7">
        <f t="shared" ca="1" si="98"/>
        <v>2</v>
      </c>
      <c r="L293" s="7" t="str">
        <f t="shared" ca="1" si="109"/>
        <v xml:space="preserve">MUL </v>
      </c>
      <c r="M293" s="7">
        <f t="shared" ca="1" si="110"/>
        <v>4</v>
      </c>
      <c r="N293" s="7">
        <f t="shared" ca="1" si="99"/>
        <v>3</v>
      </c>
      <c r="O293" s="8">
        <f t="shared" ca="1" si="111"/>
        <v>1</v>
      </c>
      <c r="P293" s="8">
        <f t="shared" ca="1" si="100"/>
        <v>1</v>
      </c>
      <c r="Q293" s="8">
        <f t="shared" ca="1" si="101"/>
        <v>0</v>
      </c>
      <c r="R293" s="8" t="str">
        <f t="shared" ca="1" si="112"/>
        <v>num</v>
      </c>
      <c r="S293" s="8" t="str">
        <f t="shared" ca="1" si="113"/>
        <v>num</v>
      </c>
      <c r="T293" s="8" t="str">
        <f t="shared" ca="1" si="114"/>
        <v>addr</v>
      </c>
      <c r="U293" s="7">
        <f ca="1">IF(O293="","",OFFSET(program!$A$1,0,disasm!$A293+COLUMN()-COLUMN($U293)+IF($I293,0,1)))</f>
        <v>1</v>
      </c>
      <c r="V293" s="7">
        <f ca="1">IF(P293="","",OFFSET(program!$A$1,0,disasm!$A293+COLUMN()-COLUMN($U293)+IF($I293,0,1)))</f>
        <v>1</v>
      </c>
      <c r="W293" s="7">
        <f ca="1">IF(Q293="","",OFFSET(program!$A$1,0,disasm!$A293+COLUMN()-COLUMN($U293)+IF($I293,0,1)))</f>
        <v>71</v>
      </c>
      <c r="X293" s="3" t="str">
        <f t="shared" ca="1" si="115"/>
        <v>1</v>
      </c>
      <c r="Y293" s="3" t="str">
        <f t="shared" ca="1" si="116"/>
        <v>1</v>
      </c>
      <c r="Z293" s="3" t="str">
        <f t="shared" ca="1" si="117"/>
        <v>[node.desttbl_size]</v>
      </c>
      <c r="AA293" s="3" t="str">
        <f ca="1">" "
&amp;AE293
&amp;IF(AND(OR(K293=5,K293=6),MOD(INT(J293/1000),10)=1)," A2","")
&amp;IF(AND(NOT(I293),J293=109,OFFSET(program!$A$1,0,disasm!$A293+1)&gt;0,NOT(ISNUMBER(FIND(" A1 "," "&amp;AE293&amp;" "))))," AUTOLABEL","")
&amp;" "</f>
        <v xml:space="preserve">  </v>
      </c>
    </row>
    <row r="294" spans="1:31" x14ac:dyDescent="0.2">
      <c r="A294" s="1">
        <f t="shared" ca="1" si="102"/>
        <v>694</v>
      </c>
      <c r="B294" s="2" t="str">
        <f t="shared" ca="1" si="103"/>
        <v>node26_main+20</v>
      </c>
      <c r="C294" s="3" t="str">
        <f ca="1">_xlfn.TEXTJOIN(" ",FALSE,OFFSET(program!$A$1,0,A294,1,M294))</f>
        <v>1102 703 1 72</v>
      </c>
      <c r="D294" s="4" t="str">
        <f ca="1">IF($H294="data",".dat "&amp;X294,
IF($H294="str",".str " &amp; _xlfn.TEXTJOIN("",FALSE,OFFSET(program!$A$2,0,A294+1,1,M294-1)),
$L294&amp;" "&amp;_xlfn.TEXTJOIN(", ",TRUE,$X294:$Z294)
))</f>
        <v>MUL  node26_main+29, 1, [node.desttbl]</v>
      </c>
      <c r="E294" s="19" t="b">
        <f t="shared" ca="1" si="104"/>
        <v>1</v>
      </c>
      <c r="F294" s="5" t="str">
        <f t="shared" ca="1" si="105"/>
        <v>node26_main</v>
      </c>
      <c r="G294" s="5">
        <f t="shared" ca="1" si="106"/>
        <v>674</v>
      </c>
      <c r="H294" s="5" t="str">
        <f t="shared" si="107"/>
        <v>code</v>
      </c>
      <c r="I294" s="13" t="b">
        <f t="shared" si="108"/>
        <v>0</v>
      </c>
      <c r="J294" s="6">
        <f ca="1">OFFSET(program!$A$1,0,disasm!A294)</f>
        <v>1102</v>
      </c>
      <c r="K294" s="7">
        <f t="shared" ca="1" si="98"/>
        <v>2</v>
      </c>
      <c r="L294" s="7" t="str">
        <f t="shared" ca="1" si="109"/>
        <v xml:space="preserve">MUL </v>
      </c>
      <c r="M294" s="7">
        <f t="shared" ca="1" si="110"/>
        <v>4</v>
      </c>
      <c r="N294" s="7">
        <f t="shared" ca="1" si="99"/>
        <v>3</v>
      </c>
      <c r="O294" s="8">
        <f t="shared" ca="1" si="111"/>
        <v>1</v>
      </c>
      <c r="P294" s="8">
        <f t="shared" ca="1" si="100"/>
        <v>1</v>
      </c>
      <c r="Q294" s="8">
        <f t="shared" ca="1" si="101"/>
        <v>0</v>
      </c>
      <c r="R294" s="8" t="str">
        <f t="shared" ca="1" si="112"/>
        <v>addr</v>
      </c>
      <c r="S294" s="8" t="str">
        <f t="shared" ca="1" si="113"/>
        <v>num</v>
      </c>
      <c r="T294" s="8" t="str">
        <f t="shared" ca="1" si="114"/>
        <v>addr</v>
      </c>
      <c r="U294" s="7">
        <f ca="1">IF(O294="","",OFFSET(program!$A$1,0,disasm!$A294+COLUMN()-COLUMN($U294)+IF($I294,0,1)))</f>
        <v>703</v>
      </c>
      <c r="V294" s="7">
        <f ca="1">IF(P294="","",OFFSET(program!$A$1,0,disasm!$A294+COLUMN()-COLUMN($U294)+IF($I294,0,1)))</f>
        <v>1</v>
      </c>
      <c r="W294" s="7">
        <f ca="1">IF(Q294="","",OFFSET(program!$A$1,0,disasm!$A294+COLUMN()-COLUMN($U294)+IF($I294,0,1)))</f>
        <v>72</v>
      </c>
      <c r="X294" s="3" t="str">
        <f t="shared" ca="1" si="115"/>
        <v>node26_main+29</v>
      </c>
      <c r="Y294" s="3" t="str">
        <f t="shared" ca="1" si="116"/>
        <v>1</v>
      </c>
      <c r="Z294" s="3" t="str">
        <f t="shared" ca="1" si="117"/>
        <v>[node.desttbl]</v>
      </c>
      <c r="AA294" s="3" t="str">
        <f ca="1">" "
&amp;AE294
&amp;IF(AND(OR(K294=5,K294=6),MOD(INT(J294/1000),10)=1)," A2","")
&amp;IF(AND(NOT(I294),J294=109,OFFSET(program!$A$1,0,disasm!$A294+1)&gt;0,NOT(ISNUMBER(FIND(" A1 "," "&amp;AE294&amp;" "))))," AUTOLABEL","")
&amp;" "</f>
        <v xml:space="preserve"> A1 </v>
      </c>
      <c r="AD294" s="12"/>
      <c r="AE294" s="21" t="s">
        <v>28</v>
      </c>
    </row>
    <row r="295" spans="1:31" x14ac:dyDescent="0.2">
      <c r="A295" s="1">
        <f t="shared" ca="1" si="102"/>
        <v>698</v>
      </c>
      <c r="B295" s="2" t="str">
        <f t="shared" ca="1" si="103"/>
        <v>node26_main+24</v>
      </c>
      <c r="C295" s="3" t="str">
        <f ca="1">_xlfn.TEXTJOIN(" ",FALSE,OFFSET(program!$A$1,0,A295,1,M295))</f>
        <v>1106 0 73</v>
      </c>
      <c r="D295" s="4" t="str">
        <f ca="1">IF($H295="data",".dat "&amp;X295,
IF($H295="str",".str " &amp; _xlfn.TEXTJOIN("",FALSE,OFFSET(program!$A$2,0,A295+1,1,M295-1)),
$L295&amp;" "&amp;_xlfn.TEXTJOIN(", ",TRUE,$X295:$Z295)
))</f>
        <v>J=0  0, main.loop</v>
      </c>
      <c r="E295" s="19" t="b">
        <f t="shared" ca="1" si="104"/>
        <v>1</v>
      </c>
      <c r="F295" s="5" t="str">
        <f t="shared" ca="1" si="105"/>
        <v>node26_main</v>
      </c>
      <c r="G295" s="5">
        <f t="shared" ca="1" si="106"/>
        <v>674</v>
      </c>
      <c r="H295" s="5" t="str">
        <f t="shared" si="107"/>
        <v>code</v>
      </c>
      <c r="I295" s="13" t="b">
        <f t="shared" si="108"/>
        <v>0</v>
      </c>
      <c r="J295" s="6">
        <f ca="1">OFFSET(program!$A$1,0,disasm!A295)</f>
        <v>1106</v>
      </c>
      <c r="K295" s="7">
        <f t="shared" ca="1" si="98"/>
        <v>6</v>
      </c>
      <c r="L295" s="7" t="str">
        <f t="shared" ca="1" si="109"/>
        <v xml:space="preserve">J=0 </v>
      </c>
      <c r="M295" s="7">
        <f t="shared" ca="1" si="110"/>
        <v>3</v>
      </c>
      <c r="N295" s="7">
        <f t="shared" ca="1" si="99"/>
        <v>2</v>
      </c>
      <c r="O295" s="8">
        <f t="shared" ca="1" si="111"/>
        <v>1</v>
      </c>
      <c r="P295" s="8">
        <f t="shared" ca="1" si="100"/>
        <v>1</v>
      </c>
      <c r="Q295" s="8" t="str">
        <f t="shared" ca="1" si="101"/>
        <v/>
      </c>
      <c r="R295" s="8" t="str">
        <f t="shared" ca="1" si="112"/>
        <v>num</v>
      </c>
      <c r="S295" s="8" t="str">
        <f t="shared" ca="1" si="113"/>
        <v>addr</v>
      </c>
      <c r="T295" s="8" t="str">
        <f t="shared" ca="1" si="114"/>
        <v/>
      </c>
      <c r="U295" s="7">
        <f ca="1">IF(O295="","",OFFSET(program!$A$1,0,disasm!$A295+COLUMN()-COLUMN($U295)+IF($I295,0,1)))</f>
        <v>0</v>
      </c>
      <c r="V295" s="7">
        <f ca="1">IF(P295="","",OFFSET(program!$A$1,0,disasm!$A295+COLUMN()-COLUMN($U295)+IF($I295,0,1)))</f>
        <v>73</v>
      </c>
      <c r="W295" s="7" t="str">
        <f ca="1">IF(Q295="","",OFFSET(program!$A$1,0,disasm!$A295+COLUMN()-COLUMN($U295)+IF($I295,0,1)))</f>
        <v/>
      </c>
      <c r="X295" s="3" t="str">
        <f t="shared" ca="1" si="115"/>
        <v>0</v>
      </c>
      <c r="Y295" s="3" t="str">
        <f t="shared" ca="1" si="116"/>
        <v>main.loop</v>
      </c>
      <c r="Z295" s="3" t="str">
        <f t="shared" ca="1" si="117"/>
        <v/>
      </c>
      <c r="AA295" s="3" t="str">
        <f ca="1">" "
&amp;AE295
&amp;IF(AND(OR(K295=5,K295=6),MOD(INT(J295/1000),10)=1)," A2","")
&amp;IF(AND(NOT(I295),J295=109,OFFSET(program!$A$1,0,disasm!$A295+1)&gt;0,NOT(ISNUMBER(FIND(" A1 "," "&amp;AE295&amp;" "))))," AUTOLABEL","")
&amp;" "</f>
        <v xml:space="preserve">  A2 </v>
      </c>
    </row>
    <row r="296" spans="1:31" x14ac:dyDescent="0.2">
      <c r="A296" s="1">
        <f t="shared" ca="1" si="102"/>
        <v>701</v>
      </c>
      <c r="B296" s="2" t="str">
        <f t="shared" ca="1" si="103"/>
        <v>node26_main+27</v>
      </c>
      <c r="C296" s="3" t="str">
        <f ca="1">_xlfn.TEXTJOIN(" ",FALSE,OFFSET(program!$A$1,0,A296,1,M296))</f>
        <v>1</v>
      </c>
      <c r="D296" s="4" t="str">
        <f ca="1">IF($H296="data",".dat "&amp;X296,
IF($H296="str",".str " &amp; _xlfn.TEXTJOIN("",FALSE,OFFSET(program!$A$2,0,A296+1,1,M296-1)),
$L296&amp;" "&amp;_xlfn.TEXTJOIN(", ",TRUE,$X296:$Z296)
))</f>
        <v>.dat 1</v>
      </c>
      <c r="E296" s="19" t="b">
        <f t="shared" ca="1" si="104"/>
        <v>1</v>
      </c>
      <c r="F296" s="5" t="str">
        <f t="shared" ca="1" si="105"/>
        <v>node26_main</v>
      </c>
      <c r="G296" s="5">
        <f t="shared" ca="1" si="106"/>
        <v>674</v>
      </c>
      <c r="H296" s="5" t="str">
        <f t="shared" si="107"/>
        <v>data</v>
      </c>
      <c r="I296" s="13" t="b">
        <f t="shared" si="108"/>
        <v>1</v>
      </c>
      <c r="J296" s="6">
        <f ca="1">OFFSET(program!$A$1,0,disasm!A296)</f>
        <v>1</v>
      </c>
      <c r="K296" s="7">
        <f t="shared" ca="1" si="98"/>
        <v>1</v>
      </c>
      <c r="L296" s="7" t="str">
        <f t="shared" ca="1" si="109"/>
        <v xml:space="preserve">ADD </v>
      </c>
      <c r="M296" s="7">
        <f t="shared" si="110"/>
        <v>1</v>
      </c>
      <c r="N296" s="7">
        <f t="shared" si="99"/>
        <v>1</v>
      </c>
      <c r="O296" s="8">
        <f t="shared" si="111"/>
        <v>1</v>
      </c>
      <c r="P296" s="8" t="str">
        <f t="shared" si="100"/>
        <v/>
      </c>
      <c r="Q296" s="8" t="str">
        <f t="shared" si="101"/>
        <v/>
      </c>
      <c r="R296" s="8" t="str">
        <f t="shared" ca="1" si="112"/>
        <v>num</v>
      </c>
      <c r="S296" s="8" t="str">
        <f t="shared" si="113"/>
        <v/>
      </c>
      <c r="T296" s="8" t="str">
        <f t="shared" si="114"/>
        <v/>
      </c>
      <c r="U296" s="7">
        <f ca="1">IF(O296="","",OFFSET(program!$A$1,0,disasm!$A296+COLUMN()-COLUMN($U296)+IF($I296,0,1)))</f>
        <v>1</v>
      </c>
      <c r="V296" s="7" t="str">
        <f ca="1">IF(P296="","",OFFSET(program!$A$1,0,disasm!$A296+COLUMN()-COLUMN($U296)+IF($I296,0,1)))</f>
        <v/>
      </c>
      <c r="W296" s="7" t="str">
        <f ca="1">IF(Q296="","",OFFSET(program!$A$1,0,disasm!$A296+COLUMN()-COLUMN($U296)+IF($I296,0,1)))</f>
        <v/>
      </c>
      <c r="X296" s="3" t="str">
        <f t="shared" ca="1" si="115"/>
        <v>1</v>
      </c>
      <c r="Y296" s="3" t="str">
        <f t="shared" si="116"/>
        <v/>
      </c>
      <c r="Z296" s="3" t="str">
        <f t="shared" si="117"/>
        <v/>
      </c>
      <c r="AA296" s="3" t="str">
        <f ca="1">" "
&amp;AE296
&amp;IF(AND(OR(K296=5,K296=6),MOD(INT(J296/1000),10)=1)," A2","")
&amp;IF(AND(NOT(I296),J296=109,OFFSET(program!$A$1,0,disasm!$A296+1)&gt;0,NOT(ISNUMBER(FIND(" A1 "," "&amp;AE296&amp;" "))))," AUTOLABEL","")
&amp;" "</f>
        <v xml:space="preserve"> DATA </v>
      </c>
      <c r="AE296" s="12" t="s">
        <v>23</v>
      </c>
    </row>
    <row r="297" spans="1:31" x14ac:dyDescent="0.2">
      <c r="A297" s="1">
        <f t="shared" ca="1" si="102"/>
        <v>702</v>
      </c>
      <c r="B297" s="2" t="str">
        <f t="shared" ca="1" si="103"/>
        <v>node26_main+28</v>
      </c>
      <c r="C297" s="3" t="str">
        <f ca="1">_xlfn.TEXTJOIN(" ",FALSE,OFFSET(program!$A$1,0,A297,1,M297))</f>
        <v>23</v>
      </c>
      <c r="D297" s="4" t="str">
        <f ca="1">IF($H297="data",".dat "&amp;X297,
IF($H297="str",".str " &amp; _xlfn.TEXTJOIN("",FALSE,OFFSET(program!$A$2,0,A297+1,1,M297-1)),
$L297&amp;" "&amp;_xlfn.TEXTJOIN(", ",TRUE,$X297:$Z297)
))</f>
        <v>.dat 23</v>
      </c>
      <c r="E297" s="19" t="b">
        <f t="shared" ca="1" si="104"/>
        <v>1</v>
      </c>
      <c r="F297" s="5" t="str">
        <f t="shared" ca="1" si="105"/>
        <v>node26_main</v>
      </c>
      <c r="G297" s="5">
        <f t="shared" ca="1" si="106"/>
        <v>674</v>
      </c>
      <c r="H297" s="5" t="str">
        <f t="shared" si="107"/>
        <v>data</v>
      </c>
      <c r="I297" s="13" t="b">
        <f t="shared" si="108"/>
        <v>1</v>
      </c>
      <c r="J297" s="6">
        <f ca="1">OFFSET(program!$A$1,0,disasm!A297)</f>
        <v>23</v>
      </c>
      <c r="K297" s="7">
        <f t="shared" ca="1" si="98"/>
        <v>23</v>
      </c>
      <c r="L297" s="7" t="e">
        <f t="shared" ca="1" si="109"/>
        <v>#VALUE!</v>
      </c>
      <c r="M297" s="7">
        <f t="shared" si="110"/>
        <v>1</v>
      </c>
      <c r="N297" s="7">
        <f t="shared" si="99"/>
        <v>1</v>
      </c>
      <c r="O297" s="8">
        <f t="shared" si="111"/>
        <v>1</v>
      </c>
      <c r="P297" s="8" t="str">
        <f t="shared" si="100"/>
        <v/>
      </c>
      <c r="Q297" s="8" t="str">
        <f t="shared" si="101"/>
        <v/>
      </c>
      <c r="R297" s="8" t="str">
        <f t="shared" ca="1" si="112"/>
        <v>num</v>
      </c>
      <c r="S297" s="8" t="str">
        <f t="shared" si="113"/>
        <v/>
      </c>
      <c r="T297" s="8" t="str">
        <f t="shared" si="114"/>
        <v/>
      </c>
      <c r="U297" s="7">
        <f ca="1">IF(O297="","",OFFSET(program!$A$1,0,disasm!$A297+COLUMN()-COLUMN($U297)+IF($I297,0,1)))</f>
        <v>23</v>
      </c>
      <c r="V297" s="7" t="str">
        <f ca="1">IF(P297="","",OFFSET(program!$A$1,0,disasm!$A297+COLUMN()-COLUMN($U297)+IF($I297,0,1)))</f>
        <v/>
      </c>
      <c r="W297" s="7" t="str">
        <f ca="1">IF(Q297="","",OFFSET(program!$A$1,0,disasm!$A297+COLUMN()-COLUMN($U297)+IF($I297,0,1)))</f>
        <v/>
      </c>
      <c r="X297" s="3" t="str">
        <f t="shared" ca="1" si="115"/>
        <v>23</v>
      </c>
      <c r="Y297" s="3" t="str">
        <f t="shared" si="116"/>
        <v/>
      </c>
      <c r="Z297" s="3" t="str">
        <f t="shared" si="117"/>
        <v/>
      </c>
      <c r="AA297" s="3" t="str">
        <f ca="1">" "
&amp;AE297
&amp;IF(AND(OR(K297=5,K297=6),MOD(INT(J297/1000),10)=1)," A2","")
&amp;IF(AND(NOT(I297),J297=109,OFFSET(program!$A$1,0,disasm!$A297+1)&gt;0,NOT(ISNUMBER(FIND(" A1 "," "&amp;AE297&amp;" "))))," AUTOLABEL","")
&amp;" "</f>
        <v xml:space="preserve">  </v>
      </c>
      <c r="AD297" s="12"/>
      <c r="AE297" s="12"/>
    </row>
    <row r="298" spans="1:31" x14ac:dyDescent="0.2">
      <c r="A298" s="1">
        <f t="shared" ca="1" si="102"/>
        <v>703</v>
      </c>
      <c r="B298" s="2" t="str">
        <f t="shared" ca="1" si="103"/>
        <v>node26_main+29</v>
      </c>
      <c r="C298" s="3" t="str">
        <f ca="1">_xlfn.TEXTJOIN(" ",FALSE,OFFSET(program!$A$1,0,A298,1,M298))</f>
        <v>9</v>
      </c>
      <c r="D298" s="4" t="str">
        <f ca="1">IF($H298="data",".dat "&amp;X298,
IF($H298="str",".str " &amp; _xlfn.TEXTJOIN("",FALSE,OFFSET(program!$A$2,0,A298+1,1,M298-1)),
$L298&amp;" "&amp;_xlfn.TEXTJOIN(", ",TRUE,$X298:$Z298)
))</f>
        <v>.dat 9</v>
      </c>
      <c r="E298" s="19" t="b">
        <f t="shared" ca="1" si="104"/>
        <v>1</v>
      </c>
      <c r="F298" s="5" t="str">
        <f t="shared" ca="1" si="105"/>
        <v>node26_main</v>
      </c>
      <c r="G298" s="5">
        <f t="shared" ca="1" si="106"/>
        <v>674</v>
      </c>
      <c r="H298" s="5" t="str">
        <f t="shared" si="107"/>
        <v>data</v>
      </c>
      <c r="I298" s="13" t="b">
        <f t="shared" si="108"/>
        <v>1</v>
      </c>
      <c r="J298" s="6">
        <f ca="1">OFFSET(program!$A$1,0,disasm!A298)</f>
        <v>9</v>
      </c>
      <c r="K298" s="7">
        <f t="shared" ca="1" si="98"/>
        <v>9</v>
      </c>
      <c r="L298" s="7" t="str">
        <f t="shared" ca="1" si="109"/>
        <v xml:space="preserve">SP+ </v>
      </c>
      <c r="M298" s="7">
        <f t="shared" si="110"/>
        <v>1</v>
      </c>
      <c r="N298" s="7">
        <f t="shared" si="99"/>
        <v>1</v>
      </c>
      <c r="O298" s="8">
        <f t="shared" si="111"/>
        <v>1</v>
      </c>
      <c r="P298" s="8" t="str">
        <f t="shared" si="100"/>
        <v/>
      </c>
      <c r="Q298" s="8" t="str">
        <f t="shared" si="101"/>
        <v/>
      </c>
      <c r="R298" s="8" t="str">
        <f t="shared" ca="1" si="112"/>
        <v>num</v>
      </c>
      <c r="S298" s="8" t="str">
        <f t="shared" si="113"/>
        <v/>
      </c>
      <c r="T298" s="8" t="str">
        <f t="shared" si="114"/>
        <v/>
      </c>
      <c r="U298" s="7">
        <f ca="1">IF(O298="","",OFFSET(program!$A$1,0,disasm!$A298+COLUMN()-COLUMN($U298)+IF($I298,0,1)))</f>
        <v>9</v>
      </c>
      <c r="V298" s="7" t="str">
        <f ca="1">IF(P298="","",OFFSET(program!$A$1,0,disasm!$A298+COLUMN()-COLUMN($U298)+IF($I298,0,1)))</f>
        <v/>
      </c>
      <c r="W298" s="7" t="str">
        <f ca="1">IF(Q298="","",OFFSET(program!$A$1,0,disasm!$A298+COLUMN()-COLUMN($U298)+IF($I298,0,1)))</f>
        <v/>
      </c>
      <c r="X298" s="3" t="str">
        <f t="shared" ca="1" si="115"/>
        <v>9</v>
      </c>
      <c r="Y298" s="3" t="str">
        <f t="shared" si="116"/>
        <v/>
      </c>
      <c r="Z298" s="3" t="str">
        <f t="shared" si="117"/>
        <v/>
      </c>
      <c r="AA298" s="3" t="str">
        <f ca="1">" "
&amp;AE298
&amp;IF(AND(OR(K298=5,K298=6),MOD(INT(J298/1000),10)=1)," A2","")
&amp;IF(AND(NOT(I298),J298=109,OFFSET(program!$A$1,0,disasm!$A298+1)&gt;0,NOT(ISNUMBER(FIND(" A1 "," "&amp;AE298&amp;" "))))," AUTOLABEL","")
&amp;" "</f>
        <v xml:space="preserve">  </v>
      </c>
    </row>
    <row r="299" spans="1:31" x14ac:dyDescent="0.2">
      <c r="A299" s="1">
        <f t="shared" ca="1" si="102"/>
        <v>704</v>
      </c>
      <c r="B299" s="2" t="str">
        <f t="shared" ca="1" si="103"/>
        <v>node26_main+30</v>
      </c>
      <c r="C299" s="3" t="str">
        <f ca="1">_xlfn.TEXTJOIN(" ",FALSE,OFFSET(program!$A$1,0,A299,1,M299))</f>
        <v>72994</v>
      </c>
      <c r="D299" s="4" t="str">
        <f ca="1">IF($H299="data",".dat "&amp;X299,
IF($H299="str",".str " &amp; _xlfn.TEXTJOIN("",FALSE,OFFSET(program!$A$2,0,A299+1,1,M299-1)),
$L299&amp;" "&amp;_xlfn.TEXTJOIN(", ",TRUE,$X299:$Z299)
))</f>
        <v>.dat 72994</v>
      </c>
      <c r="E299" s="19" t="b">
        <f t="shared" ca="1" si="104"/>
        <v>1</v>
      </c>
      <c r="F299" s="5" t="str">
        <f t="shared" ca="1" si="105"/>
        <v>node26_main</v>
      </c>
      <c r="G299" s="5">
        <f t="shared" ca="1" si="106"/>
        <v>674</v>
      </c>
      <c r="H299" s="5" t="str">
        <f t="shared" si="107"/>
        <v>data</v>
      </c>
      <c r="I299" s="13" t="b">
        <f t="shared" si="108"/>
        <v>1</v>
      </c>
      <c r="J299" s="6">
        <f ca="1">OFFSET(program!$A$1,0,disasm!A299)</f>
        <v>72994</v>
      </c>
      <c r="K299" s="7">
        <f t="shared" ca="1" si="98"/>
        <v>94</v>
      </c>
      <c r="L299" s="7" t="e">
        <f t="shared" ca="1" si="109"/>
        <v>#VALUE!</v>
      </c>
      <c r="M299" s="7">
        <f t="shared" si="110"/>
        <v>1</v>
      </c>
      <c r="N299" s="7">
        <f t="shared" si="99"/>
        <v>1</v>
      </c>
      <c r="O299" s="8">
        <f t="shared" si="111"/>
        <v>1</v>
      </c>
      <c r="P299" s="8" t="str">
        <f t="shared" si="100"/>
        <v/>
      </c>
      <c r="Q299" s="8" t="str">
        <f t="shared" si="101"/>
        <v/>
      </c>
      <c r="R299" s="8" t="str">
        <f t="shared" ca="1" si="112"/>
        <v>num</v>
      </c>
      <c r="S299" s="8" t="str">
        <f t="shared" si="113"/>
        <v/>
      </c>
      <c r="T299" s="8" t="str">
        <f t="shared" si="114"/>
        <v/>
      </c>
      <c r="U299" s="7">
        <f ca="1">IF(O299="","",OFFSET(program!$A$1,0,disasm!$A299+COLUMN()-COLUMN($U299)+IF($I299,0,1)))</f>
        <v>72994</v>
      </c>
      <c r="V299" s="7" t="str">
        <f ca="1">IF(P299="","",OFFSET(program!$A$1,0,disasm!$A299+COLUMN()-COLUMN($U299)+IF($I299,0,1)))</f>
        <v/>
      </c>
      <c r="W299" s="7" t="str">
        <f ca="1">IF(Q299="","",OFFSET(program!$A$1,0,disasm!$A299+COLUMN()-COLUMN($U299)+IF($I299,0,1)))</f>
        <v/>
      </c>
      <c r="X299" s="3" t="str">
        <f t="shared" ca="1" si="115"/>
        <v>72994</v>
      </c>
      <c r="Y299" s="3" t="str">
        <f t="shared" si="116"/>
        <v/>
      </c>
      <c r="Z299" s="3" t="str">
        <f t="shared" si="117"/>
        <v/>
      </c>
      <c r="AA299" s="3" t="str">
        <f ca="1">" "
&amp;AE299
&amp;IF(AND(OR(K299=5,K299=6),MOD(INT(J299/1000),10)=1)," A2","")
&amp;IF(AND(NOT(I299),J299=109,OFFSET(program!$A$1,0,disasm!$A299+1)&gt;0,NOT(ISNUMBER(FIND(" A1 "," "&amp;AE299&amp;" "))))," AUTOLABEL","")
&amp;" "</f>
        <v xml:space="preserve">  </v>
      </c>
      <c r="AD299" s="12"/>
      <c r="AE299" s="12"/>
    </row>
    <row r="300" spans="1:31" x14ac:dyDescent="0.2">
      <c r="A300" s="1">
        <f t="shared" ca="1" si="102"/>
        <v>705</v>
      </c>
      <c r="B300" s="2" t="str">
        <f t="shared" ca="1" si="103"/>
        <v>node42_main</v>
      </c>
      <c r="C300" s="3" t="str">
        <f ca="1">_xlfn.TEXTJOIN(" ",FALSE,OFFSET(program!$A$1,0,A300,1,M300))</f>
        <v>1102 62297 1 66</v>
      </c>
      <c r="D300" s="4" t="str">
        <f ca="1">IF($H300="data",".dat "&amp;X300,
IF($H300="str",".str " &amp; _xlfn.TEXTJOIN("",FALSE,OFFSET(program!$A$2,0,A300+1,1,M300-1)),
$L300&amp;" "&amp;_xlfn.TEXTJOIN(", ",TRUE,$X300:$Z300)
))</f>
        <v>MUL  62297, 1, [node.prime]</v>
      </c>
      <c r="E300" s="19" t="b">
        <f t="shared" ca="1" si="104"/>
        <v>0</v>
      </c>
      <c r="F300" s="5" t="str">
        <f t="shared" si="105"/>
        <v>node42_main</v>
      </c>
      <c r="G300" s="5">
        <f t="shared" ca="1" si="106"/>
        <v>705</v>
      </c>
      <c r="H300" s="5" t="str">
        <f t="shared" si="107"/>
        <v>code</v>
      </c>
      <c r="I300" s="13" t="b">
        <f t="shared" si="108"/>
        <v>0</v>
      </c>
      <c r="J300" s="6">
        <f ca="1">OFFSET(program!$A$1,0,disasm!A300)</f>
        <v>1102</v>
      </c>
      <c r="K300" s="7">
        <f t="shared" ca="1" si="98"/>
        <v>2</v>
      </c>
      <c r="L300" s="7" t="str">
        <f t="shared" ca="1" si="109"/>
        <v xml:space="preserve">MUL </v>
      </c>
      <c r="M300" s="7">
        <f t="shared" ca="1" si="110"/>
        <v>4</v>
      </c>
      <c r="N300" s="7">
        <f t="shared" ca="1" si="99"/>
        <v>3</v>
      </c>
      <c r="O300" s="8">
        <f t="shared" ca="1" si="111"/>
        <v>1</v>
      </c>
      <c r="P300" s="8">
        <f t="shared" ca="1" si="100"/>
        <v>1</v>
      </c>
      <c r="Q300" s="8">
        <f t="shared" ca="1" si="101"/>
        <v>0</v>
      </c>
      <c r="R300" s="8" t="str">
        <f t="shared" ca="1" si="112"/>
        <v>num</v>
      </c>
      <c r="S300" s="8" t="str">
        <f t="shared" ca="1" si="113"/>
        <v>num</v>
      </c>
      <c r="T300" s="8" t="str">
        <f t="shared" ca="1" si="114"/>
        <v>addr</v>
      </c>
      <c r="U300" s="7">
        <f ca="1">IF(O300="","",OFFSET(program!$A$1,0,disasm!$A300+COLUMN()-COLUMN($U300)+IF($I300,0,1)))</f>
        <v>62297</v>
      </c>
      <c r="V300" s="7">
        <f ca="1">IF(P300="","",OFFSET(program!$A$1,0,disasm!$A300+COLUMN()-COLUMN($U300)+IF($I300,0,1)))</f>
        <v>1</v>
      </c>
      <c r="W300" s="7">
        <f ca="1">IF(Q300="","",OFFSET(program!$A$1,0,disasm!$A300+COLUMN()-COLUMN($U300)+IF($I300,0,1)))</f>
        <v>66</v>
      </c>
      <c r="X300" s="3" t="str">
        <f t="shared" ca="1" si="115"/>
        <v>62297</v>
      </c>
      <c r="Y300" s="3" t="str">
        <f t="shared" ca="1" si="116"/>
        <v>1</v>
      </c>
      <c r="Z300" s="3" t="str">
        <f t="shared" ca="1" si="117"/>
        <v>[node.prime]</v>
      </c>
      <c r="AA300" s="3" t="str">
        <f ca="1">" "
&amp;AE300
&amp;IF(AND(OR(K300=5,K300=6),MOD(INT(J300/1000),10)=1)," A2","")
&amp;IF(AND(NOT(I300),J300=109,OFFSET(program!$A$1,0,disasm!$A300+1)&gt;0,NOT(ISNUMBER(FIND(" A1 "," "&amp;AE300&amp;" "))))," AUTOLABEL","")
&amp;" "</f>
        <v xml:space="preserve"> CODE </v>
      </c>
      <c r="AD300" s="12" t="s">
        <v>90</v>
      </c>
      <c r="AE300" s="12" t="s">
        <v>24</v>
      </c>
    </row>
    <row r="301" spans="1:31" x14ac:dyDescent="0.2">
      <c r="A301" s="1">
        <f t="shared" ca="1" si="102"/>
        <v>709</v>
      </c>
      <c r="B301" s="2" t="str">
        <f t="shared" ca="1" si="103"/>
        <v>node42_main+4</v>
      </c>
      <c r="C301" s="3" t="str">
        <f ca="1">_xlfn.TEXTJOIN(" ",FALSE,OFFSET(program!$A$1,0,A301,1,M301))</f>
        <v>1101 7 0 67</v>
      </c>
      <c r="D301" s="4" t="str">
        <f ca="1">IF($H301="data",".dat "&amp;X301,
IF($H301="str",".str " &amp; _xlfn.TEXTJOIN("",FALSE,OFFSET(program!$A$2,0,A301+1,1,M301-1)),
$L301&amp;" "&amp;_xlfn.TEXTJOIN(", ",TRUE,$X301:$Z301)
))</f>
        <v>ADD  7, 0, [node.rxmem_size]</v>
      </c>
      <c r="E301" s="19" t="b">
        <f t="shared" ca="1" si="104"/>
        <v>0</v>
      </c>
      <c r="F301" s="5" t="str">
        <f t="shared" ca="1" si="105"/>
        <v>node42_main</v>
      </c>
      <c r="G301" s="5">
        <f t="shared" ca="1" si="106"/>
        <v>705</v>
      </c>
      <c r="H301" s="5" t="str">
        <f t="shared" si="107"/>
        <v>code</v>
      </c>
      <c r="I301" s="13" t="b">
        <f t="shared" si="108"/>
        <v>0</v>
      </c>
      <c r="J301" s="6">
        <f ca="1">OFFSET(program!$A$1,0,disasm!A301)</f>
        <v>1101</v>
      </c>
      <c r="K301" s="7">
        <f t="shared" ca="1" si="98"/>
        <v>1</v>
      </c>
      <c r="L301" s="7" t="str">
        <f t="shared" ca="1" si="109"/>
        <v xml:space="preserve">ADD </v>
      </c>
      <c r="M301" s="7">
        <f t="shared" ca="1" si="110"/>
        <v>4</v>
      </c>
      <c r="N301" s="7">
        <f t="shared" ca="1" si="99"/>
        <v>3</v>
      </c>
      <c r="O301" s="8">
        <f t="shared" ca="1" si="111"/>
        <v>1</v>
      </c>
      <c r="P301" s="8">
        <f t="shared" ca="1" si="100"/>
        <v>1</v>
      </c>
      <c r="Q301" s="8">
        <f t="shared" ca="1" si="101"/>
        <v>0</v>
      </c>
      <c r="R301" s="8" t="str">
        <f t="shared" ca="1" si="112"/>
        <v>num</v>
      </c>
      <c r="S301" s="8" t="str">
        <f t="shared" ca="1" si="113"/>
        <v>num</v>
      </c>
      <c r="T301" s="8" t="str">
        <f t="shared" ca="1" si="114"/>
        <v>addr</v>
      </c>
      <c r="U301" s="7">
        <f ca="1">IF(O301="","",OFFSET(program!$A$1,0,disasm!$A301+COLUMN()-COLUMN($U301)+IF($I301,0,1)))</f>
        <v>7</v>
      </c>
      <c r="V301" s="7">
        <f ca="1">IF(P301="","",OFFSET(program!$A$1,0,disasm!$A301+COLUMN()-COLUMN($U301)+IF($I301,0,1)))</f>
        <v>0</v>
      </c>
      <c r="W301" s="7">
        <f ca="1">IF(Q301="","",OFFSET(program!$A$1,0,disasm!$A301+COLUMN()-COLUMN($U301)+IF($I301,0,1)))</f>
        <v>67</v>
      </c>
      <c r="X301" s="3" t="str">
        <f t="shared" ca="1" si="115"/>
        <v>7</v>
      </c>
      <c r="Y301" s="3" t="str">
        <f t="shared" ca="1" si="116"/>
        <v>0</v>
      </c>
      <c r="Z301" s="3" t="str">
        <f t="shared" ca="1" si="117"/>
        <v>[node.rxmem_size]</v>
      </c>
      <c r="AA301" s="3" t="str">
        <f ca="1">" "
&amp;AE301
&amp;IF(AND(OR(K301=5,K301=6),MOD(INT(J301/1000),10)=1)," A2","")
&amp;IF(AND(NOT(I301),J301=109,OFFSET(program!$A$1,0,disasm!$A301+1)&gt;0,NOT(ISNUMBER(FIND(" A1 "," "&amp;AE301&amp;" "))))," AUTOLABEL","")
&amp;" "</f>
        <v xml:space="preserve">  </v>
      </c>
    </row>
    <row r="302" spans="1:31" x14ac:dyDescent="0.2">
      <c r="A302" s="1">
        <f t="shared" ca="1" si="102"/>
        <v>713</v>
      </c>
      <c r="B302" s="2" t="str">
        <f t="shared" ca="1" si="103"/>
        <v>node42_main+8</v>
      </c>
      <c r="C302" s="3" t="str">
        <f ca="1">_xlfn.TEXTJOIN(" ",FALSE,OFFSET(program!$A$1,0,A302,1,M302))</f>
        <v>1101 732 0 68</v>
      </c>
      <c r="D302" s="4" t="str">
        <f ca="1">IF($H302="data",".dat "&amp;X302,
IF($H302="str",".str " &amp; _xlfn.TEXTJOIN("",FALSE,OFFSET(program!$A$2,0,A302+1,1,M302-1)),
$L302&amp;" "&amp;_xlfn.TEXTJOIN(", ",TRUE,$X302:$Z302)
))</f>
        <v>ADD  dat732, 0, [node.rxmem]</v>
      </c>
      <c r="E302" s="19" t="b">
        <f t="shared" ca="1" si="104"/>
        <v>0</v>
      </c>
      <c r="F302" s="5" t="str">
        <f t="shared" ca="1" si="105"/>
        <v>node42_main</v>
      </c>
      <c r="G302" s="5">
        <f t="shared" ca="1" si="106"/>
        <v>705</v>
      </c>
      <c r="H302" s="5" t="str">
        <f t="shared" si="107"/>
        <v>code</v>
      </c>
      <c r="I302" s="13" t="b">
        <f t="shared" si="108"/>
        <v>0</v>
      </c>
      <c r="J302" s="6">
        <f ca="1">OFFSET(program!$A$1,0,disasm!A302)</f>
        <v>1101</v>
      </c>
      <c r="K302" s="7">
        <f t="shared" ca="1" si="98"/>
        <v>1</v>
      </c>
      <c r="L302" s="7" t="str">
        <f t="shared" ca="1" si="109"/>
        <v xml:space="preserve">ADD </v>
      </c>
      <c r="M302" s="7">
        <f t="shared" ca="1" si="110"/>
        <v>4</v>
      </c>
      <c r="N302" s="7">
        <f t="shared" ca="1" si="99"/>
        <v>3</v>
      </c>
      <c r="O302" s="8">
        <f t="shared" ca="1" si="111"/>
        <v>1</v>
      </c>
      <c r="P302" s="8">
        <f t="shared" ca="1" si="100"/>
        <v>1</v>
      </c>
      <c r="Q302" s="8">
        <f t="shared" ca="1" si="101"/>
        <v>0</v>
      </c>
      <c r="R302" s="8" t="str">
        <f t="shared" ca="1" si="112"/>
        <v>addr</v>
      </c>
      <c r="S302" s="8" t="str">
        <f t="shared" ca="1" si="113"/>
        <v>num</v>
      </c>
      <c r="T302" s="8" t="str">
        <f t="shared" ca="1" si="114"/>
        <v>addr</v>
      </c>
      <c r="U302" s="7">
        <f ca="1">IF(O302="","",OFFSET(program!$A$1,0,disasm!$A302+COLUMN()-COLUMN($U302)+IF($I302,0,1)))</f>
        <v>732</v>
      </c>
      <c r="V302" s="7">
        <f ca="1">IF(P302="","",OFFSET(program!$A$1,0,disasm!$A302+COLUMN()-COLUMN($U302)+IF($I302,0,1)))</f>
        <v>0</v>
      </c>
      <c r="W302" s="7">
        <f ca="1">IF(Q302="","",OFFSET(program!$A$1,0,disasm!$A302+COLUMN()-COLUMN($U302)+IF($I302,0,1)))</f>
        <v>68</v>
      </c>
      <c r="X302" s="3" t="str">
        <f t="shared" ca="1" si="115"/>
        <v>dat732</v>
      </c>
      <c r="Y302" s="3" t="str">
        <f t="shared" ca="1" si="116"/>
        <v>0</v>
      </c>
      <c r="Z302" s="3" t="str">
        <f t="shared" ca="1" si="117"/>
        <v>[node.rxmem]</v>
      </c>
      <c r="AA302" s="3" t="str">
        <f ca="1">" "
&amp;AE302
&amp;IF(AND(OR(K302=5,K302=6),MOD(INT(J302/1000),10)=1)," A2","")
&amp;IF(AND(NOT(I302),J302=109,OFFSET(program!$A$1,0,disasm!$A302+1)&gt;0,NOT(ISNUMBER(FIND(" A1 "," "&amp;AE302&amp;" "))))," AUTOLABEL","")
&amp;" "</f>
        <v xml:space="preserve"> A1 </v>
      </c>
      <c r="AE302" s="12" t="s">
        <v>28</v>
      </c>
    </row>
    <row r="303" spans="1:31" x14ac:dyDescent="0.2">
      <c r="A303" s="1">
        <f t="shared" ca="1" si="102"/>
        <v>717</v>
      </c>
      <c r="B303" s="2" t="str">
        <f t="shared" ca="1" si="103"/>
        <v>node42_main+12</v>
      </c>
      <c r="C303" s="3" t="str">
        <f ca="1">_xlfn.TEXTJOIN(" ",FALSE,OFFSET(program!$A$1,0,A303,1,M303))</f>
        <v>1102 302 1 69</v>
      </c>
      <c r="D303" s="4" t="str">
        <f ca="1">IF($H303="data",".dat "&amp;X303,
IF($H303="str",".str " &amp; _xlfn.TEXTJOIN("",FALSE,OFFSET(program!$A$2,0,A303+1,1,M303-1)),
$L303&amp;" "&amp;_xlfn.TEXTJOIN(", ",TRUE,$X303:$Z303)
))</f>
        <v>MUL  app_product, 1, [node.node_app]</v>
      </c>
      <c r="E303" s="19" t="b">
        <f t="shared" ca="1" si="104"/>
        <v>0</v>
      </c>
      <c r="F303" s="5" t="str">
        <f t="shared" ca="1" si="105"/>
        <v>node42_main</v>
      </c>
      <c r="G303" s="5">
        <f t="shared" ca="1" si="106"/>
        <v>705</v>
      </c>
      <c r="H303" s="5" t="str">
        <f t="shared" si="107"/>
        <v>code</v>
      </c>
      <c r="I303" s="13" t="b">
        <f t="shared" si="108"/>
        <v>0</v>
      </c>
      <c r="J303" s="6">
        <f ca="1">OFFSET(program!$A$1,0,disasm!A303)</f>
        <v>1102</v>
      </c>
      <c r="K303" s="7">
        <f t="shared" ca="1" si="98"/>
        <v>2</v>
      </c>
      <c r="L303" s="7" t="str">
        <f t="shared" ca="1" si="109"/>
        <v xml:space="preserve">MUL </v>
      </c>
      <c r="M303" s="7">
        <f t="shared" ca="1" si="110"/>
        <v>4</v>
      </c>
      <c r="N303" s="7">
        <f t="shared" ca="1" si="99"/>
        <v>3</v>
      </c>
      <c r="O303" s="8">
        <f t="shared" ca="1" si="111"/>
        <v>1</v>
      </c>
      <c r="P303" s="8">
        <f t="shared" ca="1" si="100"/>
        <v>1</v>
      </c>
      <c r="Q303" s="8">
        <f t="shared" ca="1" si="101"/>
        <v>0</v>
      </c>
      <c r="R303" s="8" t="str">
        <f t="shared" ca="1" si="112"/>
        <v>addr</v>
      </c>
      <c r="S303" s="8" t="str">
        <f t="shared" ca="1" si="113"/>
        <v>num</v>
      </c>
      <c r="T303" s="8" t="str">
        <f t="shared" ca="1" si="114"/>
        <v>addr</v>
      </c>
      <c r="U303" s="7">
        <f ca="1">IF(O303="","",OFFSET(program!$A$1,0,disasm!$A303+COLUMN()-COLUMN($U303)+IF($I303,0,1)))</f>
        <v>302</v>
      </c>
      <c r="V303" s="7">
        <f ca="1">IF(P303="","",OFFSET(program!$A$1,0,disasm!$A303+COLUMN()-COLUMN($U303)+IF($I303,0,1)))</f>
        <v>1</v>
      </c>
      <c r="W303" s="7">
        <f ca="1">IF(Q303="","",OFFSET(program!$A$1,0,disasm!$A303+COLUMN()-COLUMN($U303)+IF($I303,0,1)))</f>
        <v>69</v>
      </c>
      <c r="X303" s="3" t="str">
        <f t="shared" ca="1" si="115"/>
        <v>app_product</v>
      </c>
      <c r="Y303" s="3" t="str">
        <f t="shared" ca="1" si="116"/>
        <v>1</v>
      </c>
      <c r="Z303" s="3" t="str">
        <f t="shared" ca="1" si="117"/>
        <v>[node.node_app]</v>
      </c>
      <c r="AA303" s="3" t="str">
        <f ca="1">" "
&amp;AE303
&amp;IF(AND(OR(K303=5,K303=6),MOD(INT(J303/1000),10)=1)," A2","")
&amp;IF(AND(NOT(I303),J303=109,OFFSET(program!$A$1,0,disasm!$A303+1)&gt;0,NOT(ISNUMBER(FIND(" A1 "," "&amp;AE303&amp;" "))))," AUTOLABEL","")
&amp;" "</f>
        <v xml:space="preserve"> A1 </v>
      </c>
      <c r="AE303" s="12" t="s">
        <v>28</v>
      </c>
    </row>
    <row r="304" spans="1:31" x14ac:dyDescent="0.2">
      <c r="A304" s="1">
        <f t="shared" ca="1" si="102"/>
        <v>721</v>
      </c>
      <c r="B304" s="2" t="str">
        <f t="shared" ca="1" si="103"/>
        <v>node42_main+16</v>
      </c>
      <c r="C304" s="3" t="str">
        <f ca="1">_xlfn.TEXTJOIN(" ",FALSE,OFFSET(program!$A$1,0,A304,1,M304))</f>
        <v>1102 1 1 71</v>
      </c>
      <c r="D304" s="4" t="str">
        <f ca="1">IF($H304="data",".dat "&amp;X304,
IF($H304="str",".str " &amp; _xlfn.TEXTJOIN("",FALSE,OFFSET(program!$A$2,0,A304+1,1,M304-1)),
$L304&amp;" "&amp;_xlfn.TEXTJOIN(", ",TRUE,$X304:$Z304)
))</f>
        <v>MUL  1, 1, [node.desttbl_size]</v>
      </c>
      <c r="E304" s="19" t="b">
        <f t="shared" ca="1" si="104"/>
        <v>0</v>
      </c>
      <c r="F304" s="5" t="str">
        <f t="shared" ca="1" si="105"/>
        <v>node42_main</v>
      </c>
      <c r="G304" s="5">
        <f t="shared" ca="1" si="106"/>
        <v>705</v>
      </c>
      <c r="H304" s="5" t="str">
        <f t="shared" si="107"/>
        <v>code</v>
      </c>
      <c r="I304" s="13" t="b">
        <f t="shared" si="108"/>
        <v>0</v>
      </c>
      <c r="J304" s="6">
        <f ca="1">OFFSET(program!$A$1,0,disasm!A304)</f>
        <v>1102</v>
      </c>
      <c r="K304" s="7">
        <f t="shared" ca="1" si="98"/>
        <v>2</v>
      </c>
      <c r="L304" s="7" t="str">
        <f t="shared" ca="1" si="109"/>
        <v xml:space="preserve">MUL </v>
      </c>
      <c r="M304" s="7">
        <f t="shared" ca="1" si="110"/>
        <v>4</v>
      </c>
      <c r="N304" s="7">
        <f t="shared" ca="1" si="99"/>
        <v>3</v>
      </c>
      <c r="O304" s="8">
        <f t="shared" ca="1" si="111"/>
        <v>1</v>
      </c>
      <c r="P304" s="8">
        <f t="shared" ca="1" si="100"/>
        <v>1</v>
      </c>
      <c r="Q304" s="8">
        <f t="shared" ca="1" si="101"/>
        <v>0</v>
      </c>
      <c r="R304" s="8" t="str">
        <f t="shared" ca="1" si="112"/>
        <v>num</v>
      </c>
      <c r="S304" s="8" t="str">
        <f t="shared" ca="1" si="113"/>
        <v>num</v>
      </c>
      <c r="T304" s="8" t="str">
        <f t="shared" ca="1" si="114"/>
        <v>addr</v>
      </c>
      <c r="U304" s="7">
        <f ca="1">IF(O304="","",OFFSET(program!$A$1,0,disasm!$A304+COLUMN()-COLUMN($U304)+IF($I304,0,1)))</f>
        <v>1</v>
      </c>
      <c r="V304" s="7">
        <f ca="1">IF(P304="","",OFFSET(program!$A$1,0,disasm!$A304+COLUMN()-COLUMN($U304)+IF($I304,0,1)))</f>
        <v>1</v>
      </c>
      <c r="W304" s="7">
        <f ca="1">IF(Q304="","",OFFSET(program!$A$1,0,disasm!$A304+COLUMN()-COLUMN($U304)+IF($I304,0,1)))</f>
        <v>71</v>
      </c>
      <c r="X304" s="3" t="str">
        <f t="shared" ca="1" si="115"/>
        <v>1</v>
      </c>
      <c r="Y304" s="3" t="str">
        <f t="shared" ca="1" si="116"/>
        <v>1</v>
      </c>
      <c r="Z304" s="3" t="str">
        <f t="shared" ca="1" si="117"/>
        <v>[node.desttbl_size]</v>
      </c>
      <c r="AA304" s="3" t="str">
        <f ca="1">" "
&amp;AE304
&amp;IF(AND(OR(K304=5,K304=6),MOD(INT(J304/1000),10)=1)," A2","")
&amp;IF(AND(NOT(I304),J304=109,OFFSET(program!$A$1,0,disasm!$A304+1)&gt;0,NOT(ISNUMBER(FIND(" A1 "," "&amp;AE304&amp;" "))))," AUTOLABEL","")
&amp;" "</f>
        <v xml:space="preserve">  </v>
      </c>
    </row>
    <row r="305" spans="1:31" x14ac:dyDescent="0.2">
      <c r="A305" s="1">
        <f t="shared" ca="1" si="102"/>
        <v>725</v>
      </c>
      <c r="B305" s="2" t="str">
        <f t="shared" ca="1" si="103"/>
        <v>node42_main+20</v>
      </c>
      <c r="C305" s="3" t="str">
        <f ca="1">_xlfn.TEXTJOIN(" ",FALSE,OFFSET(program!$A$1,0,A305,1,M305))</f>
        <v>1101 746 0 72</v>
      </c>
      <c r="D305" s="4" t="str">
        <f ca="1">IF($H305="data",".dat "&amp;X305,
IF($H305="str",".str " &amp; _xlfn.TEXTJOIN("",FALSE,OFFSET(program!$A$2,0,A305+1,1,M305-1)),
$L305&amp;" "&amp;_xlfn.TEXTJOIN(", ",TRUE,$X305:$Z305)
))</f>
        <v>ADD  dat732+14, 0, [node.desttbl]</v>
      </c>
      <c r="E305" s="19" t="b">
        <f t="shared" ca="1" si="104"/>
        <v>0</v>
      </c>
      <c r="F305" s="5" t="str">
        <f t="shared" ca="1" si="105"/>
        <v>node42_main</v>
      </c>
      <c r="G305" s="5">
        <f t="shared" ca="1" si="106"/>
        <v>705</v>
      </c>
      <c r="H305" s="5" t="str">
        <f t="shared" si="107"/>
        <v>code</v>
      </c>
      <c r="I305" s="13" t="b">
        <f t="shared" si="108"/>
        <v>0</v>
      </c>
      <c r="J305" s="6">
        <f ca="1">OFFSET(program!$A$1,0,disasm!A305)</f>
        <v>1101</v>
      </c>
      <c r="K305" s="7">
        <f t="shared" ca="1" si="98"/>
        <v>1</v>
      </c>
      <c r="L305" s="7" t="str">
        <f t="shared" ca="1" si="109"/>
        <v xml:space="preserve">ADD </v>
      </c>
      <c r="M305" s="7">
        <f t="shared" ca="1" si="110"/>
        <v>4</v>
      </c>
      <c r="N305" s="7">
        <f t="shared" ca="1" si="99"/>
        <v>3</v>
      </c>
      <c r="O305" s="8">
        <f t="shared" ca="1" si="111"/>
        <v>1</v>
      </c>
      <c r="P305" s="8">
        <f t="shared" ca="1" si="100"/>
        <v>1</v>
      </c>
      <c r="Q305" s="8">
        <f t="shared" ca="1" si="101"/>
        <v>0</v>
      </c>
      <c r="R305" s="8" t="str">
        <f t="shared" ca="1" si="112"/>
        <v>addr</v>
      </c>
      <c r="S305" s="8" t="str">
        <f t="shared" ca="1" si="113"/>
        <v>num</v>
      </c>
      <c r="T305" s="8" t="str">
        <f t="shared" ca="1" si="114"/>
        <v>addr</v>
      </c>
      <c r="U305" s="7">
        <f ca="1">IF(O305="","",OFFSET(program!$A$1,0,disasm!$A305+COLUMN()-COLUMN($U305)+IF($I305,0,1)))</f>
        <v>746</v>
      </c>
      <c r="V305" s="7">
        <f ca="1">IF(P305="","",OFFSET(program!$A$1,0,disasm!$A305+COLUMN()-COLUMN($U305)+IF($I305,0,1)))</f>
        <v>0</v>
      </c>
      <c r="W305" s="7">
        <f ca="1">IF(Q305="","",OFFSET(program!$A$1,0,disasm!$A305+COLUMN()-COLUMN($U305)+IF($I305,0,1)))</f>
        <v>72</v>
      </c>
      <c r="X305" s="3" t="str">
        <f t="shared" ca="1" si="115"/>
        <v>dat732+14</v>
      </c>
      <c r="Y305" s="3" t="str">
        <f t="shared" ca="1" si="116"/>
        <v>0</v>
      </c>
      <c r="Z305" s="3" t="str">
        <f t="shared" ca="1" si="117"/>
        <v>[node.desttbl]</v>
      </c>
      <c r="AA305" s="3" t="str">
        <f ca="1">" "
&amp;AE305
&amp;IF(AND(OR(K305=5,K305=6),MOD(INT(J305/1000),10)=1)," A2","")
&amp;IF(AND(NOT(I305),J305=109,OFFSET(program!$A$1,0,disasm!$A305+1)&gt;0,NOT(ISNUMBER(FIND(" A1 "," "&amp;AE305&amp;" "))))," AUTOLABEL","")
&amp;" "</f>
        <v xml:space="preserve"> A1 </v>
      </c>
      <c r="AE305" s="21" t="s">
        <v>28</v>
      </c>
    </row>
    <row r="306" spans="1:31" x14ac:dyDescent="0.2">
      <c r="A306" s="1">
        <f t="shared" ca="1" si="102"/>
        <v>729</v>
      </c>
      <c r="B306" s="2" t="str">
        <f t="shared" ca="1" si="103"/>
        <v>node42_main+24</v>
      </c>
      <c r="C306" s="3" t="str">
        <f ca="1">_xlfn.TEXTJOIN(" ",FALSE,OFFSET(program!$A$1,0,A306,1,M306))</f>
        <v>1106 0 73</v>
      </c>
      <c r="D306" s="4" t="str">
        <f ca="1">IF($H306="data",".dat "&amp;X306,
IF($H306="str",".str " &amp; _xlfn.TEXTJOIN("",FALSE,OFFSET(program!$A$2,0,A306+1,1,M306-1)),
$L306&amp;" "&amp;_xlfn.TEXTJOIN(", ",TRUE,$X306:$Z306)
))</f>
        <v>J=0  0, main.loop</v>
      </c>
      <c r="E306" s="19" t="b">
        <f t="shared" ca="1" si="104"/>
        <v>0</v>
      </c>
      <c r="F306" s="5" t="str">
        <f t="shared" ca="1" si="105"/>
        <v>node42_main</v>
      </c>
      <c r="G306" s="5">
        <f t="shared" ca="1" si="106"/>
        <v>705</v>
      </c>
      <c r="H306" s="5" t="str">
        <f t="shared" si="107"/>
        <v>code</v>
      </c>
      <c r="I306" s="13" t="b">
        <f t="shared" si="108"/>
        <v>0</v>
      </c>
      <c r="J306" s="6">
        <f ca="1">OFFSET(program!$A$1,0,disasm!A306)</f>
        <v>1106</v>
      </c>
      <c r="K306" s="7">
        <f t="shared" ca="1" si="98"/>
        <v>6</v>
      </c>
      <c r="L306" s="7" t="str">
        <f t="shared" ca="1" si="109"/>
        <v xml:space="preserve">J=0 </v>
      </c>
      <c r="M306" s="7">
        <f t="shared" ca="1" si="110"/>
        <v>3</v>
      </c>
      <c r="N306" s="7">
        <f t="shared" ca="1" si="99"/>
        <v>2</v>
      </c>
      <c r="O306" s="8">
        <f t="shared" ca="1" si="111"/>
        <v>1</v>
      </c>
      <c r="P306" s="8">
        <f t="shared" ca="1" si="100"/>
        <v>1</v>
      </c>
      <c r="Q306" s="8" t="str">
        <f t="shared" ca="1" si="101"/>
        <v/>
      </c>
      <c r="R306" s="8" t="str">
        <f t="shared" ca="1" si="112"/>
        <v>num</v>
      </c>
      <c r="S306" s="8" t="str">
        <f t="shared" ca="1" si="113"/>
        <v>addr</v>
      </c>
      <c r="T306" s="8" t="str">
        <f t="shared" ca="1" si="114"/>
        <v/>
      </c>
      <c r="U306" s="7">
        <f ca="1">IF(O306="","",OFFSET(program!$A$1,0,disasm!$A306+COLUMN()-COLUMN($U306)+IF($I306,0,1)))</f>
        <v>0</v>
      </c>
      <c r="V306" s="7">
        <f ca="1">IF(P306="","",OFFSET(program!$A$1,0,disasm!$A306+COLUMN()-COLUMN($U306)+IF($I306,0,1)))</f>
        <v>73</v>
      </c>
      <c r="W306" s="7" t="str">
        <f ca="1">IF(Q306="","",OFFSET(program!$A$1,0,disasm!$A306+COLUMN()-COLUMN($U306)+IF($I306,0,1)))</f>
        <v/>
      </c>
      <c r="X306" s="3" t="str">
        <f t="shared" ca="1" si="115"/>
        <v>0</v>
      </c>
      <c r="Y306" s="3" t="str">
        <f t="shared" ca="1" si="116"/>
        <v>main.loop</v>
      </c>
      <c r="Z306" s="3" t="str">
        <f t="shared" ca="1" si="117"/>
        <v/>
      </c>
      <c r="AA306" s="3" t="str">
        <f ca="1">" "
&amp;AE306
&amp;IF(AND(OR(K306=5,K306=6),MOD(INT(J306/1000),10)=1)," A2","")
&amp;IF(AND(NOT(I306),J306=109,OFFSET(program!$A$1,0,disasm!$A306+1)&gt;0,NOT(ISNUMBER(FIND(" A1 "," "&amp;AE306&amp;" "))))," AUTOLABEL","")
&amp;" "</f>
        <v xml:space="preserve">  A2 </v>
      </c>
    </row>
    <row r="307" spans="1:31" x14ac:dyDescent="0.2">
      <c r="A307" s="1">
        <f t="shared" ca="1" si="102"/>
        <v>732</v>
      </c>
      <c r="B307" s="2" t="str">
        <f t="shared" ca="1" si="103"/>
        <v>dat732</v>
      </c>
      <c r="C307" s="3" t="str">
        <f ca="1">_xlfn.TEXTJOIN(" ",FALSE,OFFSET(program!$A$1,0,A307,1,M307))</f>
        <v>0</v>
      </c>
      <c r="D307" s="4" t="str">
        <f ca="1">IF($H307="data",".dat "&amp;X307,
IF($H307="str",".str " &amp; _xlfn.TEXTJOIN("",FALSE,OFFSET(program!$A$2,0,A307+1,1,M307-1)),
$L307&amp;" "&amp;_xlfn.TEXTJOIN(", ",TRUE,$X307:$Z307)
))</f>
        <v>.dat 0</v>
      </c>
      <c r="E307" s="19" t="b">
        <f t="shared" ca="1" si="104"/>
        <v>1</v>
      </c>
      <c r="F307" s="5" t="str">
        <f t="shared" si="105"/>
        <v>dat732</v>
      </c>
      <c r="G307" s="5">
        <f t="shared" ca="1" si="106"/>
        <v>732</v>
      </c>
      <c r="H307" s="5" t="str">
        <f t="shared" si="107"/>
        <v>data</v>
      </c>
      <c r="I307" s="13" t="b">
        <f t="shared" si="108"/>
        <v>1</v>
      </c>
      <c r="J307" s="6">
        <f ca="1">OFFSET(program!$A$1,0,disasm!A307)</f>
        <v>0</v>
      </c>
      <c r="K307" s="7">
        <f t="shared" ca="1" si="98"/>
        <v>0</v>
      </c>
      <c r="L307" s="7" t="e">
        <f t="shared" ca="1" si="109"/>
        <v>#VALUE!</v>
      </c>
      <c r="M307" s="7">
        <f t="shared" si="110"/>
        <v>1</v>
      </c>
      <c r="N307" s="7">
        <f t="shared" si="99"/>
        <v>1</v>
      </c>
      <c r="O307" s="8">
        <f t="shared" si="111"/>
        <v>1</v>
      </c>
      <c r="P307" s="8" t="str">
        <f t="shared" si="100"/>
        <v/>
      </c>
      <c r="Q307" s="8" t="str">
        <f t="shared" si="101"/>
        <v/>
      </c>
      <c r="R307" s="8" t="str">
        <f t="shared" ca="1" si="112"/>
        <v>num</v>
      </c>
      <c r="S307" s="8" t="str">
        <f t="shared" si="113"/>
        <v/>
      </c>
      <c r="T307" s="8" t="str">
        <f t="shared" si="114"/>
        <v/>
      </c>
      <c r="U307" s="7">
        <f ca="1">IF(O307="","",OFFSET(program!$A$1,0,disasm!$A307+COLUMN()-COLUMN($U307)+IF($I307,0,1)))</f>
        <v>0</v>
      </c>
      <c r="V307" s="7" t="str">
        <f ca="1">IF(P307="","",OFFSET(program!$A$1,0,disasm!$A307+COLUMN()-COLUMN($U307)+IF($I307,0,1)))</f>
        <v/>
      </c>
      <c r="W307" s="7" t="str">
        <f ca="1">IF(Q307="","",OFFSET(program!$A$1,0,disasm!$A307+COLUMN()-COLUMN($U307)+IF($I307,0,1)))</f>
        <v/>
      </c>
      <c r="X307" s="3" t="str">
        <f t="shared" ca="1" si="115"/>
        <v>0</v>
      </c>
      <c r="Y307" s="3" t="str">
        <f t="shared" si="116"/>
        <v/>
      </c>
      <c r="Z307" s="3" t="str">
        <f t="shared" si="117"/>
        <v/>
      </c>
      <c r="AA307" s="3" t="str">
        <f ca="1">" "
&amp;AE307
&amp;IF(AND(OR(K307=5,K307=6),MOD(INT(J307/1000),10)=1)," A2","")
&amp;IF(AND(NOT(I307),J307=109,OFFSET(program!$A$1,0,disasm!$A307+1)&gt;0,NOT(ISNUMBER(FIND(" A1 "," "&amp;AE307&amp;" "))))," AUTOLABEL","")
&amp;" "</f>
        <v xml:space="preserve"> DATA </v>
      </c>
      <c r="AD307" s="12" t="s">
        <v>91</v>
      </c>
      <c r="AE307" s="12" t="s">
        <v>23</v>
      </c>
    </row>
    <row r="308" spans="1:31" x14ac:dyDescent="0.2">
      <c r="A308" s="1">
        <f t="shared" ca="1" si="102"/>
        <v>733</v>
      </c>
      <c r="B308" s="2" t="str">
        <f t="shared" ca="1" si="103"/>
        <v>dat732+1</v>
      </c>
      <c r="C308" s="3" t="str">
        <f ca="1">_xlfn.TEXTJOIN(" ",FALSE,OFFSET(program!$A$1,0,A308,1,M308))</f>
        <v>0</v>
      </c>
      <c r="D308" s="4" t="str">
        <f ca="1">IF($H308="data",".dat "&amp;X308,
IF($H308="str",".str " &amp; _xlfn.TEXTJOIN("",FALSE,OFFSET(program!$A$2,0,A308+1,1,M308-1)),
$L308&amp;" "&amp;_xlfn.TEXTJOIN(", ",TRUE,$X308:$Z308)
))</f>
        <v>.dat 0</v>
      </c>
      <c r="E308" s="19" t="b">
        <f t="shared" ca="1" si="104"/>
        <v>1</v>
      </c>
      <c r="F308" s="5" t="str">
        <f t="shared" ca="1" si="105"/>
        <v>dat732</v>
      </c>
      <c r="G308" s="5">
        <f t="shared" ca="1" si="106"/>
        <v>732</v>
      </c>
      <c r="H308" s="5" t="str">
        <f t="shared" si="107"/>
        <v>data</v>
      </c>
      <c r="I308" s="13" t="b">
        <f t="shared" si="108"/>
        <v>1</v>
      </c>
      <c r="J308" s="6">
        <f ca="1">OFFSET(program!$A$1,0,disasm!A308)</f>
        <v>0</v>
      </c>
      <c r="K308" s="7">
        <f t="shared" ca="1" si="98"/>
        <v>0</v>
      </c>
      <c r="L308" s="7" t="e">
        <f t="shared" ca="1" si="109"/>
        <v>#VALUE!</v>
      </c>
      <c r="M308" s="7">
        <f t="shared" si="110"/>
        <v>1</v>
      </c>
      <c r="N308" s="7">
        <f t="shared" si="99"/>
        <v>1</v>
      </c>
      <c r="O308" s="8">
        <f t="shared" si="111"/>
        <v>1</v>
      </c>
      <c r="P308" s="8" t="str">
        <f t="shared" si="100"/>
        <v/>
      </c>
      <c r="Q308" s="8" t="str">
        <f t="shared" si="101"/>
        <v/>
      </c>
      <c r="R308" s="8" t="str">
        <f t="shared" ca="1" si="112"/>
        <v>num</v>
      </c>
      <c r="S308" s="8" t="str">
        <f t="shared" si="113"/>
        <v/>
      </c>
      <c r="T308" s="8" t="str">
        <f t="shared" si="114"/>
        <v/>
      </c>
      <c r="U308" s="7">
        <f ca="1">IF(O308="","",OFFSET(program!$A$1,0,disasm!$A308+COLUMN()-COLUMN($U308)+IF($I308,0,1)))</f>
        <v>0</v>
      </c>
      <c r="V308" s="7" t="str">
        <f ca="1">IF(P308="","",OFFSET(program!$A$1,0,disasm!$A308+COLUMN()-COLUMN($U308)+IF($I308,0,1)))</f>
        <v/>
      </c>
      <c r="W308" s="7" t="str">
        <f ca="1">IF(Q308="","",OFFSET(program!$A$1,0,disasm!$A308+COLUMN()-COLUMN($U308)+IF($I308,0,1)))</f>
        <v/>
      </c>
      <c r="X308" s="3" t="str">
        <f t="shared" ca="1" si="115"/>
        <v>0</v>
      </c>
      <c r="Y308" s="3" t="str">
        <f t="shared" si="116"/>
        <v/>
      </c>
      <c r="Z308" s="3" t="str">
        <f t="shared" si="117"/>
        <v/>
      </c>
      <c r="AA308" s="3" t="str">
        <f ca="1">" "
&amp;AE308
&amp;IF(AND(OR(K308=5,K308=6),MOD(INT(J308/1000),10)=1)," A2","")
&amp;IF(AND(NOT(I308),J308=109,OFFSET(program!$A$1,0,disasm!$A308+1)&gt;0,NOT(ISNUMBER(FIND(" A1 "," "&amp;AE308&amp;" "))))," AUTOLABEL","")
&amp;" "</f>
        <v xml:space="preserve">  </v>
      </c>
    </row>
    <row r="309" spans="1:31" x14ac:dyDescent="0.2">
      <c r="A309" s="1">
        <f t="shared" ca="1" si="102"/>
        <v>734</v>
      </c>
      <c r="B309" s="2" t="str">
        <f t="shared" ca="1" si="103"/>
        <v>dat732+2</v>
      </c>
      <c r="C309" s="3" t="str">
        <f ca="1">_xlfn.TEXTJOIN(" ",FALSE,OFFSET(program!$A$1,0,A309,1,M309))</f>
        <v>0</v>
      </c>
      <c r="D309" s="4" t="str">
        <f ca="1">IF($H309="data",".dat "&amp;X309,
IF($H309="str",".str " &amp; _xlfn.TEXTJOIN("",FALSE,OFFSET(program!$A$2,0,A309+1,1,M309-1)),
$L309&amp;" "&amp;_xlfn.TEXTJOIN(", ",TRUE,$X309:$Z309)
))</f>
        <v>.dat 0</v>
      </c>
      <c r="E309" s="19" t="b">
        <f t="shared" ca="1" si="104"/>
        <v>1</v>
      </c>
      <c r="F309" s="5" t="str">
        <f t="shared" ca="1" si="105"/>
        <v>dat732</v>
      </c>
      <c r="G309" s="5">
        <f t="shared" ca="1" si="106"/>
        <v>732</v>
      </c>
      <c r="H309" s="5" t="str">
        <f t="shared" si="107"/>
        <v>data</v>
      </c>
      <c r="I309" s="13" t="b">
        <f t="shared" si="108"/>
        <v>1</v>
      </c>
      <c r="J309" s="6">
        <f ca="1">OFFSET(program!$A$1,0,disasm!A309)</f>
        <v>0</v>
      </c>
      <c r="K309" s="7">
        <f t="shared" ca="1" si="98"/>
        <v>0</v>
      </c>
      <c r="L309" s="7" t="e">
        <f t="shared" ca="1" si="109"/>
        <v>#VALUE!</v>
      </c>
      <c r="M309" s="7">
        <f t="shared" si="110"/>
        <v>1</v>
      </c>
      <c r="N309" s="7">
        <f t="shared" si="99"/>
        <v>1</v>
      </c>
      <c r="O309" s="8">
        <f t="shared" si="111"/>
        <v>1</v>
      </c>
      <c r="P309" s="8" t="str">
        <f t="shared" si="100"/>
        <v/>
      </c>
      <c r="Q309" s="8" t="str">
        <f t="shared" si="101"/>
        <v/>
      </c>
      <c r="R309" s="8" t="str">
        <f t="shared" ca="1" si="112"/>
        <v>num</v>
      </c>
      <c r="S309" s="8" t="str">
        <f t="shared" si="113"/>
        <v/>
      </c>
      <c r="T309" s="8" t="str">
        <f t="shared" si="114"/>
        <v/>
      </c>
      <c r="U309" s="7">
        <f ca="1">IF(O309="","",OFFSET(program!$A$1,0,disasm!$A309+COLUMN()-COLUMN($U309)+IF($I309,0,1)))</f>
        <v>0</v>
      </c>
      <c r="V309" s="7" t="str">
        <f ca="1">IF(P309="","",OFFSET(program!$A$1,0,disasm!$A309+COLUMN()-COLUMN($U309)+IF($I309,0,1)))</f>
        <v/>
      </c>
      <c r="W309" s="7" t="str">
        <f ca="1">IF(Q309="","",OFFSET(program!$A$1,0,disasm!$A309+COLUMN()-COLUMN($U309)+IF($I309,0,1)))</f>
        <v/>
      </c>
      <c r="X309" s="3" t="str">
        <f t="shared" ca="1" si="115"/>
        <v>0</v>
      </c>
      <c r="Y309" s="3" t="str">
        <f t="shared" si="116"/>
        <v/>
      </c>
      <c r="Z309" s="3" t="str">
        <f t="shared" si="117"/>
        <v/>
      </c>
      <c r="AA309" s="3" t="str">
        <f ca="1">" "
&amp;AE309
&amp;IF(AND(OR(K309=5,K309=6),MOD(INT(J309/1000),10)=1)," A2","")
&amp;IF(AND(NOT(I309),J309=109,OFFSET(program!$A$1,0,disasm!$A309+1)&gt;0,NOT(ISNUMBER(FIND(" A1 "," "&amp;AE309&amp;" "))))," AUTOLABEL","")
&amp;" "</f>
        <v xml:space="preserve">  </v>
      </c>
    </row>
    <row r="310" spans="1:31" x14ac:dyDescent="0.2">
      <c r="A310" s="1">
        <f t="shared" ca="1" si="102"/>
        <v>735</v>
      </c>
      <c r="B310" s="2" t="str">
        <f t="shared" ca="1" si="103"/>
        <v>dat732+3</v>
      </c>
      <c r="C310" s="3" t="str">
        <f ca="1">_xlfn.TEXTJOIN(" ",FALSE,OFFSET(program!$A$1,0,A310,1,M310))</f>
        <v>0</v>
      </c>
      <c r="D310" s="4" t="str">
        <f ca="1">IF($H310="data",".dat "&amp;X310,
IF($H310="str",".str " &amp; _xlfn.TEXTJOIN("",FALSE,OFFSET(program!$A$2,0,A310+1,1,M310-1)),
$L310&amp;" "&amp;_xlfn.TEXTJOIN(", ",TRUE,$X310:$Z310)
))</f>
        <v>.dat 0</v>
      </c>
      <c r="E310" s="19" t="b">
        <f t="shared" ca="1" si="104"/>
        <v>1</v>
      </c>
      <c r="F310" s="5" t="str">
        <f t="shared" ca="1" si="105"/>
        <v>dat732</v>
      </c>
      <c r="G310" s="5">
        <f t="shared" ca="1" si="106"/>
        <v>732</v>
      </c>
      <c r="H310" s="5" t="str">
        <f t="shared" si="107"/>
        <v>data</v>
      </c>
      <c r="I310" s="13" t="b">
        <f t="shared" si="108"/>
        <v>1</v>
      </c>
      <c r="J310" s="6">
        <f ca="1">OFFSET(program!$A$1,0,disasm!A310)</f>
        <v>0</v>
      </c>
      <c r="K310" s="7">
        <f t="shared" ca="1" si="98"/>
        <v>0</v>
      </c>
      <c r="L310" s="7" t="e">
        <f t="shared" ca="1" si="109"/>
        <v>#VALUE!</v>
      </c>
      <c r="M310" s="7">
        <f t="shared" si="110"/>
        <v>1</v>
      </c>
      <c r="N310" s="7">
        <f t="shared" si="99"/>
        <v>1</v>
      </c>
      <c r="O310" s="8">
        <f t="shared" si="111"/>
        <v>1</v>
      </c>
      <c r="P310" s="8" t="str">
        <f t="shared" si="100"/>
        <v/>
      </c>
      <c r="Q310" s="8" t="str">
        <f t="shared" si="101"/>
        <v/>
      </c>
      <c r="R310" s="8" t="str">
        <f t="shared" ca="1" si="112"/>
        <v>num</v>
      </c>
      <c r="S310" s="8" t="str">
        <f t="shared" si="113"/>
        <v/>
      </c>
      <c r="T310" s="8" t="str">
        <f t="shared" si="114"/>
        <v/>
      </c>
      <c r="U310" s="7">
        <f ca="1">IF(O310="","",OFFSET(program!$A$1,0,disasm!$A310+COLUMN()-COLUMN($U310)+IF($I310,0,1)))</f>
        <v>0</v>
      </c>
      <c r="V310" s="7" t="str">
        <f ca="1">IF(P310="","",OFFSET(program!$A$1,0,disasm!$A310+COLUMN()-COLUMN($U310)+IF($I310,0,1)))</f>
        <v/>
      </c>
      <c r="W310" s="7" t="str">
        <f ca="1">IF(Q310="","",OFFSET(program!$A$1,0,disasm!$A310+COLUMN()-COLUMN($U310)+IF($I310,0,1)))</f>
        <v/>
      </c>
      <c r="X310" s="3" t="str">
        <f t="shared" ca="1" si="115"/>
        <v>0</v>
      </c>
      <c r="Y310" s="3" t="str">
        <f t="shared" si="116"/>
        <v/>
      </c>
      <c r="Z310" s="3" t="str">
        <f t="shared" si="117"/>
        <v/>
      </c>
      <c r="AA310" s="3" t="str">
        <f ca="1">" "
&amp;AE310
&amp;IF(AND(OR(K310=5,K310=6),MOD(INT(J310/1000),10)=1)," A2","")
&amp;IF(AND(NOT(I310),J310=109,OFFSET(program!$A$1,0,disasm!$A310+1)&gt;0,NOT(ISNUMBER(FIND(" A1 "," "&amp;AE310&amp;" "))))," AUTOLABEL","")
&amp;" "</f>
        <v xml:space="preserve">  </v>
      </c>
    </row>
    <row r="311" spans="1:31" x14ac:dyDescent="0.2">
      <c r="A311" s="1">
        <f t="shared" ca="1" si="102"/>
        <v>736</v>
      </c>
      <c r="B311" s="2" t="str">
        <f t="shared" ca="1" si="103"/>
        <v>dat732+4</v>
      </c>
      <c r="C311" s="3" t="str">
        <f ca="1">_xlfn.TEXTJOIN(" ",FALSE,OFFSET(program!$A$1,0,A311,1,M311))</f>
        <v>0</v>
      </c>
      <c r="D311" s="4" t="str">
        <f ca="1">IF($H311="data",".dat "&amp;X311,
IF($H311="str",".str " &amp; _xlfn.TEXTJOIN("",FALSE,OFFSET(program!$A$2,0,A311+1,1,M311-1)),
$L311&amp;" "&amp;_xlfn.TEXTJOIN(", ",TRUE,$X311:$Z311)
))</f>
        <v>.dat 0</v>
      </c>
      <c r="E311" s="19" t="b">
        <f t="shared" ca="1" si="104"/>
        <v>1</v>
      </c>
      <c r="F311" s="5" t="str">
        <f t="shared" ca="1" si="105"/>
        <v>dat732</v>
      </c>
      <c r="G311" s="5">
        <f t="shared" ca="1" si="106"/>
        <v>732</v>
      </c>
      <c r="H311" s="5" t="str">
        <f t="shared" si="107"/>
        <v>data</v>
      </c>
      <c r="I311" s="13" t="b">
        <f t="shared" si="108"/>
        <v>1</v>
      </c>
      <c r="J311" s="6">
        <f ca="1">OFFSET(program!$A$1,0,disasm!A311)</f>
        <v>0</v>
      </c>
      <c r="K311" s="7">
        <f t="shared" ca="1" si="98"/>
        <v>0</v>
      </c>
      <c r="L311" s="7" t="e">
        <f t="shared" ca="1" si="109"/>
        <v>#VALUE!</v>
      </c>
      <c r="M311" s="7">
        <f t="shared" si="110"/>
        <v>1</v>
      </c>
      <c r="N311" s="7">
        <f t="shared" si="99"/>
        <v>1</v>
      </c>
      <c r="O311" s="8">
        <f t="shared" si="111"/>
        <v>1</v>
      </c>
      <c r="P311" s="8" t="str">
        <f t="shared" si="100"/>
        <v/>
      </c>
      <c r="Q311" s="8" t="str">
        <f t="shared" si="101"/>
        <v/>
      </c>
      <c r="R311" s="8" t="str">
        <f t="shared" ca="1" si="112"/>
        <v>num</v>
      </c>
      <c r="S311" s="8" t="str">
        <f t="shared" si="113"/>
        <v/>
      </c>
      <c r="T311" s="8" t="str">
        <f t="shared" si="114"/>
        <v/>
      </c>
      <c r="U311" s="7">
        <f ca="1">IF(O311="","",OFFSET(program!$A$1,0,disasm!$A311+COLUMN()-COLUMN($U311)+IF($I311,0,1)))</f>
        <v>0</v>
      </c>
      <c r="V311" s="7" t="str">
        <f ca="1">IF(P311="","",OFFSET(program!$A$1,0,disasm!$A311+COLUMN()-COLUMN($U311)+IF($I311,0,1)))</f>
        <v/>
      </c>
      <c r="W311" s="7" t="str">
        <f ca="1">IF(Q311="","",OFFSET(program!$A$1,0,disasm!$A311+COLUMN()-COLUMN($U311)+IF($I311,0,1)))</f>
        <v/>
      </c>
      <c r="X311" s="3" t="str">
        <f t="shared" ca="1" si="115"/>
        <v>0</v>
      </c>
      <c r="Y311" s="3" t="str">
        <f t="shared" si="116"/>
        <v/>
      </c>
      <c r="Z311" s="3" t="str">
        <f t="shared" si="117"/>
        <v/>
      </c>
      <c r="AA311" s="3" t="str">
        <f ca="1">" "
&amp;AE311
&amp;IF(AND(OR(K311=5,K311=6),MOD(INT(J311/1000),10)=1)," A2","")
&amp;IF(AND(NOT(I311),J311=109,OFFSET(program!$A$1,0,disasm!$A311+1)&gt;0,NOT(ISNUMBER(FIND(" A1 "," "&amp;AE311&amp;" "))))," AUTOLABEL","")
&amp;" "</f>
        <v xml:space="preserve">  </v>
      </c>
    </row>
    <row r="312" spans="1:31" x14ac:dyDescent="0.2">
      <c r="A312" s="1">
        <f t="shared" ca="1" si="102"/>
        <v>737</v>
      </c>
      <c r="B312" s="2" t="str">
        <f t="shared" ca="1" si="103"/>
        <v>dat732+5</v>
      </c>
      <c r="C312" s="3" t="str">
        <f ca="1">_xlfn.TEXTJOIN(" ",FALSE,OFFSET(program!$A$1,0,A312,1,M312))</f>
        <v>0</v>
      </c>
      <c r="D312" s="4" t="str">
        <f ca="1">IF($H312="data",".dat "&amp;X312,
IF($H312="str",".str " &amp; _xlfn.TEXTJOIN("",FALSE,OFFSET(program!$A$2,0,A312+1,1,M312-1)),
$L312&amp;" "&amp;_xlfn.TEXTJOIN(", ",TRUE,$X312:$Z312)
))</f>
        <v>.dat 0</v>
      </c>
      <c r="E312" s="19" t="b">
        <f t="shared" ca="1" si="104"/>
        <v>1</v>
      </c>
      <c r="F312" s="5" t="str">
        <f t="shared" ca="1" si="105"/>
        <v>dat732</v>
      </c>
      <c r="G312" s="5">
        <f t="shared" ca="1" si="106"/>
        <v>732</v>
      </c>
      <c r="H312" s="5" t="str">
        <f t="shared" si="107"/>
        <v>data</v>
      </c>
      <c r="I312" s="13" t="b">
        <f t="shared" si="108"/>
        <v>1</v>
      </c>
      <c r="J312" s="6">
        <f ca="1">OFFSET(program!$A$1,0,disasm!A312)</f>
        <v>0</v>
      </c>
      <c r="K312" s="7">
        <f t="shared" ca="1" si="98"/>
        <v>0</v>
      </c>
      <c r="L312" s="7" t="e">
        <f t="shared" ca="1" si="109"/>
        <v>#VALUE!</v>
      </c>
      <c r="M312" s="7">
        <f t="shared" si="110"/>
        <v>1</v>
      </c>
      <c r="N312" s="7">
        <f t="shared" si="99"/>
        <v>1</v>
      </c>
      <c r="O312" s="8">
        <f t="shared" si="111"/>
        <v>1</v>
      </c>
      <c r="P312" s="8" t="str">
        <f t="shared" si="100"/>
        <v/>
      </c>
      <c r="Q312" s="8" t="str">
        <f t="shared" si="101"/>
        <v/>
      </c>
      <c r="R312" s="8" t="str">
        <f t="shared" ca="1" si="112"/>
        <v>num</v>
      </c>
      <c r="S312" s="8" t="str">
        <f t="shared" si="113"/>
        <v/>
      </c>
      <c r="T312" s="8" t="str">
        <f t="shared" si="114"/>
        <v/>
      </c>
      <c r="U312" s="7">
        <f ca="1">IF(O312="","",OFFSET(program!$A$1,0,disasm!$A312+COLUMN()-COLUMN($U312)+IF($I312,0,1)))</f>
        <v>0</v>
      </c>
      <c r="V312" s="7" t="str">
        <f ca="1">IF(P312="","",OFFSET(program!$A$1,0,disasm!$A312+COLUMN()-COLUMN($U312)+IF($I312,0,1)))</f>
        <v/>
      </c>
      <c r="W312" s="7" t="str">
        <f ca="1">IF(Q312="","",OFFSET(program!$A$1,0,disasm!$A312+COLUMN()-COLUMN($U312)+IF($I312,0,1)))</f>
        <v/>
      </c>
      <c r="X312" s="3" t="str">
        <f t="shared" ca="1" si="115"/>
        <v>0</v>
      </c>
      <c r="Y312" s="3" t="str">
        <f t="shared" si="116"/>
        <v/>
      </c>
      <c r="Z312" s="3" t="str">
        <f t="shared" si="117"/>
        <v/>
      </c>
      <c r="AA312" s="3" t="str">
        <f ca="1">" "
&amp;AE312
&amp;IF(AND(OR(K312=5,K312=6),MOD(INT(J312/1000),10)=1)," A2","")
&amp;IF(AND(NOT(I312),J312=109,OFFSET(program!$A$1,0,disasm!$A312+1)&gt;0,NOT(ISNUMBER(FIND(" A1 "," "&amp;AE312&amp;" "))))," AUTOLABEL","")
&amp;" "</f>
        <v xml:space="preserve">  </v>
      </c>
    </row>
    <row r="313" spans="1:31" x14ac:dyDescent="0.2">
      <c r="A313" s="1">
        <f t="shared" ca="1" si="102"/>
        <v>738</v>
      </c>
      <c r="B313" s="2" t="str">
        <f t="shared" ca="1" si="103"/>
        <v>dat732+6</v>
      </c>
      <c r="C313" s="3" t="str">
        <f ca="1">_xlfn.TEXTJOIN(" ",FALSE,OFFSET(program!$A$1,0,A313,1,M313))</f>
        <v>0</v>
      </c>
      <c r="D313" s="4" t="str">
        <f ca="1">IF($H313="data",".dat "&amp;X313,
IF($H313="str",".str " &amp; _xlfn.TEXTJOIN("",FALSE,OFFSET(program!$A$2,0,A313+1,1,M313-1)),
$L313&amp;" "&amp;_xlfn.TEXTJOIN(", ",TRUE,$X313:$Z313)
))</f>
        <v>.dat 0</v>
      </c>
      <c r="E313" s="19" t="b">
        <f t="shared" ca="1" si="104"/>
        <v>1</v>
      </c>
      <c r="F313" s="5" t="str">
        <f t="shared" ca="1" si="105"/>
        <v>dat732</v>
      </c>
      <c r="G313" s="5">
        <f t="shared" ca="1" si="106"/>
        <v>732</v>
      </c>
      <c r="H313" s="5" t="str">
        <f t="shared" si="107"/>
        <v>data</v>
      </c>
      <c r="I313" s="13" t="b">
        <f t="shared" si="108"/>
        <v>1</v>
      </c>
      <c r="J313" s="6">
        <f ca="1">OFFSET(program!$A$1,0,disasm!A313)</f>
        <v>0</v>
      </c>
      <c r="K313" s="7">
        <f t="shared" ca="1" si="98"/>
        <v>0</v>
      </c>
      <c r="L313" s="7" t="e">
        <f t="shared" ca="1" si="109"/>
        <v>#VALUE!</v>
      </c>
      <c r="M313" s="7">
        <f t="shared" si="110"/>
        <v>1</v>
      </c>
      <c r="N313" s="7">
        <f t="shared" si="99"/>
        <v>1</v>
      </c>
      <c r="O313" s="8">
        <f t="shared" si="111"/>
        <v>1</v>
      </c>
      <c r="P313" s="8" t="str">
        <f t="shared" si="100"/>
        <v/>
      </c>
      <c r="Q313" s="8" t="str">
        <f t="shared" si="101"/>
        <v/>
      </c>
      <c r="R313" s="8" t="str">
        <f t="shared" ca="1" si="112"/>
        <v>num</v>
      </c>
      <c r="S313" s="8" t="str">
        <f t="shared" si="113"/>
        <v/>
      </c>
      <c r="T313" s="8" t="str">
        <f t="shared" si="114"/>
        <v/>
      </c>
      <c r="U313" s="7">
        <f ca="1">IF(O313="","",OFFSET(program!$A$1,0,disasm!$A313+COLUMN()-COLUMN($U313)+IF($I313,0,1)))</f>
        <v>0</v>
      </c>
      <c r="V313" s="7" t="str">
        <f ca="1">IF(P313="","",OFFSET(program!$A$1,0,disasm!$A313+COLUMN()-COLUMN($U313)+IF($I313,0,1)))</f>
        <v/>
      </c>
      <c r="W313" s="7" t="str">
        <f ca="1">IF(Q313="","",OFFSET(program!$A$1,0,disasm!$A313+COLUMN()-COLUMN($U313)+IF($I313,0,1)))</f>
        <v/>
      </c>
      <c r="X313" s="3" t="str">
        <f t="shared" ca="1" si="115"/>
        <v>0</v>
      </c>
      <c r="Y313" s="3" t="str">
        <f t="shared" si="116"/>
        <v/>
      </c>
      <c r="Z313" s="3" t="str">
        <f t="shared" si="117"/>
        <v/>
      </c>
      <c r="AA313" s="3" t="str">
        <f ca="1">" "
&amp;AE313
&amp;IF(AND(OR(K313=5,K313=6),MOD(INT(J313/1000),10)=1)," A2","")
&amp;IF(AND(NOT(I313),J313=109,OFFSET(program!$A$1,0,disasm!$A313+1)&gt;0,NOT(ISNUMBER(FIND(" A1 "," "&amp;AE313&amp;" "))))," AUTOLABEL","")
&amp;" "</f>
        <v xml:space="preserve">  </v>
      </c>
    </row>
    <row r="314" spans="1:31" x14ac:dyDescent="0.2">
      <c r="A314" s="1">
        <f t="shared" ca="1" si="102"/>
        <v>739</v>
      </c>
      <c r="B314" s="2" t="str">
        <f t="shared" ca="1" si="103"/>
        <v>dat732+7</v>
      </c>
      <c r="C314" s="3" t="str">
        <f ca="1">_xlfn.TEXTJOIN(" ",FALSE,OFFSET(program!$A$1,0,A314,1,M314))</f>
        <v>0</v>
      </c>
      <c r="D314" s="4" t="str">
        <f ca="1">IF($H314="data",".dat "&amp;X314,
IF($H314="str",".str " &amp; _xlfn.TEXTJOIN("",FALSE,OFFSET(program!$A$2,0,A314+1,1,M314-1)),
$L314&amp;" "&amp;_xlfn.TEXTJOIN(", ",TRUE,$X314:$Z314)
))</f>
        <v>.dat 0</v>
      </c>
      <c r="E314" s="19" t="b">
        <f t="shared" ca="1" si="104"/>
        <v>1</v>
      </c>
      <c r="F314" s="5" t="str">
        <f t="shared" ca="1" si="105"/>
        <v>dat732</v>
      </c>
      <c r="G314" s="5">
        <f t="shared" ca="1" si="106"/>
        <v>732</v>
      </c>
      <c r="H314" s="5" t="str">
        <f t="shared" si="107"/>
        <v>data</v>
      </c>
      <c r="I314" s="13" t="b">
        <f t="shared" si="108"/>
        <v>1</v>
      </c>
      <c r="J314" s="6">
        <f ca="1">OFFSET(program!$A$1,0,disasm!A314)</f>
        <v>0</v>
      </c>
      <c r="K314" s="7">
        <f t="shared" ca="1" si="98"/>
        <v>0</v>
      </c>
      <c r="L314" s="7" t="e">
        <f t="shared" ca="1" si="109"/>
        <v>#VALUE!</v>
      </c>
      <c r="M314" s="7">
        <f t="shared" si="110"/>
        <v>1</v>
      </c>
      <c r="N314" s="7">
        <f t="shared" si="99"/>
        <v>1</v>
      </c>
      <c r="O314" s="8">
        <f t="shared" si="111"/>
        <v>1</v>
      </c>
      <c r="P314" s="8" t="str">
        <f t="shared" si="100"/>
        <v/>
      </c>
      <c r="Q314" s="8" t="str">
        <f t="shared" si="101"/>
        <v/>
      </c>
      <c r="R314" s="8" t="str">
        <f t="shared" ca="1" si="112"/>
        <v>num</v>
      </c>
      <c r="S314" s="8" t="str">
        <f t="shared" si="113"/>
        <v/>
      </c>
      <c r="T314" s="8" t="str">
        <f t="shared" si="114"/>
        <v/>
      </c>
      <c r="U314" s="7">
        <f ca="1">IF(O314="","",OFFSET(program!$A$1,0,disasm!$A314+COLUMN()-COLUMN($U314)+IF($I314,0,1)))</f>
        <v>0</v>
      </c>
      <c r="V314" s="7" t="str">
        <f ca="1">IF(P314="","",OFFSET(program!$A$1,0,disasm!$A314+COLUMN()-COLUMN($U314)+IF($I314,0,1)))</f>
        <v/>
      </c>
      <c r="W314" s="7" t="str">
        <f ca="1">IF(Q314="","",OFFSET(program!$A$1,0,disasm!$A314+COLUMN()-COLUMN($U314)+IF($I314,0,1)))</f>
        <v/>
      </c>
      <c r="X314" s="3" t="str">
        <f t="shared" ca="1" si="115"/>
        <v>0</v>
      </c>
      <c r="Y314" s="3" t="str">
        <f t="shared" si="116"/>
        <v/>
      </c>
      <c r="Z314" s="3" t="str">
        <f t="shared" si="117"/>
        <v/>
      </c>
      <c r="AA314" s="3" t="str">
        <f ca="1">" "
&amp;AE314
&amp;IF(AND(OR(K314=5,K314=6),MOD(INT(J314/1000),10)=1)," A2","")
&amp;IF(AND(NOT(I314),J314=109,OFFSET(program!$A$1,0,disasm!$A314+1)&gt;0,NOT(ISNUMBER(FIND(" A1 "," "&amp;AE314&amp;" "))))," AUTOLABEL","")
&amp;" "</f>
        <v xml:space="preserve">  </v>
      </c>
    </row>
    <row r="315" spans="1:31" x14ac:dyDescent="0.2">
      <c r="A315" s="1">
        <f t="shared" ca="1" si="102"/>
        <v>740</v>
      </c>
      <c r="B315" s="2" t="str">
        <f t="shared" ca="1" si="103"/>
        <v>dat732+8</v>
      </c>
      <c r="C315" s="3" t="str">
        <f ca="1">_xlfn.TEXTJOIN(" ",FALSE,OFFSET(program!$A$1,0,A315,1,M315))</f>
        <v>0</v>
      </c>
      <c r="D315" s="4" t="str">
        <f ca="1">IF($H315="data",".dat "&amp;X315,
IF($H315="str",".str " &amp; _xlfn.TEXTJOIN("",FALSE,OFFSET(program!$A$2,0,A315+1,1,M315-1)),
$L315&amp;" "&amp;_xlfn.TEXTJOIN(", ",TRUE,$X315:$Z315)
))</f>
        <v>.dat 0</v>
      </c>
      <c r="E315" s="19" t="b">
        <f t="shared" ca="1" si="104"/>
        <v>1</v>
      </c>
      <c r="F315" s="5" t="str">
        <f t="shared" ca="1" si="105"/>
        <v>dat732</v>
      </c>
      <c r="G315" s="5">
        <f t="shared" ca="1" si="106"/>
        <v>732</v>
      </c>
      <c r="H315" s="5" t="str">
        <f t="shared" si="107"/>
        <v>data</v>
      </c>
      <c r="I315" s="13" t="b">
        <f t="shared" si="108"/>
        <v>1</v>
      </c>
      <c r="J315" s="6">
        <f ca="1">OFFSET(program!$A$1,0,disasm!A315)</f>
        <v>0</v>
      </c>
      <c r="K315" s="7">
        <f t="shared" ca="1" si="98"/>
        <v>0</v>
      </c>
      <c r="L315" s="7" t="e">
        <f t="shared" ca="1" si="109"/>
        <v>#VALUE!</v>
      </c>
      <c r="M315" s="7">
        <f t="shared" si="110"/>
        <v>1</v>
      </c>
      <c r="N315" s="7">
        <f t="shared" si="99"/>
        <v>1</v>
      </c>
      <c r="O315" s="8">
        <f t="shared" si="111"/>
        <v>1</v>
      </c>
      <c r="P315" s="8" t="str">
        <f t="shared" si="100"/>
        <v/>
      </c>
      <c r="Q315" s="8" t="str">
        <f t="shared" si="101"/>
        <v/>
      </c>
      <c r="R315" s="8" t="str">
        <f t="shared" ca="1" si="112"/>
        <v>num</v>
      </c>
      <c r="S315" s="8" t="str">
        <f t="shared" si="113"/>
        <v/>
      </c>
      <c r="T315" s="8" t="str">
        <f t="shared" si="114"/>
        <v/>
      </c>
      <c r="U315" s="7">
        <f ca="1">IF(O315="","",OFFSET(program!$A$1,0,disasm!$A315+COLUMN()-COLUMN($U315)+IF($I315,0,1)))</f>
        <v>0</v>
      </c>
      <c r="V315" s="7" t="str">
        <f ca="1">IF(P315="","",OFFSET(program!$A$1,0,disasm!$A315+COLUMN()-COLUMN($U315)+IF($I315,0,1)))</f>
        <v/>
      </c>
      <c r="W315" s="7" t="str">
        <f ca="1">IF(Q315="","",OFFSET(program!$A$1,0,disasm!$A315+COLUMN()-COLUMN($U315)+IF($I315,0,1)))</f>
        <v/>
      </c>
      <c r="X315" s="3" t="str">
        <f t="shared" ca="1" si="115"/>
        <v>0</v>
      </c>
      <c r="Y315" s="3" t="str">
        <f t="shared" si="116"/>
        <v/>
      </c>
      <c r="Z315" s="3" t="str">
        <f t="shared" si="117"/>
        <v/>
      </c>
      <c r="AA315" s="3" t="str">
        <f ca="1">" "
&amp;AE315
&amp;IF(AND(OR(K315=5,K315=6),MOD(INT(J315/1000),10)=1)," A2","")
&amp;IF(AND(NOT(I315),J315=109,OFFSET(program!$A$1,0,disasm!$A315+1)&gt;0,NOT(ISNUMBER(FIND(" A1 "," "&amp;AE315&amp;" "))))," AUTOLABEL","")
&amp;" "</f>
        <v xml:space="preserve">  </v>
      </c>
    </row>
    <row r="316" spans="1:31" x14ac:dyDescent="0.2">
      <c r="A316" s="1">
        <f t="shared" ca="1" si="102"/>
        <v>741</v>
      </c>
      <c r="B316" s="2" t="str">
        <f t="shared" ca="1" si="103"/>
        <v>dat732+9</v>
      </c>
      <c r="C316" s="3" t="str">
        <f ca="1">_xlfn.TEXTJOIN(" ",FALSE,OFFSET(program!$A$1,0,A316,1,M316))</f>
        <v>0</v>
      </c>
      <c r="D316" s="4" t="str">
        <f ca="1">IF($H316="data",".dat "&amp;X316,
IF($H316="str",".str " &amp; _xlfn.TEXTJOIN("",FALSE,OFFSET(program!$A$2,0,A316+1,1,M316-1)),
$L316&amp;" "&amp;_xlfn.TEXTJOIN(", ",TRUE,$X316:$Z316)
))</f>
        <v>.dat 0</v>
      </c>
      <c r="E316" s="19" t="b">
        <f t="shared" ca="1" si="104"/>
        <v>1</v>
      </c>
      <c r="F316" s="5" t="str">
        <f t="shared" ca="1" si="105"/>
        <v>dat732</v>
      </c>
      <c r="G316" s="5">
        <f t="shared" ca="1" si="106"/>
        <v>732</v>
      </c>
      <c r="H316" s="5" t="str">
        <f t="shared" si="107"/>
        <v>data</v>
      </c>
      <c r="I316" s="13" t="b">
        <f t="shared" si="108"/>
        <v>1</v>
      </c>
      <c r="J316" s="6">
        <f ca="1">OFFSET(program!$A$1,0,disasm!A316)</f>
        <v>0</v>
      </c>
      <c r="K316" s="7">
        <f t="shared" ca="1" si="98"/>
        <v>0</v>
      </c>
      <c r="L316" s="7" t="e">
        <f t="shared" ca="1" si="109"/>
        <v>#VALUE!</v>
      </c>
      <c r="M316" s="7">
        <f t="shared" si="110"/>
        <v>1</v>
      </c>
      <c r="N316" s="7">
        <f t="shared" si="99"/>
        <v>1</v>
      </c>
      <c r="O316" s="8">
        <f t="shared" si="111"/>
        <v>1</v>
      </c>
      <c r="P316" s="8" t="str">
        <f t="shared" si="100"/>
        <v/>
      </c>
      <c r="Q316" s="8" t="str">
        <f t="shared" si="101"/>
        <v/>
      </c>
      <c r="R316" s="8" t="str">
        <f t="shared" ca="1" si="112"/>
        <v>num</v>
      </c>
      <c r="S316" s="8" t="str">
        <f t="shared" si="113"/>
        <v/>
      </c>
      <c r="T316" s="8" t="str">
        <f t="shared" si="114"/>
        <v/>
      </c>
      <c r="U316" s="7">
        <f ca="1">IF(O316="","",OFFSET(program!$A$1,0,disasm!$A316+COLUMN()-COLUMN($U316)+IF($I316,0,1)))</f>
        <v>0</v>
      </c>
      <c r="V316" s="7" t="str">
        <f ca="1">IF(P316="","",OFFSET(program!$A$1,0,disasm!$A316+COLUMN()-COLUMN($U316)+IF($I316,0,1)))</f>
        <v/>
      </c>
      <c r="W316" s="7" t="str">
        <f ca="1">IF(Q316="","",OFFSET(program!$A$1,0,disasm!$A316+COLUMN()-COLUMN($U316)+IF($I316,0,1)))</f>
        <v/>
      </c>
      <c r="X316" s="3" t="str">
        <f t="shared" ca="1" si="115"/>
        <v>0</v>
      </c>
      <c r="Y316" s="3" t="str">
        <f t="shared" si="116"/>
        <v/>
      </c>
      <c r="Z316" s="3" t="str">
        <f t="shared" si="117"/>
        <v/>
      </c>
      <c r="AA316" s="3" t="str">
        <f ca="1">" "
&amp;AE316
&amp;IF(AND(OR(K316=5,K316=6),MOD(INT(J316/1000),10)=1)," A2","")
&amp;IF(AND(NOT(I316),J316=109,OFFSET(program!$A$1,0,disasm!$A316+1)&gt;0,NOT(ISNUMBER(FIND(" A1 "," "&amp;AE316&amp;" "))))," AUTOLABEL","")
&amp;" "</f>
        <v xml:space="preserve">  </v>
      </c>
    </row>
    <row r="317" spans="1:31" x14ac:dyDescent="0.2">
      <c r="A317" s="1">
        <f t="shared" ca="1" si="102"/>
        <v>742</v>
      </c>
      <c r="B317" s="2" t="str">
        <f t="shared" ca="1" si="103"/>
        <v>dat732+10</v>
      </c>
      <c r="C317" s="3" t="str">
        <f ca="1">_xlfn.TEXTJOIN(" ",FALSE,OFFSET(program!$A$1,0,A317,1,M317))</f>
        <v>0</v>
      </c>
      <c r="D317" s="4" t="str">
        <f ca="1">IF($H317="data",".dat "&amp;X317,
IF($H317="str",".str " &amp; _xlfn.TEXTJOIN("",FALSE,OFFSET(program!$A$2,0,A317+1,1,M317-1)),
$L317&amp;" "&amp;_xlfn.TEXTJOIN(", ",TRUE,$X317:$Z317)
))</f>
        <v>.dat 0</v>
      </c>
      <c r="E317" s="19" t="b">
        <f t="shared" ca="1" si="104"/>
        <v>1</v>
      </c>
      <c r="F317" s="5" t="str">
        <f t="shared" ca="1" si="105"/>
        <v>dat732</v>
      </c>
      <c r="G317" s="5">
        <f t="shared" ca="1" si="106"/>
        <v>732</v>
      </c>
      <c r="H317" s="5" t="str">
        <f t="shared" si="107"/>
        <v>data</v>
      </c>
      <c r="I317" s="13" t="b">
        <f t="shared" si="108"/>
        <v>1</v>
      </c>
      <c r="J317" s="6">
        <f ca="1">OFFSET(program!$A$1,0,disasm!A317)</f>
        <v>0</v>
      </c>
      <c r="K317" s="7">
        <f t="shared" ca="1" si="98"/>
        <v>0</v>
      </c>
      <c r="L317" s="7" t="e">
        <f t="shared" ca="1" si="109"/>
        <v>#VALUE!</v>
      </c>
      <c r="M317" s="7">
        <f t="shared" si="110"/>
        <v>1</v>
      </c>
      <c r="N317" s="7">
        <f t="shared" si="99"/>
        <v>1</v>
      </c>
      <c r="O317" s="8">
        <f t="shared" si="111"/>
        <v>1</v>
      </c>
      <c r="P317" s="8" t="str">
        <f t="shared" si="100"/>
        <v/>
      </c>
      <c r="Q317" s="8" t="str">
        <f t="shared" si="101"/>
        <v/>
      </c>
      <c r="R317" s="8" t="str">
        <f t="shared" ca="1" si="112"/>
        <v>num</v>
      </c>
      <c r="S317" s="8" t="str">
        <f t="shared" si="113"/>
        <v/>
      </c>
      <c r="T317" s="8" t="str">
        <f t="shared" si="114"/>
        <v/>
      </c>
      <c r="U317" s="7">
        <f ca="1">IF(O317="","",OFFSET(program!$A$1,0,disasm!$A317+COLUMN()-COLUMN($U317)+IF($I317,0,1)))</f>
        <v>0</v>
      </c>
      <c r="V317" s="7" t="str">
        <f ca="1">IF(P317="","",OFFSET(program!$A$1,0,disasm!$A317+COLUMN()-COLUMN($U317)+IF($I317,0,1)))</f>
        <v/>
      </c>
      <c r="W317" s="7" t="str">
        <f ca="1">IF(Q317="","",OFFSET(program!$A$1,0,disasm!$A317+COLUMN()-COLUMN($U317)+IF($I317,0,1)))</f>
        <v/>
      </c>
      <c r="X317" s="3" t="str">
        <f t="shared" ca="1" si="115"/>
        <v>0</v>
      </c>
      <c r="Y317" s="3" t="str">
        <f t="shared" si="116"/>
        <v/>
      </c>
      <c r="Z317" s="3" t="str">
        <f t="shared" si="117"/>
        <v/>
      </c>
      <c r="AA317" s="3" t="str">
        <f ca="1">" "
&amp;AE317
&amp;IF(AND(OR(K317=5,K317=6),MOD(INT(J317/1000),10)=1)," A2","")
&amp;IF(AND(NOT(I317),J317=109,OFFSET(program!$A$1,0,disasm!$A317+1)&gt;0,NOT(ISNUMBER(FIND(" A1 "," "&amp;AE317&amp;" "))))," AUTOLABEL","")
&amp;" "</f>
        <v xml:space="preserve">  </v>
      </c>
    </row>
    <row r="318" spans="1:31" x14ac:dyDescent="0.2">
      <c r="A318" s="1">
        <f t="shared" ca="1" si="102"/>
        <v>743</v>
      </c>
      <c r="B318" s="2" t="str">
        <f t="shared" ca="1" si="103"/>
        <v>dat732+11</v>
      </c>
      <c r="C318" s="3" t="str">
        <f ca="1">_xlfn.TEXTJOIN(" ",FALSE,OFFSET(program!$A$1,0,A318,1,M318))</f>
        <v>0</v>
      </c>
      <c r="D318" s="4" t="str">
        <f ca="1">IF($H318="data",".dat "&amp;X318,
IF($H318="str",".str " &amp; _xlfn.TEXTJOIN("",FALSE,OFFSET(program!$A$2,0,A318+1,1,M318-1)),
$L318&amp;" "&amp;_xlfn.TEXTJOIN(", ",TRUE,$X318:$Z318)
))</f>
        <v>.dat 0</v>
      </c>
      <c r="E318" s="19" t="b">
        <f t="shared" ca="1" si="104"/>
        <v>1</v>
      </c>
      <c r="F318" s="5" t="str">
        <f t="shared" ca="1" si="105"/>
        <v>dat732</v>
      </c>
      <c r="G318" s="5">
        <f t="shared" ca="1" si="106"/>
        <v>732</v>
      </c>
      <c r="H318" s="5" t="str">
        <f t="shared" si="107"/>
        <v>data</v>
      </c>
      <c r="I318" s="13" t="b">
        <f t="shared" si="108"/>
        <v>1</v>
      </c>
      <c r="J318" s="6">
        <f ca="1">OFFSET(program!$A$1,0,disasm!A318)</f>
        <v>0</v>
      </c>
      <c r="K318" s="7">
        <f t="shared" ca="1" si="98"/>
        <v>0</v>
      </c>
      <c r="L318" s="7" t="e">
        <f t="shared" ca="1" si="109"/>
        <v>#VALUE!</v>
      </c>
      <c r="M318" s="7">
        <f t="shared" si="110"/>
        <v>1</v>
      </c>
      <c r="N318" s="7">
        <f t="shared" si="99"/>
        <v>1</v>
      </c>
      <c r="O318" s="8">
        <f t="shared" si="111"/>
        <v>1</v>
      </c>
      <c r="P318" s="8" t="str">
        <f t="shared" si="100"/>
        <v/>
      </c>
      <c r="Q318" s="8" t="str">
        <f t="shared" si="101"/>
        <v/>
      </c>
      <c r="R318" s="8" t="str">
        <f t="shared" ca="1" si="112"/>
        <v>num</v>
      </c>
      <c r="S318" s="8" t="str">
        <f t="shared" si="113"/>
        <v/>
      </c>
      <c r="T318" s="8" t="str">
        <f t="shared" si="114"/>
        <v/>
      </c>
      <c r="U318" s="7">
        <f ca="1">IF(O318="","",OFFSET(program!$A$1,0,disasm!$A318+COLUMN()-COLUMN($U318)+IF($I318,0,1)))</f>
        <v>0</v>
      </c>
      <c r="V318" s="7" t="str">
        <f ca="1">IF(P318="","",OFFSET(program!$A$1,0,disasm!$A318+COLUMN()-COLUMN($U318)+IF($I318,0,1)))</f>
        <v/>
      </c>
      <c r="W318" s="7" t="str">
        <f ca="1">IF(Q318="","",OFFSET(program!$A$1,0,disasm!$A318+COLUMN()-COLUMN($U318)+IF($I318,0,1)))</f>
        <v/>
      </c>
      <c r="X318" s="3" t="str">
        <f t="shared" ca="1" si="115"/>
        <v>0</v>
      </c>
      <c r="Y318" s="3" t="str">
        <f t="shared" si="116"/>
        <v/>
      </c>
      <c r="Z318" s="3" t="str">
        <f t="shared" si="117"/>
        <v/>
      </c>
      <c r="AA318" s="3" t="str">
        <f ca="1">" "
&amp;AE318
&amp;IF(AND(OR(K318=5,K318=6),MOD(INT(J318/1000),10)=1)," A2","")
&amp;IF(AND(NOT(I318),J318=109,OFFSET(program!$A$1,0,disasm!$A318+1)&gt;0,NOT(ISNUMBER(FIND(" A1 "," "&amp;AE318&amp;" "))))," AUTOLABEL","")
&amp;" "</f>
        <v xml:space="preserve">  </v>
      </c>
    </row>
    <row r="319" spans="1:31" x14ac:dyDescent="0.2">
      <c r="A319" s="1">
        <f t="shared" ca="1" si="102"/>
        <v>744</v>
      </c>
      <c r="B319" s="2" t="str">
        <f t="shared" ca="1" si="103"/>
        <v>dat732+12</v>
      </c>
      <c r="C319" s="3" t="str">
        <f ca="1">_xlfn.TEXTJOIN(" ",FALSE,OFFSET(program!$A$1,0,A319,1,M319))</f>
        <v>0</v>
      </c>
      <c r="D319" s="4" t="str">
        <f ca="1">IF($H319="data",".dat "&amp;X319,
IF($H319="str",".str " &amp; _xlfn.TEXTJOIN("",FALSE,OFFSET(program!$A$2,0,A319+1,1,M319-1)),
$L319&amp;" "&amp;_xlfn.TEXTJOIN(", ",TRUE,$X319:$Z319)
))</f>
        <v>.dat 0</v>
      </c>
      <c r="E319" s="19" t="b">
        <f t="shared" ca="1" si="104"/>
        <v>1</v>
      </c>
      <c r="F319" s="5" t="str">
        <f t="shared" ca="1" si="105"/>
        <v>dat732</v>
      </c>
      <c r="G319" s="5">
        <f t="shared" ca="1" si="106"/>
        <v>732</v>
      </c>
      <c r="H319" s="5" t="str">
        <f t="shared" si="107"/>
        <v>data</v>
      </c>
      <c r="I319" s="13" t="b">
        <f t="shared" si="108"/>
        <v>1</v>
      </c>
      <c r="J319" s="6">
        <f ca="1">OFFSET(program!$A$1,0,disasm!A319)</f>
        <v>0</v>
      </c>
      <c r="K319" s="7">
        <f t="shared" ca="1" si="98"/>
        <v>0</v>
      </c>
      <c r="L319" s="7" t="e">
        <f t="shared" ca="1" si="109"/>
        <v>#VALUE!</v>
      </c>
      <c r="M319" s="7">
        <f t="shared" si="110"/>
        <v>1</v>
      </c>
      <c r="N319" s="7">
        <f t="shared" si="99"/>
        <v>1</v>
      </c>
      <c r="O319" s="8">
        <f t="shared" si="111"/>
        <v>1</v>
      </c>
      <c r="P319" s="8" t="str">
        <f t="shared" si="100"/>
        <v/>
      </c>
      <c r="Q319" s="8" t="str">
        <f t="shared" si="101"/>
        <v/>
      </c>
      <c r="R319" s="8" t="str">
        <f t="shared" ca="1" si="112"/>
        <v>num</v>
      </c>
      <c r="S319" s="8" t="str">
        <f t="shared" si="113"/>
        <v/>
      </c>
      <c r="T319" s="8" t="str">
        <f t="shared" si="114"/>
        <v/>
      </c>
      <c r="U319" s="7">
        <f ca="1">IF(O319="","",OFFSET(program!$A$1,0,disasm!$A319+COLUMN()-COLUMN($U319)+IF($I319,0,1)))</f>
        <v>0</v>
      </c>
      <c r="V319" s="7" t="str">
        <f ca="1">IF(P319="","",OFFSET(program!$A$1,0,disasm!$A319+COLUMN()-COLUMN($U319)+IF($I319,0,1)))</f>
        <v/>
      </c>
      <c r="W319" s="7" t="str">
        <f ca="1">IF(Q319="","",OFFSET(program!$A$1,0,disasm!$A319+COLUMN()-COLUMN($U319)+IF($I319,0,1)))</f>
        <v/>
      </c>
      <c r="X319" s="3" t="str">
        <f t="shared" ca="1" si="115"/>
        <v>0</v>
      </c>
      <c r="Y319" s="3" t="str">
        <f t="shared" si="116"/>
        <v/>
      </c>
      <c r="Z319" s="3" t="str">
        <f t="shared" si="117"/>
        <v/>
      </c>
      <c r="AA319" s="3" t="str">
        <f ca="1">" "
&amp;AE319
&amp;IF(AND(OR(K319=5,K319=6),MOD(INT(J319/1000),10)=1)," A2","")
&amp;IF(AND(NOT(I319),J319=109,OFFSET(program!$A$1,0,disasm!$A319+1)&gt;0,NOT(ISNUMBER(FIND(" A1 "," "&amp;AE319&amp;" "))))," AUTOLABEL","")
&amp;" "</f>
        <v xml:space="preserve">  </v>
      </c>
    </row>
    <row r="320" spans="1:31" x14ac:dyDescent="0.2">
      <c r="A320" s="1">
        <f t="shared" ca="1" si="102"/>
        <v>745</v>
      </c>
      <c r="B320" s="2" t="str">
        <f t="shared" ca="1" si="103"/>
        <v>dat732+13</v>
      </c>
      <c r="C320" s="3" t="str">
        <f ca="1">_xlfn.TEXTJOIN(" ",FALSE,OFFSET(program!$A$1,0,A320,1,M320))</f>
        <v>0</v>
      </c>
      <c r="D320" s="4" t="str">
        <f ca="1">IF($H320="data",".dat "&amp;X320,
IF($H320="str",".str " &amp; _xlfn.TEXTJOIN("",FALSE,OFFSET(program!$A$2,0,A320+1,1,M320-1)),
$L320&amp;" "&amp;_xlfn.TEXTJOIN(", ",TRUE,$X320:$Z320)
))</f>
        <v>.dat 0</v>
      </c>
      <c r="E320" s="19" t="b">
        <f t="shared" ca="1" si="104"/>
        <v>1</v>
      </c>
      <c r="F320" s="5" t="str">
        <f t="shared" ca="1" si="105"/>
        <v>dat732</v>
      </c>
      <c r="G320" s="5">
        <f t="shared" ca="1" si="106"/>
        <v>732</v>
      </c>
      <c r="H320" s="5" t="str">
        <f t="shared" si="107"/>
        <v>data</v>
      </c>
      <c r="I320" s="13" t="b">
        <f t="shared" si="108"/>
        <v>1</v>
      </c>
      <c r="J320" s="6">
        <f ca="1">OFFSET(program!$A$1,0,disasm!A320)</f>
        <v>0</v>
      </c>
      <c r="K320" s="7">
        <f t="shared" ca="1" si="98"/>
        <v>0</v>
      </c>
      <c r="L320" s="7" t="e">
        <f t="shared" ca="1" si="109"/>
        <v>#VALUE!</v>
      </c>
      <c r="M320" s="7">
        <f t="shared" si="110"/>
        <v>1</v>
      </c>
      <c r="N320" s="7">
        <f t="shared" si="99"/>
        <v>1</v>
      </c>
      <c r="O320" s="8">
        <f t="shared" si="111"/>
        <v>1</v>
      </c>
      <c r="P320" s="8" t="str">
        <f t="shared" si="100"/>
        <v/>
      </c>
      <c r="Q320" s="8" t="str">
        <f t="shared" si="101"/>
        <v/>
      </c>
      <c r="R320" s="8" t="str">
        <f t="shared" ca="1" si="112"/>
        <v>num</v>
      </c>
      <c r="S320" s="8" t="str">
        <f t="shared" si="113"/>
        <v/>
      </c>
      <c r="T320" s="8" t="str">
        <f t="shared" si="114"/>
        <v/>
      </c>
      <c r="U320" s="7">
        <f ca="1">IF(O320="","",OFFSET(program!$A$1,0,disasm!$A320+COLUMN()-COLUMN($U320)+IF($I320,0,1)))</f>
        <v>0</v>
      </c>
      <c r="V320" s="7" t="str">
        <f ca="1">IF(P320="","",OFFSET(program!$A$1,0,disasm!$A320+COLUMN()-COLUMN($U320)+IF($I320,0,1)))</f>
        <v/>
      </c>
      <c r="W320" s="7" t="str">
        <f ca="1">IF(Q320="","",OFFSET(program!$A$1,0,disasm!$A320+COLUMN()-COLUMN($U320)+IF($I320,0,1)))</f>
        <v/>
      </c>
      <c r="X320" s="3" t="str">
        <f t="shared" ca="1" si="115"/>
        <v>0</v>
      </c>
      <c r="Y320" s="3" t="str">
        <f t="shared" si="116"/>
        <v/>
      </c>
      <c r="Z320" s="3" t="str">
        <f t="shared" si="117"/>
        <v/>
      </c>
      <c r="AA320" s="3" t="str">
        <f ca="1">" "
&amp;AE320
&amp;IF(AND(OR(K320=5,K320=6),MOD(INT(J320/1000),10)=1)," A2","")
&amp;IF(AND(NOT(I320),J320=109,OFFSET(program!$A$1,0,disasm!$A320+1)&gt;0,NOT(ISNUMBER(FIND(" A1 "," "&amp;AE320&amp;" "))))," AUTOLABEL","")
&amp;" "</f>
        <v xml:space="preserve">  </v>
      </c>
    </row>
    <row r="321" spans="1:31" x14ac:dyDescent="0.2">
      <c r="A321" s="1">
        <f t="shared" ca="1" si="102"/>
        <v>746</v>
      </c>
      <c r="B321" s="2" t="str">
        <f t="shared" ca="1" si="103"/>
        <v>dat732+14</v>
      </c>
      <c r="C321" s="3" t="str">
        <f ca="1">_xlfn.TEXTJOIN(" ",FALSE,OFFSET(program!$A$1,0,A321,1,M321))</f>
        <v>17</v>
      </c>
      <c r="D321" s="4" t="str">
        <f ca="1">IF($H321="data",".dat "&amp;X321,
IF($H321="str",".str " &amp; _xlfn.TEXTJOIN("",FALSE,OFFSET(program!$A$2,0,A321+1,1,M321-1)),
$L321&amp;" "&amp;_xlfn.TEXTJOIN(", ",TRUE,$X321:$Z321)
))</f>
        <v>.dat 17</v>
      </c>
      <c r="E321" s="19" t="b">
        <f t="shared" ca="1" si="104"/>
        <v>1</v>
      </c>
      <c r="F321" s="5" t="str">
        <f t="shared" ca="1" si="105"/>
        <v>dat732</v>
      </c>
      <c r="G321" s="5">
        <f t="shared" ca="1" si="106"/>
        <v>732</v>
      </c>
      <c r="H321" s="5" t="str">
        <f t="shared" si="107"/>
        <v>data</v>
      </c>
      <c r="I321" s="13" t="b">
        <f t="shared" si="108"/>
        <v>1</v>
      </c>
      <c r="J321" s="6">
        <f ca="1">OFFSET(program!$A$1,0,disasm!A321)</f>
        <v>17</v>
      </c>
      <c r="K321" s="7">
        <f t="shared" ca="1" si="98"/>
        <v>17</v>
      </c>
      <c r="L321" s="7" t="e">
        <f t="shared" ca="1" si="109"/>
        <v>#VALUE!</v>
      </c>
      <c r="M321" s="7">
        <f t="shared" si="110"/>
        <v>1</v>
      </c>
      <c r="N321" s="7">
        <f t="shared" si="99"/>
        <v>1</v>
      </c>
      <c r="O321" s="8">
        <f t="shared" si="111"/>
        <v>1</v>
      </c>
      <c r="P321" s="8" t="str">
        <f t="shared" si="100"/>
        <v/>
      </c>
      <c r="Q321" s="8" t="str">
        <f t="shared" si="101"/>
        <v/>
      </c>
      <c r="R321" s="8" t="str">
        <f t="shared" ca="1" si="112"/>
        <v>num</v>
      </c>
      <c r="S321" s="8" t="str">
        <f t="shared" si="113"/>
        <v/>
      </c>
      <c r="T321" s="8" t="str">
        <f t="shared" si="114"/>
        <v/>
      </c>
      <c r="U321" s="7">
        <f ca="1">IF(O321="","",OFFSET(program!$A$1,0,disasm!$A321+COLUMN()-COLUMN($U321)+IF($I321,0,1)))</f>
        <v>17</v>
      </c>
      <c r="V321" s="7" t="str">
        <f ca="1">IF(P321="","",OFFSET(program!$A$1,0,disasm!$A321+COLUMN()-COLUMN($U321)+IF($I321,0,1)))</f>
        <v/>
      </c>
      <c r="W321" s="7" t="str">
        <f ca="1">IF(Q321="","",OFFSET(program!$A$1,0,disasm!$A321+COLUMN()-COLUMN($U321)+IF($I321,0,1)))</f>
        <v/>
      </c>
      <c r="X321" s="3" t="str">
        <f t="shared" ca="1" si="115"/>
        <v>17</v>
      </c>
      <c r="Y321" s="3" t="str">
        <f t="shared" si="116"/>
        <v/>
      </c>
      <c r="Z321" s="3" t="str">
        <f t="shared" si="117"/>
        <v/>
      </c>
      <c r="AA321" s="3" t="str">
        <f ca="1">" "
&amp;AE321
&amp;IF(AND(OR(K321=5,K321=6),MOD(INT(J321/1000),10)=1)," A2","")
&amp;IF(AND(NOT(I321),J321=109,OFFSET(program!$A$1,0,disasm!$A321+1)&gt;0,NOT(ISNUMBER(FIND(" A1 "," "&amp;AE321&amp;" "))))," AUTOLABEL","")
&amp;" "</f>
        <v xml:space="preserve">  </v>
      </c>
    </row>
    <row r="322" spans="1:31" x14ac:dyDescent="0.2">
      <c r="A322" s="1">
        <f t="shared" ca="1" si="102"/>
        <v>747</v>
      </c>
      <c r="B322" s="2" t="str">
        <f t="shared" ca="1" si="103"/>
        <v>dat732+15</v>
      </c>
      <c r="C322" s="3" t="str">
        <f ca="1">_xlfn.TEXTJOIN(" ",FALSE,OFFSET(program!$A$1,0,A322,1,M322))</f>
        <v>37691</v>
      </c>
      <c r="D322" s="4" t="str">
        <f ca="1">IF($H322="data",".dat "&amp;X322,
IF($H322="str",".str " &amp; _xlfn.TEXTJOIN("",FALSE,OFFSET(program!$A$2,0,A322+1,1,M322-1)),
$L322&amp;" "&amp;_xlfn.TEXTJOIN(", ",TRUE,$X322:$Z322)
))</f>
        <v>.dat 37691</v>
      </c>
      <c r="E322" s="19" t="b">
        <f t="shared" ca="1" si="104"/>
        <v>1</v>
      </c>
      <c r="F322" s="5" t="str">
        <f t="shared" ca="1" si="105"/>
        <v>dat732</v>
      </c>
      <c r="G322" s="5">
        <f t="shared" ca="1" si="106"/>
        <v>732</v>
      </c>
      <c r="H322" s="5" t="str">
        <f t="shared" si="107"/>
        <v>data</v>
      </c>
      <c r="I322" s="13" t="b">
        <f t="shared" si="108"/>
        <v>1</v>
      </c>
      <c r="J322" s="6">
        <f ca="1">OFFSET(program!$A$1,0,disasm!A322)</f>
        <v>37691</v>
      </c>
      <c r="K322" s="7">
        <f t="shared" ca="1" si="98"/>
        <v>91</v>
      </c>
      <c r="L322" s="7" t="e">
        <f t="shared" ca="1" si="109"/>
        <v>#VALUE!</v>
      </c>
      <c r="M322" s="7">
        <f t="shared" si="110"/>
        <v>1</v>
      </c>
      <c r="N322" s="7">
        <f t="shared" si="99"/>
        <v>1</v>
      </c>
      <c r="O322" s="8">
        <f t="shared" si="111"/>
        <v>1</v>
      </c>
      <c r="P322" s="8" t="str">
        <f t="shared" si="100"/>
        <v/>
      </c>
      <c r="Q322" s="8" t="str">
        <f t="shared" si="101"/>
        <v/>
      </c>
      <c r="R322" s="8" t="str">
        <f t="shared" ca="1" si="112"/>
        <v>num</v>
      </c>
      <c r="S322" s="8" t="str">
        <f t="shared" si="113"/>
        <v/>
      </c>
      <c r="T322" s="8" t="str">
        <f t="shared" si="114"/>
        <v/>
      </c>
      <c r="U322" s="7">
        <f ca="1">IF(O322="","",OFFSET(program!$A$1,0,disasm!$A322+COLUMN()-COLUMN($U322)+IF($I322,0,1)))</f>
        <v>37691</v>
      </c>
      <c r="V322" s="7" t="str">
        <f ca="1">IF(P322="","",OFFSET(program!$A$1,0,disasm!$A322+COLUMN()-COLUMN($U322)+IF($I322,0,1)))</f>
        <v/>
      </c>
      <c r="W322" s="7" t="str">
        <f ca="1">IF(Q322="","",OFFSET(program!$A$1,0,disasm!$A322+COLUMN()-COLUMN($U322)+IF($I322,0,1)))</f>
        <v/>
      </c>
      <c r="X322" s="3" t="str">
        <f t="shared" ca="1" si="115"/>
        <v>37691</v>
      </c>
      <c r="Y322" s="3" t="str">
        <f t="shared" si="116"/>
        <v/>
      </c>
      <c r="Z322" s="3" t="str">
        <f t="shared" si="117"/>
        <v/>
      </c>
      <c r="AA322" s="3" t="str">
        <f ca="1">" "
&amp;AE322
&amp;IF(AND(OR(K322=5,K322=6),MOD(INT(J322/1000),10)=1)," A2","")
&amp;IF(AND(NOT(I322),J322=109,OFFSET(program!$A$1,0,disasm!$A322+1)&gt;0,NOT(ISNUMBER(FIND(" A1 "," "&amp;AE322&amp;" "))))," AUTOLABEL","")
&amp;" "</f>
        <v xml:space="preserve">  </v>
      </c>
    </row>
    <row r="323" spans="1:31" x14ac:dyDescent="0.2">
      <c r="A323" s="1">
        <f t="shared" ca="1" si="102"/>
        <v>748</v>
      </c>
      <c r="B323" s="2" t="str">
        <f t="shared" ca="1" si="103"/>
        <v>node11_main</v>
      </c>
      <c r="C323" s="3" t="str">
        <f ca="1">_xlfn.TEXTJOIN(" ",FALSE,OFFSET(program!$A$1,0,A323,1,M323))</f>
        <v>1102 1 37783 66</v>
      </c>
      <c r="D323" s="4" t="str">
        <f ca="1">IF($H323="data",".dat "&amp;X323,
IF($H323="str",".str " &amp; _xlfn.TEXTJOIN("",FALSE,OFFSET(program!$A$2,0,A323+1,1,M323-1)),
$L323&amp;" "&amp;_xlfn.TEXTJOIN(", ",TRUE,$X323:$Z323)
))</f>
        <v>MUL  1, 37783, [node.prime]</v>
      </c>
      <c r="E323" s="19" t="b">
        <f t="shared" ca="1" si="104"/>
        <v>0</v>
      </c>
      <c r="F323" s="5" t="str">
        <f t="shared" si="105"/>
        <v>node11_main</v>
      </c>
      <c r="G323" s="5">
        <f t="shared" ca="1" si="106"/>
        <v>748</v>
      </c>
      <c r="H323" s="5" t="str">
        <f t="shared" si="107"/>
        <v>code</v>
      </c>
      <c r="I323" s="13" t="b">
        <f t="shared" si="108"/>
        <v>0</v>
      </c>
      <c r="J323" s="6">
        <f ca="1">OFFSET(program!$A$1,0,disasm!A323)</f>
        <v>1102</v>
      </c>
      <c r="K323" s="7">
        <f t="shared" ref="K323:K386" ca="1" si="118">MOD($J323,100)</f>
        <v>2</v>
      </c>
      <c r="L323" s="7" t="str">
        <f t="shared" ca="1" si="109"/>
        <v xml:space="preserve">MUL </v>
      </c>
      <c r="M323" s="7">
        <f t="shared" ca="1" si="110"/>
        <v>4</v>
      </c>
      <c r="N323" s="7">
        <f t="shared" ref="N323:N386" ca="1" si="119">IF($I323,1,IFERROR(CHOOSE($K323,3,3,1,1,2,2,3,3,1),0))</f>
        <v>3</v>
      </c>
      <c r="O323" s="8">
        <f t="shared" ca="1" si="111"/>
        <v>1</v>
      </c>
      <c r="P323" s="8">
        <f t="shared" ref="P323:P386" ca="1" si="120">IF($N323&gt;=2,MOD(INT($J323/1000),10),"")</f>
        <v>1</v>
      </c>
      <c r="Q323" s="8">
        <f t="shared" ref="Q323:Q386" ca="1" si="121">IF($N323&gt;=3,MOD(INT($J323/10000),10),"")</f>
        <v>0</v>
      </c>
      <c r="R323" s="8" t="str">
        <f t="shared" ca="1" si="112"/>
        <v>num</v>
      </c>
      <c r="S323" s="8" t="str">
        <f t="shared" ca="1" si="113"/>
        <v>num</v>
      </c>
      <c r="T323" s="8" t="str">
        <f t="shared" ca="1" si="114"/>
        <v>addr</v>
      </c>
      <c r="U323" s="7">
        <f ca="1">IF(O323="","",OFFSET(program!$A$1,0,disasm!$A323+COLUMN()-COLUMN($U323)+IF($I323,0,1)))</f>
        <v>1</v>
      </c>
      <c r="V323" s="7">
        <f ca="1">IF(P323="","",OFFSET(program!$A$1,0,disasm!$A323+COLUMN()-COLUMN($U323)+IF($I323,0,1)))</f>
        <v>37783</v>
      </c>
      <c r="W323" s="7">
        <f ca="1">IF(Q323="","",OFFSET(program!$A$1,0,disasm!$A323+COLUMN()-COLUMN($U323)+IF($I323,0,1)))</f>
        <v>66</v>
      </c>
      <c r="X323" s="3" t="str">
        <f t="shared" ca="1" si="115"/>
        <v>1</v>
      </c>
      <c r="Y323" s="3" t="str">
        <f t="shared" ca="1" si="116"/>
        <v>37783</v>
      </c>
      <c r="Z323" s="3" t="str">
        <f t="shared" ca="1" si="117"/>
        <v>[node.prime]</v>
      </c>
      <c r="AA323" s="3" t="str">
        <f ca="1">" "
&amp;AE323
&amp;IF(AND(OR(K323=5,K323=6),MOD(INT(J323/1000),10)=1)," A2","")
&amp;IF(AND(NOT(I323),J323=109,OFFSET(program!$A$1,0,disasm!$A323+1)&gt;0,NOT(ISNUMBER(FIND(" A1 "," "&amp;AE323&amp;" "))))," AUTOLABEL","")
&amp;" "</f>
        <v xml:space="preserve"> CODE </v>
      </c>
      <c r="AD323" s="12" t="s">
        <v>92</v>
      </c>
      <c r="AE323" s="12" t="s">
        <v>24</v>
      </c>
    </row>
    <row r="324" spans="1:31" x14ac:dyDescent="0.2">
      <c r="A324" s="1">
        <f t="shared" ref="A324:A387" ca="1" si="122">A323+M323</f>
        <v>752</v>
      </c>
      <c r="B324" s="2" t="str">
        <f t="shared" ref="B324:B387" ca="1" si="123">$F324
&amp;IF(ISBLANK(AB324),
    IF($A324=$G324,
        "",
        "+"&amp;$A324-$G324
    ),
    "."&amp;AB324
)</f>
        <v>node11_main+4</v>
      </c>
      <c r="C324" s="3" t="str">
        <f ca="1">_xlfn.TEXTJOIN(" ",FALSE,OFFSET(program!$A$1,0,A324,1,M324))</f>
        <v>1102 1 1 67</v>
      </c>
      <c r="D324" s="4" t="str">
        <f ca="1">IF($H324="data",".dat "&amp;X324,
IF($H324="str",".str " &amp; _xlfn.TEXTJOIN("",FALSE,OFFSET(program!$A$2,0,A324+1,1,M324-1)),
$L324&amp;" "&amp;_xlfn.TEXTJOIN(", ",TRUE,$X324:$Z324)
))</f>
        <v>MUL  1, 1, [node.rxmem_size]</v>
      </c>
      <c r="E324" s="19" t="b">
        <f t="shared" ref="E324:E387" ca="1" si="124">IF(G324&lt;&gt;G323,NOT(E323),E323)</f>
        <v>0</v>
      </c>
      <c r="F324" s="5" t="str">
        <f t="shared" ref="F324:F387" ca="1" si="125">IF(ISBLANK($AD324),
    IF(ISNUMBER(FIND(" AUTOLABEL ",AA324)),IF(I324,"data","fun")&amp;A324,F323),
    $AD324
)</f>
        <v>node11_main</v>
      </c>
      <c r="G324" s="5">
        <f t="shared" ref="G324:G387" ca="1" si="126">IF(AND(ISBLANK($AD324),NOT(ISNUMBER(FIND(" AUTOLABEL ",AA324)))),G323,$A324)</f>
        <v>748</v>
      </c>
      <c r="H324" s="5" t="str">
        <f t="shared" ref="H324:H387" si="127">IF(ISNUMBER(FIND(" STR "," "&amp;AE324&amp;" ")),"str",
IF(ISNUMBER(FIND(" CODE "," "&amp;AE324&amp;" ")),"code",
IF(ISNUMBER(FIND(" DATA "," "&amp;AE324&amp;" ")),"data",
$H323
)))</f>
        <v>code</v>
      </c>
      <c r="I324" s="13" t="b">
        <f t="shared" ref="I324:I387" si="128">H324&lt;&gt;"code"</f>
        <v>0</v>
      </c>
      <c r="J324" s="6">
        <f ca="1">OFFSET(program!$A$1,0,disasm!A324)</f>
        <v>1102</v>
      </c>
      <c r="K324" s="7">
        <f t="shared" ca="1" si="118"/>
        <v>2</v>
      </c>
      <c r="L324" s="7" t="str">
        <f t="shared" ref="L324:L387" ca="1" si="129">IF(K324=99,"END",CHOOSE(K324,"ADD ","MUL ","IN  ","OUT ","J!=0","J=0 ","CMP&lt;","CMP=","SP+ "))</f>
        <v xml:space="preserve">MUL </v>
      </c>
      <c r="M324" s="7">
        <f t="shared" ref="M324:M387" ca="1" si="130">IF($H324="data",1,IF($H324="str",$J324+1,N324+1))</f>
        <v>4</v>
      </c>
      <c r="N324" s="7">
        <f t="shared" ca="1" si="119"/>
        <v>3</v>
      </c>
      <c r="O324" s="8">
        <f t="shared" ref="O324:O387" ca="1" si="131">IF(I324,1,IF($N324&gt;=1,MOD(INT($J324/100),10),""))</f>
        <v>1</v>
      </c>
      <c r="P324" s="8">
        <f t="shared" ca="1" si="120"/>
        <v>1</v>
      </c>
      <c r="Q324" s="8">
        <f t="shared" ca="1" si="121"/>
        <v>0</v>
      </c>
      <c r="R324" s="8" t="str">
        <f t="shared" ref="R324:R387" ca="1" si="132">IF(O324="","",
    IF(ISNUMBER(FIND(" A"&amp;R$1&amp;" ",$AA324)),"addr",
        IF(ISNUMBER(FIND(" C"&amp;R$1&amp;" ",$AA324)),"char",
            CHOOSE(O324+1,"addr","num","num")
        )
    )
)</f>
        <v>num</v>
      </c>
      <c r="S324" s="8" t="str">
        <f t="shared" ref="S324:S387" ca="1" si="133">IF(P324="","",
    IF(ISNUMBER(FIND(" A"&amp;S$1&amp;" ",$AA324)),"addr",
        IF(ISNUMBER(FIND(" C"&amp;S$1&amp;" ",$AA324)),"char",
            CHOOSE(P324+1,"addr","num","num")
        )
    )
)</f>
        <v>num</v>
      </c>
      <c r="T324" s="8" t="str">
        <f t="shared" ref="T324:T387" ca="1" si="134">IF(Q324="","",
    IF(ISNUMBER(FIND(" A"&amp;T$1&amp;" ",$AA324)),"addr",
        IF(ISNUMBER(FIND(" C"&amp;T$1&amp;" ",$AA324)),"char",
            CHOOSE(Q324+1,"addr","num","num")
        )
    )
)</f>
        <v>addr</v>
      </c>
      <c r="U324" s="7">
        <f ca="1">IF(O324="","",OFFSET(program!$A$1,0,disasm!$A324+COLUMN()-COLUMN($U324)+IF($I324,0,1)))</f>
        <v>1</v>
      </c>
      <c r="V324" s="7">
        <f ca="1">IF(P324="","",OFFSET(program!$A$1,0,disasm!$A324+COLUMN()-COLUMN($U324)+IF($I324,0,1)))</f>
        <v>1</v>
      </c>
      <c r="W324" s="7">
        <f ca="1">IF(Q324="","",OFFSET(program!$A$1,0,disasm!$A324+COLUMN()-COLUMN($U324)+IF($I324,0,1)))</f>
        <v>67</v>
      </c>
      <c r="X324" s="3" t="str">
        <f t="shared" ref="X324:X387" ca="1" si="135">IF(O324="","",
  SUBSTITUTE(SUBSTITUTE(
    CHOOSE(1+O324,"[val]","val","[SP+val]"),
    "val",
    IF(R324="char","'"&amp;CHAR(U324)&amp;"'",
      IF(R324="addr",
        INDEX($B:$B,MATCH(U324,$A:$A,1))
          &amp; IF(INDEX($A:$A,MATCH(U324,$A:$A,1)) &lt; U324, ".a"&amp;(U324 - INDEX($A:$A,MATCH(U324,$A:$A,1))),""),
        U324
       )
    )
  ),"+-","-")
)</f>
        <v>1</v>
      </c>
      <c r="Y324" s="3" t="str">
        <f t="shared" ref="Y324:Y387" ca="1" si="136">IF(P324="","",
  SUBSTITUTE(SUBSTITUTE(
    CHOOSE(1+P324,"[val]","val","[SP+val]"),
    "val",
    IF(S324="char","'"&amp;CHAR(V324)&amp;"'",
      IF(S324="addr",
        INDEX($B:$B,MATCH(V324,$A:$A,1))
          &amp; IF(INDEX($A:$A,MATCH(V324,$A:$A,1)) &lt; V324, ".a"&amp;(V324 - INDEX($A:$A,MATCH(V324,$A:$A,1))),""),
        V324
       )
    )
  ),"+-","-")
)</f>
        <v>1</v>
      </c>
      <c r="Z324" s="3" t="str">
        <f t="shared" ref="Z324:Z387" ca="1" si="137">IF(Q324="","",
  SUBSTITUTE(SUBSTITUTE(
    CHOOSE(1+Q324,"[val]","val","[SP+val]"),
    "val",
    IF(T324="char","'"&amp;CHAR(W324)&amp;"'",
      IF(T324="addr",
        INDEX($B:$B,MATCH(W324,$A:$A,1))
          &amp; IF(INDEX($A:$A,MATCH(W324,$A:$A,1)) &lt; W324, ".a"&amp;(W324 - INDEX($A:$A,MATCH(W324,$A:$A,1))),""),
        W324
       )
    )
  ),"+-","-")
)</f>
        <v>[node.rxmem_size]</v>
      </c>
      <c r="AA324" s="3" t="str">
        <f ca="1">" "
&amp;AE324
&amp;IF(AND(OR(K324=5,K324=6),MOD(INT(J324/1000),10)=1)," A2","")
&amp;IF(AND(NOT(I324),J324=109,OFFSET(program!$A$1,0,disasm!$A324+1)&gt;0,NOT(ISNUMBER(FIND(" A1 "," "&amp;AE324&amp;" "))))," AUTOLABEL","")
&amp;" "</f>
        <v xml:space="preserve">  </v>
      </c>
    </row>
    <row r="325" spans="1:31" x14ac:dyDescent="0.2">
      <c r="A325" s="1">
        <f t="shared" ca="1" si="122"/>
        <v>756</v>
      </c>
      <c r="B325" s="2" t="str">
        <f t="shared" ca="1" si="123"/>
        <v>node11_main+8</v>
      </c>
      <c r="C325" s="3" t="str">
        <f ca="1">_xlfn.TEXTJOIN(" ",FALSE,OFFSET(program!$A$1,0,A325,1,M325))</f>
        <v>1102 1 775 68</v>
      </c>
      <c r="D325" s="4" t="str">
        <f ca="1">IF($H325="data",".dat "&amp;X325,
IF($H325="str",".str " &amp; _xlfn.TEXTJOIN("",FALSE,OFFSET(program!$A$2,0,A325+1,1,M325-1)),
$L325&amp;" "&amp;_xlfn.TEXTJOIN(", ",TRUE,$X325:$Z325)
))</f>
        <v>MUL  1, node11_main+27, [node.rxmem]</v>
      </c>
      <c r="E325" s="19" t="b">
        <f t="shared" ca="1" si="124"/>
        <v>0</v>
      </c>
      <c r="F325" s="5" t="str">
        <f t="shared" ca="1" si="125"/>
        <v>node11_main</v>
      </c>
      <c r="G325" s="5">
        <f t="shared" ca="1" si="126"/>
        <v>748</v>
      </c>
      <c r="H325" s="5" t="str">
        <f t="shared" si="127"/>
        <v>code</v>
      </c>
      <c r="I325" s="13" t="b">
        <f t="shared" si="128"/>
        <v>0</v>
      </c>
      <c r="J325" s="6">
        <f ca="1">OFFSET(program!$A$1,0,disasm!A325)</f>
        <v>1102</v>
      </c>
      <c r="K325" s="7">
        <f t="shared" ca="1" si="118"/>
        <v>2</v>
      </c>
      <c r="L325" s="7" t="str">
        <f t="shared" ca="1" si="129"/>
        <v xml:space="preserve">MUL </v>
      </c>
      <c r="M325" s="7">
        <f t="shared" ca="1" si="130"/>
        <v>4</v>
      </c>
      <c r="N325" s="7">
        <f t="shared" ca="1" si="119"/>
        <v>3</v>
      </c>
      <c r="O325" s="8">
        <f t="shared" ca="1" si="131"/>
        <v>1</v>
      </c>
      <c r="P325" s="8">
        <f t="shared" ca="1" si="120"/>
        <v>1</v>
      </c>
      <c r="Q325" s="8">
        <f t="shared" ca="1" si="121"/>
        <v>0</v>
      </c>
      <c r="R325" s="8" t="str">
        <f t="shared" ca="1" si="132"/>
        <v>num</v>
      </c>
      <c r="S325" s="8" t="str">
        <f t="shared" ca="1" si="133"/>
        <v>addr</v>
      </c>
      <c r="T325" s="8" t="str">
        <f t="shared" ca="1" si="134"/>
        <v>addr</v>
      </c>
      <c r="U325" s="7">
        <f ca="1">IF(O325="","",OFFSET(program!$A$1,0,disasm!$A325+COLUMN()-COLUMN($U325)+IF($I325,0,1)))</f>
        <v>1</v>
      </c>
      <c r="V325" s="7">
        <f ca="1">IF(P325="","",OFFSET(program!$A$1,0,disasm!$A325+COLUMN()-COLUMN($U325)+IF($I325,0,1)))</f>
        <v>775</v>
      </c>
      <c r="W325" s="7">
        <f ca="1">IF(Q325="","",OFFSET(program!$A$1,0,disasm!$A325+COLUMN()-COLUMN($U325)+IF($I325,0,1)))</f>
        <v>68</v>
      </c>
      <c r="X325" s="3" t="str">
        <f t="shared" ca="1" si="135"/>
        <v>1</v>
      </c>
      <c r="Y325" s="3" t="str">
        <f t="shared" ca="1" si="136"/>
        <v>node11_main+27</v>
      </c>
      <c r="Z325" s="3" t="str">
        <f t="shared" ca="1" si="137"/>
        <v>[node.rxmem]</v>
      </c>
      <c r="AA325" s="3" t="str">
        <f ca="1">" "
&amp;AE325
&amp;IF(AND(OR(K325=5,K325=6),MOD(INT(J325/1000),10)=1)," A2","")
&amp;IF(AND(NOT(I325),J325=109,OFFSET(program!$A$1,0,disasm!$A325+1)&gt;0,NOT(ISNUMBER(FIND(" A1 "," "&amp;AE325&amp;" "))))," AUTOLABEL","")
&amp;" "</f>
        <v xml:space="preserve"> A2 </v>
      </c>
      <c r="AE325" s="12" t="s">
        <v>19</v>
      </c>
    </row>
    <row r="326" spans="1:31" x14ac:dyDescent="0.2">
      <c r="A326" s="1">
        <f t="shared" ca="1" si="122"/>
        <v>760</v>
      </c>
      <c r="B326" s="2" t="str">
        <f t="shared" ca="1" si="123"/>
        <v>node11_main+12</v>
      </c>
      <c r="C326" s="3" t="str">
        <f ca="1">_xlfn.TEXTJOIN(" ",FALSE,OFFSET(program!$A$1,0,A326,1,M326))</f>
        <v>1102 1 556 69</v>
      </c>
      <c r="D326" s="4" t="str">
        <f ca="1">IF($H326="data",".dat "&amp;X326,
IF($H326="str",".str " &amp; _xlfn.TEXTJOIN("",FALSE,OFFSET(program!$A$2,0,A326+1,1,M326-1)),
$L326&amp;" "&amp;_xlfn.TEXTJOIN(", ",TRUE,$X326:$Z326)
))</f>
        <v>MUL  1, app_first, [node.node_app]</v>
      </c>
      <c r="E326" s="19" t="b">
        <f t="shared" ca="1" si="124"/>
        <v>0</v>
      </c>
      <c r="F326" s="5" t="str">
        <f t="shared" ca="1" si="125"/>
        <v>node11_main</v>
      </c>
      <c r="G326" s="5">
        <f t="shared" ca="1" si="126"/>
        <v>748</v>
      </c>
      <c r="H326" s="5" t="str">
        <f t="shared" si="127"/>
        <v>code</v>
      </c>
      <c r="I326" s="13" t="b">
        <f t="shared" si="128"/>
        <v>0</v>
      </c>
      <c r="J326" s="6">
        <f ca="1">OFFSET(program!$A$1,0,disasm!A326)</f>
        <v>1102</v>
      </c>
      <c r="K326" s="7">
        <f t="shared" ca="1" si="118"/>
        <v>2</v>
      </c>
      <c r="L326" s="7" t="str">
        <f t="shared" ca="1" si="129"/>
        <v xml:space="preserve">MUL </v>
      </c>
      <c r="M326" s="7">
        <f t="shared" ca="1" si="130"/>
        <v>4</v>
      </c>
      <c r="N326" s="7">
        <f t="shared" ca="1" si="119"/>
        <v>3</v>
      </c>
      <c r="O326" s="8">
        <f t="shared" ca="1" si="131"/>
        <v>1</v>
      </c>
      <c r="P326" s="8">
        <f t="shared" ca="1" si="120"/>
        <v>1</v>
      </c>
      <c r="Q326" s="8">
        <f t="shared" ca="1" si="121"/>
        <v>0</v>
      </c>
      <c r="R326" s="8" t="str">
        <f t="shared" ca="1" si="132"/>
        <v>num</v>
      </c>
      <c r="S326" s="8" t="str">
        <f t="shared" ca="1" si="133"/>
        <v>addr</v>
      </c>
      <c r="T326" s="8" t="str">
        <f t="shared" ca="1" si="134"/>
        <v>addr</v>
      </c>
      <c r="U326" s="7">
        <f ca="1">IF(O326="","",OFFSET(program!$A$1,0,disasm!$A326+COLUMN()-COLUMN($U326)+IF($I326,0,1)))</f>
        <v>1</v>
      </c>
      <c r="V326" s="7">
        <f ca="1">IF(P326="","",OFFSET(program!$A$1,0,disasm!$A326+COLUMN()-COLUMN($U326)+IF($I326,0,1)))</f>
        <v>556</v>
      </c>
      <c r="W326" s="7">
        <f ca="1">IF(Q326="","",OFFSET(program!$A$1,0,disasm!$A326+COLUMN()-COLUMN($U326)+IF($I326,0,1)))</f>
        <v>69</v>
      </c>
      <c r="X326" s="3" t="str">
        <f t="shared" ca="1" si="135"/>
        <v>1</v>
      </c>
      <c r="Y326" s="3" t="str">
        <f t="shared" ca="1" si="136"/>
        <v>app_first</v>
      </c>
      <c r="Z326" s="3" t="str">
        <f t="shared" ca="1" si="137"/>
        <v>[node.node_app]</v>
      </c>
      <c r="AA326" s="3" t="str">
        <f ca="1">" "
&amp;AE326
&amp;IF(AND(OR(K326=5,K326=6),MOD(INT(J326/1000),10)=1)," A2","")
&amp;IF(AND(NOT(I326),J326=109,OFFSET(program!$A$1,0,disasm!$A326+1)&gt;0,NOT(ISNUMBER(FIND(" A1 "," "&amp;AE326&amp;" "))))," AUTOLABEL","")
&amp;" "</f>
        <v xml:space="preserve"> A2 </v>
      </c>
      <c r="AE326" s="12" t="s">
        <v>19</v>
      </c>
    </row>
    <row r="327" spans="1:31" x14ac:dyDescent="0.2">
      <c r="A327" s="1">
        <f t="shared" ca="1" si="122"/>
        <v>764</v>
      </c>
      <c r="B327" s="2" t="str">
        <f t="shared" ca="1" si="123"/>
        <v>node11_main+16</v>
      </c>
      <c r="C327" s="3" t="str">
        <f ca="1">_xlfn.TEXTJOIN(" ",FALSE,OFFSET(program!$A$1,0,A327,1,M327))</f>
        <v>1101 2 0 71</v>
      </c>
      <c r="D327" s="4" t="str">
        <f ca="1">IF($H327="data",".dat "&amp;X327,
IF($H327="str",".str " &amp; _xlfn.TEXTJOIN("",FALSE,OFFSET(program!$A$2,0,A327+1,1,M327-1)),
$L327&amp;" "&amp;_xlfn.TEXTJOIN(", ",TRUE,$X327:$Z327)
))</f>
        <v>ADD  2, 0, [node.desttbl_size]</v>
      </c>
      <c r="E327" s="19" t="b">
        <f t="shared" ca="1" si="124"/>
        <v>0</v>
      </c>
      <c r="F327" s="5" t="str">
        <f t="shared" ca="1" si="125"/>
        <v>node11_main</v>
      </c>
      <c r="G327" s="5">
        <f t="shared" ca="1" si="126"/>
        <v>748</v>
      </c>
      <c r="H327" s="5" t="str">
        <f t="shared" si="127"/>
        <v>code</v>
      </c>
      <c r="I327" s="13" t="b">
        <f t="shared" si="128"/>
        <v>0</v>
      </c>
      <c r="J327" s="6">
        <f ca="1">OFFSET(program!$A$1,0,disasm!A327)</f>
        <v>1101</v>
      </c>
      <c r="K327" s="7">
        <f t="shared" ca="1" si="118"/>
        <v>1</v>
      </c>
      <c r="L327" s="7" t="str">
        <f t="shared" ca="1" si="129"/>
        <v xml:space="preserve">ADD </v>
      </c>
      <c r="M327" s="7">
        <f t="shared" ca="1" si="130"/>
        <v>4</v>
      </c>
      <c r="N327" s="7">
        <f t="shared" ca="1" si="119"/>
        <v>3</v>
      </c>
      <c r="O327" s="8">
        <f t="shared" ca="1" si="131"/>
        <v>1</v>
      </c>
      <c r="P327" s="8">
        <f t="shared" ca="1" si="120"/>
        <v>1</v>
      </c>
      <c r="Q327" s="8">
        <f t="shared" ca="1" si="121"/>
        <v>0</v>
      </c>
      <c r="R327" s="8" t="str">
        <f t="shared" ca="1" si="132"/>
        <v>num</v>
      </c>
      <c r="S327" s="8" t="str">
        <f t="shared" ca="1" si="133"/>
        <v>num</v>
      </c>
      <c r="T327" s="8" t="str">
        <f t="shared" ca="1" si="134"/>
        <v>addr</v>
      </c>
      <c r="U327" s="7">
        <f ca="1">IF(O327="","",OFFSET(program!$A$1,0,disasm!$A327+COLUMN()-COLUMN($U327)+IF($I327,0,1)))</f>
        <v>2</v>
      </c>
      <c r="V327" s="7">
        <f ca="1">IF(P327="","",OFFSET(program!$A$1,0,disasm!$A327+COLUMN()-COLUMN($U327)+IF($I327,0,1)))</f>
        <v>0</v>
      </c>
      <c r="W327" s="7">
        <f ca="1">IF(Q327="","",OFFSET(program!$A$1,0,disasm!$A327+COLUMN()-COLUMN($U327)+IF($I327,0,1)))</f>
        <v>71</v>
      </c>
      <c r="X327" s="3" t="str">
        <f t="shared" ca="1" si="135"/>
        <v>2</v>
      </c>
      <c r="Y327" s="3" t="str">
        <f t="shared" ca="1" si="136"/>
        <v>0</v>
      </c>
      <c r="Z327" s="3" t="str">
        <f t="shared" ca="1" si="137"/>
        <v>[node.desttbl_size]</v>
      </c>
      <c r="AA327" s="3" t="str">
        <f ca="1">" "
&amp;AE327
&amp;IF(AND(OR(K327=5,K327=6),MOD(INT(J327/1000),10)=1)," A2","")
&amp;IF(AND(NOT(I327),J327=109,OFFSET(program!$A$1,0,disasm!$A327+1)&gt;0,NOT(ISNUMBER(FIND(" A1 "," "&amp;AE327&amp;" "))))," AUTOLABEL","")
&amp;" "</f>
        <v xml:space="preserve">  </v>
      </c>
    </row>
    <row r="328" spans="1:31" x14ac:dyDescent="0.2">
      <c r="A328" s="1">
        <f t="shared" ca="1" si="122"/>
        <v>768</v>
      </c>
      <c r="B328" s="2" t="str">
        <f t="shared" ca="1" si="123"/>
        <v>node11_main+20</v>
      </c>
      <c r="C328" s="3" t="str">
        <f ca="1">_xlfn.TEXTJOIN(" ",FALSE,OFFSET(program!$A$1,0,A328,1,M328))</f>
        <v>1102 1 777 72</v>
      </c>
      <c r="D328" s="4" t="str">
        <f ca="1">IF($H328="data",".dat "&amp;X328,
IF($H328="str",".str " &amp; _xlfn.TEXTJOIN("",FALSE,OFFSET(program!$A$2,0,A328+1,1,M328-1)),
$L328&amp;" "&amp;_xlfn.TEXTJOIN(", ",TRUE,$X328:$Z328)
))</f>
        <v>MUL  1, node11_main+29, [node.desttbl]</v>
      </c>
      <c r="E328" s="19" t="b">
        <f t="shared" ca="1" si="124"/>
        <v>0</v>
      </c>
      <c r="F328" s="5" t="str">
        <f t="shared" ca="1" si="125"/>
        <v>node11_main</v>
      </c>
      <c r="G328" s="5">
        <f t="shared" ca="1" si="126"/>
        <v>748</v>
      </c>
      <c r="H328" s="5" t="str">
        <f t="shared" si="127"/>
        <v>code</v>
      </c>
      <c r="I328" s="13" t="b">
        <f t="shared" si="128"/>
        <v>0</v>
      </c>
      <c r="J328" s="6">
        <f ca="1">OFFSET(program!$A$1,0,disasm!A328)</f>
        <v>1102</v>
      </c>
      <c r="K328" s="7">
        <f t="shared" ca="1" si="118"/>
        <v>2</v>
      </c>
      <c r="L328" s="7" t="str">
        <f t="shared" ca="1" si="129"/>
        <v xml:space="preserve">MUL </v>
      </c>
      <c r="M328" s="7">
        <f t="shared" ca="1" si="130"/>
        <v>4</v>
      </c>
      <c r="N328" s="7">
        <f t="shared" ca="1" si="119"/>
        <v>3</v>
      </c>
      <c r="O328" s="8">
        <f t="shared" ca="1" si="131"/>
        <v>1</v>
      </c>
      <c r="P328" s="8">
        <f t="shared" ca="1" si="120"/>
        <v>1</v>
      </c>
      <c r="Q328" s="8">
        <f t="shared" ca="1" si="121"/>
        <v>0</v>
      </c>
      <c r="R328" s="8" t="str">
        <f t="shared" ca="1" si="132"/>
        <v>num</v>
      </c>
      <c r="S328" s="8" t="str">
        <f t="shared" ca="1" si="133"/>
        <v>addr</v>
      </c>
      <c r="T328" s="8" t="str">
        <f t="shared" ca="1" si="134"/>
        <v>addr</v>
      </c>
      <c r="U328" s="7">
        <f ca="1">IF(O328="","",OFFSET(program!$A$1,0,disasm!$A328+COLUMN()-COLUMN($U328)+IF($I328,0,1)))</f>
        <v>1</v>
      </c>
      <c r="V328" s="7">
        <f ca="1">IF(P328="","",OFFSET(program!$A$1,0,disasm!$A328+COLUMN()-COLUMN($U328)+IF($I328,0,1)))</f>
        <v>777</v>
      </c>
      <c r="W328" s="7">
        <f ca="1">IF(Q328="","",OFFSET(program!$A$1,0,disasm!$A328+COLUMN()-COLUMN($U328)+IF($I328,0,1)))</f>
        <v>72</v>
      </c>
      <c r="X328" s="3" t="str">
        <f t="shared" ca="1" si="135"/>
        <v>1</v>
      </c>
      <c r="Y328" s="3" t="str">
        <f t="shared" ca="1" si="136"/>
        <v>node11_main+29</v>
      </c>
      <c r="Z328" s="3" t="str">
        <f t="shared" ca="1" si="137"/>
        <v>[node.desttbl]</v>
      </c>
      <c r="AA328" s="3" t="str">
        <f ca="1">" "
&amp;AE328
&amp;IF(AND(OR(K328=5,K328=6),MOD(INT(J328/1000),10)=1)," A2","")
&amp;IF(AND(NOT(I328),J328=109,OFFSET(program!$A$1,0,disasm!$A328+1)&gt;0,NOT(ISNUMBER(FIND(" A1 "," "&amp;AE328&amp;" "))))," AUTOLABEL","")
&amp;" "</f>
        <v xml:space="preserve"> A2 </v>
      </c>
      <c r="AE328" s="15" t="s">
        <v>19</v>
      </c>
    </row>
    <row r="329" spans="1:31" x14ac:dyDescent="0.2">
      <c r="A329" s="1">
        <f t="shared" ca="1" si="122"/>
        <v>772</v>
      </c>
      <c r="B329" s="2" t="str">
        <f t="shared" ca="1" si="123"/>
        <v>node11_main+24</v>
      </c>
      <c r="C329" s="3" t="str">
        <f ca="1">_xlfn.TEXTJOIN(" ",FALSE,OFFSET(program!$A$1,0,A329,1,M329))</f>
        <v>1105 1 73</v>
      </c>
      <c r="D329" s="4" t="str">
        <f ca="1">IF($H329="data",".dat "&amp;X329,
IF($H329="str",".str " &amp; _xlfn.TEXTJOIN("",FALSE,OFFSET(program!$A$2,0,A329+1,1,M329-1)),
$L329&amp;" "&amp;_xlfn.TEXTJOIN(", ",TRUE,$X329:$Z329)
))</f>
        <v>J!=0 1, main.loop</v>
      </c>
      <c r="E329" s="19" t="b">
        <f t="shared" ca="1" si="124"/>
        <v>0</v>
      </c>
      <c r="F329" s="5" t="str">
        <f t="shared" ca="1" si="125"/>
        <v>node11_main</v>
      </c>
      <c r="G329" s="5">
        <f t="shared" ca="1" si="126"/>
        <v>748</v>
      </c>
      <c r="H329" s="5" t="str">
        <f t="shared" si="127"/>
        <v>code</v>
      </c>
      <c r="I329" s="13" t="b">
        <f t="shared" si="128"/>
        <v>0</v>
      </c>
      <c r="J329" s="6">
        <f ca="1">OFFSET(program!$A$1,0,disasm!A329)</f>
        <v>1105</v>
      </c>
      <c r="K329" s="7">
        <f t="shared" ca="1" si="118"/>
        <v>5</v>
      </c>
      <c r="L329" s="7" t="str">
        <f t="shared" ca="1" si="129"/>
        <v>J!=0</v>
      </c>
      <c r="M329" s="7">
        <f t="shared" ca="1" si="130"/>
        <v>3</v>
      </c>
      <c r="N329" s="7">
        <f t="shared" ca="1" si="119"/>
        <v>2</v>
      </c>
      <c r="O329" s="8">
        <f t="shared" ca="1" si="131"/>
        <v>1</v>
      </c>
      <c r="P329" s="8">
        <f t="shared" ca="1" si="120"/>
        <v>1</v>
      </c>
      <c r="Q329" s="8" t="str">
        <f t="shared" ca="1" si="121"/>
        <v/>
      </c>
      <c r="R329" s="8" t="str">
        <f t="shared" ca="1" si="132"/>
        <v>num</v>
      </c>
      <c r="S329" s="8" t="str">
        <f t="shared" ca="1" si="133"/>
        <v>addr</v>
      </c>
      <c r="T329" s="8" t="str">
        <f t="shared" ca="1" si="134"/>
        <v/>
      </c>
      <c r="U329" s="7">
        <f ca="1">IF(O329="","",OFFSET(program!$A$1,0,disasm!$A329+COLUMN()-COLUMN($U329)+IF($I329,0,1)))</f>
        <v>1</v>
      </c>
      <c r="V329" s="7">
        <f ca="1">IF(P329="","",OFFSET(program!$A$1,0,disasm!$A329+COLUMN()-COLUMN($U329)+IF($I329,0,1)))</f>
        <v>73</v>
      </c>
      <c r="W329" s="7" t="str">
        <f ca="1">IF(Q329="","",OFFSET(program!$A$1,0,disasm!$A329+COLUMN()-COLUMN($U329)+IF($I329,0,1)))</f>
        <v/>
      </c>
      <c r="X329" s="3" t="str">
        <f t="shared" ca="1" si="135"/>
        <v>1</v>
      </c>
      <c r="Y329" s="3" t="str">
        <f t="shared" ca="1" si="136"/>
        <v>main.loop</v>
      </c>
      <c r="Z329" s="3" t="str">
        <f t="shared" ca="1" si="137"/>
        <v/>
      </c>
      <c r="AA329" s="3" t="str">
        <f ca="1">" "
&amp;AE329
&amp;IF(AND(OR(K329=5,K329=6),MOD(INT(J329/1000),10)=1)," A2","")
&amp;IF(AND(NOT(I329),J329=109,OFFSET(program!$A$1,0,disasm!$A329+1)&gt;0,NOT(ISNUMBER(FIND(" A1 "," "&amp;AE329&amp;" "))))," AUTOLABEL","")
&amp;" "</f>
        <v xml:space="preserve">  A2 </v>
      </c>
    </row>
    <row r="330" spans="1:31" x14ac:dyDescent="0.2">
      <c r="A330" s="1">
        <f t="shared" ca="1" si="122"/>
        <v>775</v>
      </c>
      <c r="B330" s="2" t="str">
        <f t="shared" ca="1" si="123"/>
        <v>node11_main+27</v>
      </c>
      <c r="C330" s="3" t="str">
        <f ca="1">_xlfn.TEXTJOIN(" ",FALSE,OFFSET(program!$A$1,0,A330,1,M330))</f>
        <v>1</v>
      </c>
      <c r="D330" s="4" t="str">
        <f ca="1">IF($H330="data",".dat "&amp;X330,
IF($H330="str",".str " &amp; _xlfn.TEXTJOIN("",FALSE,OFFSET(program!$A$2,0,A330+1,1,M330-1)),
$L330&amp;" "&amp;_xlfn.TEXTJOIN(", ",TRUE,$X330:$Z330)
))</f>
        <v>.dat 1</v>
      </c>
      <c r="E330" s="19" t="b">
        <f t="shared" ca="1" si="124"/>
        <v>0</v>
      </c>
      <c r="F330" s="5" t="str">
        <f t="shared" ca="1" si="125"/>
        <v>node11_main</v>
      </c>
      <c r="G330" s="5">
        <f t="shared" ca="1" si="126"/>
        <v>748</v>
      </c>
      <c r="H330" s="5" t="str">
        <f t="shared" si="127"/>
        <v>data</v>
      </c>
      <c r="I330" s="13" t="b">
        <f t="shared" si="128"/>
        <v>1</v>
      </c>
      <c r="J330" s="6">
        <f ca="1">OFFSET(program!$A$1,0,disasm!A330)</f>
        <v>1</v>
      </c>
      <c r="K330" s="7">
        <f t="shared" ca="1" si="118"/>
        <v>1</v>
      </c>
      <c r="L330" s="7" t="str">
        <f t="shared" ca="1" si="129"/>
        <v xml:space="preserve">ADD </v>
      </c>
      <c r="M330" s="7">
        <f t="shared" si="130"/>
        <v>1</v>
      </c>
      <c r="N330" s="7">
        <f t="shared" si="119"/>
        <v>1</v>
      </c>
      <c r="O330" s="8">
        <f t="shared" si="131"/>
        <v>1</v>
      </c>
      <c r="P330" s="8" t="str">
        <f t="shared" si="120"/>
        <v/>
      </c>
      <c r="Q330" s="8" t="str">
        <f t="shared" si="121"/>
        <v/>
      </c>
      <c r="R330" s="8" t="str">
        <f t="shared" ca="1" si="132"/>
        <v>num</v>
      </c>
      <c r="S330" s="8" t="str">
        <f t="shared" si="133"/>
        <v/>
      </c>
      <c r="T330" s="8" t="str">
        <f t="shared" si="134"/>
        <v/>
      </c>
      <c r="U330" s="7">
        <f ca="1">IF(O330="","",OFFSET(program!$A$1,0,disasm!$A330+COLUMN()-COLUMN($U330)+IF($I330,0,1)))</f>
        <v>1</v>
      </c>
      <c r="V330" s="7" t="str">
        <f ca="1">IF(P330="","",OFFSET(program!$A$1,0,disasm!$A330+COLUMN()-COLUMN($U330)+IF($I330,0,1)))</f>
        <v/>
      </c>
      <c r="W330" s="7" t="str">
        <f ca="1">IF(Q330="","",OFFSET(program!$A$1,0,disasm!$A330+COLUMN()-COLUMN($U330)+IF($I330,0,1)))</f>
        <v/>
      </c>
      <c r="X330" s="3" t="str">
        <f t="shared" ca="1" si="135"/>
        <v>1</v>
      </c>
      <c r="Y330" s="3" t="str">
        <f t="shared" si="136"/>
        <v/>
      </c>
      <c r="Z330" s="3" t="str">
        <f t="shared" si="137"/>
        <v/>
      </c>
      <c r="AA330" s="3" t="str">
        <f ca="1">" "
&amp;AE330
&amp;IF(AND(OR(K330=5,K330=6),MOD(INT(J330/1000),10)=1)," A2","")
&amp;IF(AND(NOT(I330),J330=109,OFFSET(program!$A$1,0,disasm!$A330+1)&gt;0,NOT(ISNUMBER(FIND(" A1 "," "&amp;AE330&amp;" "))))," AUTOLABEL","")
&amp;" "</f>
        <v xml:space="preserve"> DATA </v>
      </c>
      <c r="AE330" s="12" t="s">
        <v>23</v>
      </c>
    </row>
    <row r="331" spans="1:31" x14ac:dyDescent="0.2">
      <c r="A331" s="1">
        <f t="shared" ca="1" si="122"/>
        <v>776</v>
      </c>
      <c r="B331" s="2" t="str">
        <f t="shared" ca="1" si="123"/>
        <v>node11_main+28</v>
      </c>
      <c r="C331" s="3" t="str">
        <f ca="1">_xlfn.TEXTJOIN(" ",FALSE,OFFSET(program!$A$1,0,A331,1,M331))</f>
        <v>29</v>
      </c>
      <c r="D331" s="4" t="str">
        <f ca="1">IF($H331="data",".dat "&amp;X331,
IF($H331="str",".str " &amp; _xlfn.TEXTJOIN("",FALSE,OFFSET(program!$A$2,0,A331+1,1,M331-1)),
$L331&amp;" "&amp;_xlfn.TEXTJOIN(", ",TRUE,$X331:$Z331)
))</f>
        <v>.dat 29</v>
      </c>
      <c r="E331" s="19" t="b">
        <f t="shared" ca="1" si="124"/>
        <v>0</v>
      </c>
      <c r="F331" s="5" t="str">
        <f t="shared" ca="1" si="125"/>
        <v>node11_main</v>
      </c>
      <c r="G331" s="5">
        <f t="shared" ca="1" si="126"/>
        <v>748</v>
      </c>
      <c r="H331" s="5" t="str">
        <f t="shared" si="127"/>
        <v>data</v>
      </c>
      <c r="I331" s="13" t="b">
        <f t="shared" si="128"/>
        <v>1</v>
      </c>
      <c r="J331" s="6">
        <f ca="1">OFFSET(program!$A$1,0,disasm!A331)</f>
        <v>29</v>
      </c>
      <c r="K331" s="7">
        <f t="shared" ca="1" si="118"/>
        <v>29</v>
      </c>
      <c r="L331" s="7" t="e">
        <f t="shared" ca="1" si="129"/>
        <v>#VALUE!</v>
      </c>
      <c r="M331" s="7">
        <f t="shared" si="130"/>
        <v>1</v>
      </c>
      <c r="N331" s="7">
        <f t="shared" si="119"/>
        <v>1</v>
      </c>
      <c r="O331" s="8">
        <f t="shared" si="131"/>
        <v>1</v>
      </c>
      <c r="P331" s="8" t="str">
        <f t="shared" si="120"/>
        <v/>
      </c>
      <c r="Q331" s="8" t="str">
        <f t="shared" si="121"/>
        <v/>
      </c>
      <c r="R331" s="8" t="str">
        <f t="shared" ca="1" si="132"/>
        <v>num</v>
      </c>
      <c r="S331" s="8" t="str">
        <f t="shared" si="133"/>
        <v/>
      </c>
      <c r="T331" s="8" t="str">
        <f t="shared" si="134"/>
        <v/>
      </c>
      <c r="U331" s="7">
        <f ca="1">IF(O331="","",OFFSET(program!$A$1,0,disasm!$A331+COLUMN()-COLUMN($U331)+IF($I331,0,1)))</f>
        <v>29</v>
      </c>
      <c r="V331" s="7" t="str">
        <f ca="1">IF(P331="","",OFFSET(program!$A$1,0,disasm!$A331+COLUMN()-COLUMN($U331)+IF($I331,0,1)))</f>
        <v/>
      </c>
      <c r="W331" s="7" t="str">
        <f ca="1">IF(Q331="","",OFFSET(program!$A$1,0,disasm!$A331+COLUMN()-COLUMN($U331)+IF($I331,0,1)))</f>
        <v/>
      </c>
      <c r="X331" s="3" t="str">
        <f t="shared" ca="1" si="135"/>
        <v>29</v>
      </c>
      <c r="Y331" s="3" t="str">
        <f t="shared" si="136"/>
        <v/>
      </c>
      <c r="Z331" s="3" t="str">
        <f t="shared" si="137"/>
        <v/>
      </c>
      <c r="AA331" s="3" t="str">
        <f ca="1">" "
&amp;AE331
&amp;IF(AND(OR(K331=5,K331=6),MOD(INT(J331/1000),10)=1)," A2","")
&amp;IF(AND(NOT(I331),J331=109,OFFSET(program!$A$1,0,disasm!$A331+1)&gt;0,NOT(ISNUMBER(FIND(" A1 "," "&amp;AE331&amp;" "))))," AUTOLABEL","")
&amp;" "</f>
        <v xml:space="preserve">  </v>
      </c>
    </row>
    <row r="332" spans="1:31" x14ac:dyDescent="0.2">
      <c r="A332" s="1">
        <f t="shared" ca="1" si="122"/>
        <v>777</v>
      </c>
      <c r="B332" s="2" t="str">
        <f t="shared" ca="1" si="123"/>
        <v>node11_main+29</v>
      </c>
      <c r="C332" s="3" t="str">
        <f ca="1">_xlfn.TEXTJOIN(" ",FALSE,OFFSET(program!$A$1,0,A332,1,M332))</f>
        <v>42</v>
      </c>
      <c r="D332" s="4" t="str">
        <f ca="1">IF($H332="data",".dat "&amp;X332,
IF($H332="str",".str " &amp; _xlfn.TEXTJOIN("",FALSE,OFFSET(program!$A$2,0,A332+1,1,M332-1)),
$L332&amp;" "&amp;_xlfn.TEXTJOIN(", ",TRUE,$X332:$Z332)
))</f>
        <v>.dat 42</v>
      </c>
      <c r="E332" s="19" t="b">
        <f t="shared" ca="1" si="124"/>
        <v>0</v>
      </c>
      <c r="F332" s="5" t="str">
        <f t="shared" ca="1" si="125"/>
        <v>node11_main</v>
      </c>
      <c r="G332" s="5">
        <f t="shared" ca="1" si="126"/>
        <v>748</v>
      </c>
      <c r="H332" s="5" t="str">
        <f t="shared" si="127"/>
        <v>data</v>
      </c>
      <c r="I332" s="13" t="b">
        <f t="shared" si="128"/>
        <v>1</v>
      </c>
      <c r="J332" s="6">
        <f ca="1">OFFSET(program!$A$1,0,disasm!A332)</f>
        <v>42</v>
      </c>
      <c r="K332" s="7">
        <f t="shared" ca="1" si="118"/>
        <v>42</v>
      </c>
      <c r="L332" s="7" t="e">
        <f t="shared" ca="1" si="129"/>
        <v>#VALUE!</v>
      </c>
      <c r="M332" s="7">
        <f t="shared" si="130"/>
        <v>1</v>
      </c>
      <c r="N332" s="7">
        <f t="shared" si="119"/>
        <v>1</v>
      </c>
      <c r="O332" s="8">
        <f t="shared" si="131"/>
        <v>1</v>
      </c>
      <c r="P332" s="8" t="str">
        <f t="shared" si="120"/>
        <v/>
      </c>
      <c r="Q332" s="8" t="str">
        <f t="shared" si="121"/>
        <v/>
      </c>
      <c r="R332" s="8" t="str">
        <f t="shared" ca="1" si="132"/>
        <v>num</v>
      </c>
      <c r="S332" s="8" t="str">
        <f t="shared" si="133"/>
        <v/>
      </c>
      <c r="T332" s="8" t="str">
        <f t="shared" si="134"/>
        <v/>
      </c>
      <c r="U332" s="7">
        <f ca="1">IF(O332="","",OFFSET(program!$A$1,0,disasm!$A332+COLUMN()-COLUMN($U332)+IF($I332,0,1)))</f>
        <v>42</v>
      </c>
      <c r="V332" s="7" t="str">
        <f ca="1">IF(P332="","",OFFSET(program!$A$1,0,disasm!$A332+COLUMN()-COLUMN($U332)+IF($I332,0,1)))</f>
        <v/>
      </c>
      <c r="W332" s="7" t="str">
        <f ca="1">IF(Q332="","",OFFSET(program!$A$1,0,disasm!$A332+COLUMN()-COLUMN($U332)+IF($I332,0,1)))</f>
        <v/>
      </c>
      <c r="X332" s="3" t="str">
        <f t="shared" ca="1" si="135"/>
        <v>42</v>
      </c>
      <c r="Y332" s="3" t="str">
        <f t="shared" si="136"/>
        <v/>
      </c>
      <c r="Z332" s="3" t="str">
        <f t="shared" si="137"/>
        <v/>
      </c>
      <c r="AA332" s="3" t="str">
        <f ca="1">" "
&amp;AE332
&amp;IF(AND(OR(K332=5,K332=6),MOD(INT(J332/1000),10)=1)," A2","")
&amp;IF(AND(NOT(I332),J332=109,OFFSET(program!$A$1,0,disasm!$A332+1)&gt;0,NOT(ISNUMBER(FIND(" A1 "," "&amp;AE332&amp;" "))))," AUTOLABEL","")
&amp;" "</f>
        <v xml:space="preserve">  </v>
      </c>
    </row>
    <row r="333" spans="1:31" x14ac:dyDescent="0.2">
      <c r="A333" s="1">
        <f t="shared" ca="1" si="122"/>
        <v>778</v>
      </c>
      <c r="B333" s="2" t="str">
        <f t="shared" ca="1" si="123"/>
        <v>node11_main+30</v>
      </c>
      <c r="C333" s="3" t="str">
        <f ca="1">_xlfn.TEXTJOIN(" ",FALSE,OFFSET(program!$A$1,0,A333,1,M333))</f>
        <v>436079</v>
      </c>
      <c r="D333" s="4" t="str">
        <f ca="1">IF($H333="data",".dat "&amp;X333,
IF($H333="str",".str " &amp; _xlfn.TEXTJOIN("",FALSE,OFFSET(program!$A$2,0,A333+1,1,M333-1)),
$L333&amp;" "&amp;_xlfn.TEXTJOIN(", ",TRUE,$X333:$Z333)
))</f>
        <v>.dat 436079</v>
      </c>
      <c r="E333" s="19" t="b">
        <f t="shared" ca="1" si="124"/>
        <v>0</v>
      </c>
      <c r="F333" s="5" t="str">
        <f t="shared" ca="1" si="125"/>
        <v>node11_main</v>
      </c>
      <c r="G333" s="5">
        <f t="shared" ca="1" si="126"/>
        <v>748</v>
      </c>
      <c r="H333" s="5" t="str">
        <f t="shared" si="127"/>
        <v>data</v>
      </c>
      <c r="I333" s="13" t="b">
        <f t="shared" si="128"/>
        <v>1</v>
      </c>
      <c r="J333" s="6">
        <f ca="1">OFFSET(program!$A$1,0,disasm!A333)</f>
        <v>436079</v>
      </c>
      <c r="K333" s="7">
        <f t="shared" ca="1" si="118"/>
        <v>79</v>
      </c>
      <c r="L333" s="7" t="e">
        <f t="shared" ca="1" si="129"/>
        <v>#VALUE!</v>
      </c>
      <c r="M333" s="7">
        <f t="shared" si="130"/>
        <v>1</v>
      </c>
      <c r="N333" s="7">
        <f t="shared" si="119"/>
        <v>1</v>
      </c>
      <c r="O333" s="8">
        <f t="shared" si="131"/>
        <v>1</v>
      </c>
      <c r="P333" s="8" t="str">
        <f t="shared" si="120"/>
        <v/>
      </c>
      <c r="Q333" s="8" t="str">
        <f t="shared" si="121"/>
        <v/>
      </c>
      <c r="R333" s="8" t="str">
        <f t="shared" ca="1" si="132"/>
        <v>num</v>
      </c>
      <c r="S333" s="8" t="str">
        <f t="shared" si="133"/>
        <v/>
      </c>
      <c r="T333" s="8" t="str">
        <f t="shared" si="134"/>
        <v/>
      </c>
      <c r="U333" s="7">
        <f ca="1">IF(O333="","",OFFSET(program!$A$1,0,disasm!$A333+COLUMN()-COLUMN($U333)+IF($I333,0,1)))</f>
        <v>436079</v>
      </c>
      <c r="V333" s="7" t="str">
        <f ca="1">IF(P333="","",OFFSET(program!$A$1,0,disasm!$A333+COLUMN()-COLUMN($U333)+IF($I333,0,1)))</f>
        <v/>
      </c>
      <c r="W333" s="7" t="str">
        <f ca="1">IF(Q333="","",OFFSET(program!$A$1,0,disasm!$A333+COLUMN()-COLUMN($U333)+IF($I333,0,1)))</f>
        <v/>
      </c>
      <c r="X333" s="3" t="str">
        <f t="shared" ca="1" si="135"/>
        <v>436079</v>
      </c>
      <c r="Y333" s="3" t="str">
        <f t="shared" si="136"/>
        <v/>
      </c>
      <c r="Z333" s="3" t="str">
        <f t="shared" si="137"/>
        <v/>
      </c>
      <c r="AA333" s="3" t="str">
        <f ca="1">" "
&amp;AE333
&amp;IF(AND(OR(K333=5,K333=6),MOD(INT(J333/1000),10)=1)," A2","")
&amp;IF(AND(NOT(I333),J333=109,OFFSET(program!$A$1,0,disasm!$A333+1)&gt;0,NOT(ISNUMBER(FIND(" A1 "," "&amp;AE333&amp;" "))))," AUTOLABEL","")
&amp;" "</f>
        <v xml:space="preserve">  </v>
      </c>
    </row>
    <row r="334" spans="1:31" x14ac:dyDescent="0.2">
      <c r="A334" s="1">
        <f t="shared" ca="1" si="122"/>
        <v>779</v>
      </c>
      <c r="B334" s="2" t="str">
        <f t="shared" ca="1" si="123"/>
        <v>node11_main+31</v>
      </c>
      <c r="C334" s="3" t="str">
        <f ca="1">_xlfn.TEXTJOIN(" ",FALSE,OFFSET(program!$A$1,0,A334,1,M334))</f>
        <v>5</v>
      </c>
      <c r="D334" s="4" t="str">
        <f ca="1">IF($H334="data",".dat "&amp;X334,
IF($H334="str",".str " &amp; _xlfn.TEXTJOIN("",FALSE,OFFSET(program!$A$2,0,A334+1,1,M334-1)),
$L334&amp;" "&amp;_xlfn.TEXTJOIN(", ",TRUE,$X334:$Z334)
))</f>
        <v>.dat 5</v>
      </c>
      <c r="E334" s="19" t="b">
        <f t="shared" ca="1" si="124"/>
        <v>0</v>
      </c>
      <c r="F334" s="5" t="str">
        <f t="shared" ca="1" si="125"/>
        <v>node11_main</v>
      </c>
      <c r="G334" s="5">
        <f t="shared" ca="1" si="126"/>
        <v>748</v>
      </c>
      <c r="H334" s="5" t="str">
        <f t="shared" si="127"/>
        <v>data</v>
      </c>
      <c r="I334" s="13" t="b">
        <f t="shared" si="128"/>
        <v>1</v>
      </c>
      <c r="J334" s="6">
        <f ca="1">OFFSET(program!$A$1,0,disasm!A334)</f>
        <v>5</v>
      </c>
      <c r="K334" s="7">
        <f t="shared" ca="1" si="118"/>
        <v>5</v>
      </c>
      <c r="L334" s="7" t="str">
        <f t="shared" ca="1" si="129"/>
        <v>J!=0</v>
      </c>
      <c r="M334" s="7">
        <f t="shared" si="130"/>
        <v>1</v>
      </c>
      <c r="N334" s="7">
        <f t="shared" si="119"/>
        <v>1</v>
      </c>
      <c r="O334" s="8">
        <f t="shared" si="131"/>
        <v>1</v>
      </c>
      <c r="P334" s="8" t="str">
        <f t="shared" si="120"/>
        <v/>
      </c>
      <c r="Q334" s="8" t="str">
        <f t="shared" si="121"/>
        <v/>
      </c>
      <c r="R334" s="8" t="str">
        <f t="shared" ca="1" si="132"/>
        <v>num</v>
      </c>
      <c r="S334" s="8" t="str">
        <f t="shared" si="133"/>
        <v/>
      </c>
      <c r="T334" s="8" t="str">
        <f t="shared" si="134"/>
        <v/>
      </c>
      <c r="U334" s="7">
        <f ca="1">IF(O334="","",OFFSET(program!$A$1,0,disasm!$A334+COLUMN()-COLUMN($U334)+IF($I334,0,1)))</f>
        <v>5</v>
      </c>
      <c r="V334" s="7" t="str">
        <f ca="1">IF(P334="","",OFFSET(program!$A$1,0,disasm!$A334+COLUMN()-COLUMN($U334)+IF($I334,0,1)))</f>
        <v/>
      </c>
      <c r="W334" s="7" t="str">
        <f ca="1">IF(Q334="","",OFFSET(program!$A$1,0,disasm!$A334+COLUMN()-COLUMN($U334)+IF($I334,0,1)))</f>
        <v/>
      </c>
      <c r="X334" s="3" t="str">
        <f t="shared" ca="1" si="135"/>
        <v>5</v>
      </c>
      <c r="Y334" s="3" t="str">
        <f t="shared" si="136"/>
        <v/>
      </c>
      <c r="Z334" s="3" t="str">
        <f t="shared" si="137"/>
        <v/>
      </c>
      <c r="AA334" s="3" t="str">
        <f ca="1">" "
&amp;AE334
&amp;IF(AND(OR(K334=5,K334=6),MOD(INT(J334/1000),10)=1)," A2","")
&amp;IF(AND(NOT(I334),J334=109,OFFSET(program!$A$1,0,disasm!$A334+1)&gt;0,NOT(ISNUMBER(FIND(" A1 "," "&amp;AE334&amp;" "))))," AUTOLABEL","")
&amp;" "</f>
        <v xml:space="preserve">  </v>
      </c>
    </row>
    <row r="335" spans="1:31" x14ac:dyDescent="0.2">
      <c r="A335" s="1">
        <f t="shared" ca="1" si="122"/>
        <v>780</v>
      </c>
      <c r="B335" s="2" t="str">
        <f t="shared" ca="1" si="123"/>
        <v>node11_main+32</v>
      </c>
      <c r="C335" s="3" t="str">
        <f ca="1">_xlfn.TEXTJOIN(" ",FALSE,OFFSET(program!$A$1,0,A335,1,M335))</f>
        <v>60542</v>
      </c>
      <c r="D335" s="4" t="str">
        <f ca="1">IF($H335="data",".dat "&amp;X335,
IF($H335="str",".str " &amp; _xlfn.TEXTJOIN("",FALSE,OFFSET(program!$A$2,0,A335+1,1,M335-1)),
$L335&amp;" "&amp;_xlfn.TEXTJOIN(", ",TRUE,$X335:$Z335)
))</f>
        <v>.dat 60542</v>
      </c>
      <c r="E335" s="19" t="b">
        <f t="shared" ca="1" si="124"/>
        <v>0</v>
      </c>
      <c r="F335" s="5" t="str">
        <f t="shared" ca="1" si="125"/>
        <v>node11_main</v>
      </c>
      <c r="G335" s="5">
        <f t="shared" ca="1" si="126"/>
        <v>748</v>
      </c>
      <c r="H335" s="5" t="str">
        <f t="shared" si="127"/>
        <v>data</v>
      </c>
      <c r="I335" s="13" t="b">
        <f t="shared" si="128"/>
        <v>1</v>
      </c>
      <c r="J335" s="6">
        <f ca="1">OFFSET(program!$A$1,0,disasm!A335)</f>
        <v>60542</v>
      </c>
      <c r="K335" s="7">
        <f t="shared" ca="1" si="118"/>
        <v>42</v>
      </c>
      <c r="L335" s="7" t="e">
        <f t="shared" ca="1" si="129"/>
        <v>#VALUE!</v>
      </c>
      <c r="M335" s="7">
        <f t="shared" si="130"/>
        <v>1</v>
      </c>
      <c r="N335" s="7">
        <f t="shared" si="119"/>
        <v>1</v>
      </c>
      <c r="O335" s="8">
        <f t="shared" si="131"/>
        <v>1</v>
      </c>
      <c r="P335" s="8" t="str">
        <f t="shared" si="120"/>
        <v/>
      </c>
      <c r="Q335" s="8" t="str">
        <f t="shared" si="121"/>
        <v/>
      </c>
      <c r="R335" s="8" t="str">
        <f t="shared" ca="1" si="132"/>
        <v>num</v>
      </c>
      <c r="S335" s="8" t="str">
        <f t="shared" si="133"/>
        <v/>
      </c>
      <c r="T335" s="8" t="str">
        <f t="shared" si="134"/>
        <v/>
      </c>
      <c r="U335" s="7">
        <f ca="1">IF(O335="","",OFFSET(program!$A$1,0,disasm!$A335+COLUMN()-COLUMN($U335)+IF($I335,0,1)))</f>
        <v>60542</v>
      </c>
      <c r="V335" s="7" t="str">
        <f ca="1">IF(P335="","",OFFSET(program!$A$1,0,disasm!$A335+COLUMN()-COLUMN($U335)+IF($I335,0,1)))</f>
        <v/>
      </c>
      <c r="W335" s="7" t="str">
        <f ca="1">IF(Q335="","",OFFSET(program!$A$1,0,disasm!$A335+COLUMN()-COLUMN($U335)+IF($I335,0,1)))</f>
        <v/>
      </c>
      <c r="X335" s="3" t="str">
        <f t="shared" ca="1" si="135"/>
        <v>60542</v>
      </c>
      <c r="Y335" s="3" t="str">
        <f t="shared" si="136"/>
        <v/>
      </c>
      <c r="Z335" s="3" t="str">
        <f t="shared" si="137"/>
        <v/>
      </c>
      <c r="AA335" s="3" t="str">
        <f ca="1">" "
&amp;AE335
&amp;IF(AND(OR(K335=5,K335=6),MOD(INT(J335/1000),10)=1)," A2","")
&amp;IF(AND(NOT(I335),J335=109,OFFSET(program!$A$1,0,disasm!$A335+1)&gt;0,NOT(ISNUMBER(FIND(" A1 "," "&amp;AE335&amp;" "))))," AUTOLABEL","")
&amp;" "</f>
        <v xml:space="preserve">  </v>
      </c>
    </row>
    <row r="336" spans="1:31" x14ac:dyDescent="0.2">
      <c r="A336" s="1">
        <f t="shared" ca="1" si="122"/>
        <v>781</v>
      </c>
      <c r="B336" s="2" t="str">
        <f t="shared" ca="1" si="123"/>
        <v>node06_main</v>
      </c>
      <c r="C336" s="3" t="str">
        <f ca="1">_xlfn.TEXTJOIN(" ",FALSE,OFFSET(program!$A$1,0,A336,1,M336))</f>
        <v>1101 76253 0 66</v>
      </c>
      <c r="D336" s="4" t="str">
        <f ca="1">IF($H336="data",".dat "&amp;X336,
IF($H336="str",".str " &amp; _xlfn.TEXTJOIN("",FALSE,OFFSET(program!$A$2,0,A336+1,1,M336-1)),
$L336&amp;" "&amp;_xlfn.TEXTJOIN(", ",TRUE,$X336:$Z336)
))</f>
        <v>ADD  76253, 0, [node.prime]</v>
      </c>
      <c r="E336" s="19" t="b">
        <f t="shared" ca="1" si="124"/>
        <v>1</v>
      </c>
      <c r="F336" s="5" t="str">
        <f t="shared" si="125"/>
        <v>node06_main</v>
      </c>
      <c r="G336" s="5">
        <f t="shared" ca="1" si="126"/>
        <v>781</v>
      </c>
      <c r="H336" s="5" t="str">
        <f t="shared" si="127"/>
        <v>code</v>
      </c>
      <c r="I336" s="13" t="b">
        <f t="shared" si="128"/>
        <v>0</v>
      </c>
      <c r="J336" s="6">
        <f ca="1">OFFSET(program!$A$1,0,disasm!A336)</f>
        <v>1101</v>
      </c>
      <c r="K336" s="7">
        <f t="shared" ca="1" si="118"/>
        <v>1</v>
      </c>
      <c r="L336" s="7" t="str">
        <f t="shared" ca="1" si="129"/>
        <v xml:space="preserve">ADD </v>
      </c>
      <c r="M336" s="7">
        <f t="shared" ca="1" si="130"/>
        <v>4</v>
      </c>
      <c r="N336" s="7">
        <f t="shared" ca="1" si="119"/>
        <v>3</v>
      </c>
      <c r="O336" s="8">
        <f t="shared" ca="1" si="131"/>
        <v>1</v>
      </c>
      <c r="P336" s="8">
        <f t="shared" ca="1" si="120"/>
        <v>1</v>
      </c>
      <c r="Q336" s="8">
        <f t="shared" ca="1" si="121"/>
        <v>0</v>
      </c>
      <c r="R336" s="8" t="str">
        <f t="shared" ca="1" si="132"/>
        <v>num</v>
      </c>
      <c r="S336" s="8" t="str">
        <f t="shared" ca="1" si="133"/>
        <v>num</v>
      </c>
      <c r="T336" s="8" t="str">
        <f t="shared" ca="1" si="134"/>
        <v>addr</v>
      </c>
      <c r="U336" s="7">
        <f ca="1">IF(O336="","",OFFSET(program!$A$1,0,disasm!$A336+COLUMN()-COLUMN($U336)+IF($I336,0,1)))</f>
        <v>76253</v>
      </c>
      <c r="V336" s="7">
        <f ca="1">IF(P336="","",OFFSET(program!$A$1,0,disasm!$A336+COLUMN()-COLUMN($U336)+IF($I336,0,1)))</f>
        <v>0</v>
      </c>
      <c r="W336" s="7">
        <f ca="1">IF(Q336="","",OFFSET(program!$A$1,0,disasm!$A336+COLUMN()-COLUMN($U336)+IF($I336,0,1)))</f>
        <v>66</v>
      </c>
      <c r="X336" s="3" t="str">
        <f t="shared" ca="1" si="135"/>
        <v>76253</v>
      </c>
      <c r="Y336" s="3" t="str">
        <f t="shared" ca="1" si="136"/>
        <v>0</v>
      </c>
      <c r="Z336" s="3" t="str">
        <f t="shared" ca="1" si="137"/>
        <v>[node.prime]</v>
      </c>
      <c r="AA336" s="3" t="str">
        <f ca="1">" "
&amp;AE336
&amp;IF(AND(OR(K336=5,K336=6),MOD(INT(J336/1000),10)=1)," A2","")
&amp;IF(AND(NOT(I336),J336=109,OFFSET(program!$A$1,0,disasm!$A336+1)&gt;0,NOT(ISNUMBER(FIND(" A1 "," "&amp;AE336&amp;" "))))," AUTOLABEL","")
&amp;" "</f>
        <v xml:space="preserve"> CODE </v>
      </c>
      <c r="AD336" s="12" t="s">
        <v>94</v>
      </c>
      <c r="AE336" s="12" t="s">
        <v>24</v>
      </c>
    </row>
    <row r="337" spans="1:31" x14ac:dyDescent="0.2">
      <c r="A337" s="1">
        <f t="shared" ca="1" si="122"/>
        <v>785</v>
      </c>
      <c r="B337" s="2" t="str">
        <f t="shared" ca="1" si="123"/>
        <v>node06_main+4</v>
      </c>
      <c r="C337" s="3" t="str">
        <f ca="1">_xlfn.TEXTJOIN(" ",FALSE,OFFSET(program!$A$1,0,A337,1,M337))</f>
        <v>1101 1 0 67</v>
      </c>
      <c r="D337" s="4" t="str">
        <f ca="1">IF($H337="data",".dat "&amp;X337,
IF($H337="str",".str " &amp; _xlfn.TEXTJOIN("",FALSE,OFFSET(program!$A$2,0,A337+1,1,M337-1)),
$L337&amp;" "&amp;_xlfn.TEXTJOIN(", ",TRUE,$X337:$Z337)
))</f>
        <v>ADD  1, 0, [node.rxmem_size]</v>
      </c>
      <c r="E337" s="19" t="b">
        <f t="shared" ca="1" si="124"/>
        <v>1</v>
      </c>
      <c r="F337" s="5" t="str">
        <f t="shared" ca="1" si="125"/>
        <v>node06_main</v>
      </c>
      <c r="G337" s="5">
        <f t="shared" ca="1" si="126"/>
        <v>781</v>
      </c>
      <c r="H337" s="5" t="str">
        <f t="shared" si="127"/>
        <v>code</v>
      </c>
      <c r="I337" s="13" t="b">
        <f t="shared" si="128"/>
        <v>0</v>
      </c>
      <c r="J337" s="6">
        <f ca="1">OFFSET(program!$A$1,0,disasm!A337)</f>
        <v>1101</v>
      </c>
      <c r="K337" s="7">
        <f t="shared" ca="1" si="118"/>
        <v>1</v>
      </c>
      <c r="L337" s="7" t="str">
        <f t="shared" ca="1" si="129"/>
        <v xml:space="preserve">ADD </v>
      </c>
      <c r="M337" s="7">
        <f t="shared" ca="1" si="130"/>
        <v>4</v>
      </c>
      <c r="N337" s="7">
        <f t="shared" ca="1" si="119"/>
        <v>3</v>
      </c>
      <c r="O337" s="8">
        <f t="shared" ca="1" si="131"/>
        <v>1</v>
      </c>
      <c r="P337" s="8">
        <f t="shared" ca="1" si="120"/>
        <v>1</v>
      </c>
      <c r="Q337" s="8">
        <f t="shared" ca="1" si="121"/>
        <v>0</v>
      </c>
      <c r="R337" s="8" t="str">
        <f t="shared" ca="1" si="132"/>
        <v>num</v>
      </c>
      <c r="S337" s="8" t="str">
        <f t="shared" ca="1" si="133"/>
        <v>num</v>
      </c>
      <c r="T337" s="8" t="str">
        <f t="shared" ca="1" si="134"/>
        <v>addr</v>
      </c>
      <c r="U337" s="7">
        <f ca="1">IF(O337="","",OFFSET(program!$A$1,0,disasm!$A337+COLUMN()-COLUMN($U337)+IF($I337,0,1)))</f>
        <v>1</v>
      </c>
      <c r="V337" s="7">
        <f ca="1">IF(P337="","",OFFSET(program!$A$1,0,disasm!$A337+COLUMN()-COLUMN($U337)+IF($I337,0,1)))</f>
        <v>0</v>
      </c>
      <c r="W337" s="7">
        <f ca="1">IF(Q337="","",OFFSET(program!$A$1,0,disasm!$A337+COLUMN()-COLUMN($U337)+IF($I337,0,1)))</f>
        <v>67</v>
      </c>
      <c r="X337" s="3" t="str">
        <f t="shared" ca="1" si="135"/>
        <v>1</v>
      </c>
      <c r="Y337" s="3" t="str">
        <f t="shared" ca="1" si="136"/>
        <v>0</v>
      </c>
      <c r="Z337" s="3" t="str">
        <f t="shared" ca="1" si="137"/>
        <v>[node.rxmem_size]</v>
      </c>
      <c r="AA337" s="3" t="str">
        <f ca="1">" "
&amp;AE337
&amp;IF(AND(OR(K337=5,K337=6),MOD(INT(J337/1000),10)=1)," A2","")
&amp;IF(AND(NOT(I337),J337=109,OFFSET(program!$A$1,0,disasm!$A337+1)&gt;0,NOT(ISNUMBER(FIND(" A1 "," "&amp;AE337&amp;" "))))," AUTOLABEL","")
&amp;" "</f>
        <v xml:space="preserve">  </v>
      </c>
    </row>
    <row r="338" spans="1:31" x14ac:dyDescent="0.2">
      <c r="A338" s="1">
        <f t="shared" ca="1" si="122"/>
        <v>789</v>
      </c>
      <c r="B338" s="2" t="str">
        <f t="shared" ca="1" si="123"/>
        <v>node06_main+8</v>
      </c>
      <c r="C338" s="3" t="str">
        <f ca="1">_xlfn.TEXTJOIN(" ",FALSE,OFFSET(program!$A$1,0,A338,1,M338))</f>
        <v>1102 1 808 68</v>
      </c>
      <c r="D338" s="4" t="str">
        <f ca="1">IF($H338="data",".dat "&amp;X338,
IF($H338="str",".str " &amp; _xlfn.TEXTJOIN("",FALSE,OFFSET(program!$A$2,0,A338+1,1,M338-1)),
$L338&amp;" "&amp;_xlfn.TEXTJOIN(", ",TRUE,$X338:$Z338)
))</f>
        <v>MUL  1, node06_main+27, [node.rxmem]</v>
      </c>
      <c r="E338" s="19" t="b">
        <f t="shared" ca="1" si="124"/>
        <v>1</v>
      </c>
      <c r="F338" s="5" t="str">
        <f t="shared" ca="1" si="125"/>
        <v>node06_main</v>
      </c>
      <c r="G338" s="5">
        <f t="shared" ca="1" si="126"/>
        <v>781</v>
      </c>
      <c r="H338" s="5" t="str">
        <f t="shared" si="127"/>
        <v>code</v>
      </c>
      <c r="I338" s="13" t="b">
        <f t="shared" si="128"/>
        <v>0</v>
      </c>
      <c r="J338" s="6">
        <f ca="1">OFFSET(program!$A$1,0,disasm!A338)</f>
        <v>1102</v>
      </c>
      <c r="K338" s="7">
        <f t="shared" ca="1" si="118"/>
        <v>2</v>
      </c>
      <c r="L338" s="7" t="str">
        <f t="shared" ca="1" si="129"/>
        <v xml:space="preserve">MUL </v>
      </c>
      <c r="M338" s="7">
        <f t="shared" ca="1" si="130"/>
        <v>4</v>
      </c>
      <c r="N338" s="7">
        <f t="shared" ca="1" si="119"/>
        <v>3</v>
      </c>
      <c r="O338" s="8">
        <f t="shared" ca="1" si="131"/>
        <v>1</v>
      </c>
      <c r="P338" s="8">
        <f t="shared" ca="1" si="120"/>
        <v>1</v>
      </c>
      <c r="Q338" s="8">
        <f t="shared" ca="1" si="121"/>
        <v>0</v>
      </c>
      <c r="R338" s="8" t="str">
        <f t="shared" ca="1" si="132"/>
        <v>num</v>
      </c>
      <c r="S338" s="8" t="str">
        <f t="shared" ca="1" si="133"/>
        <v>addr</v>
      </c>
      <c r="T338" s="8" t="str">
        <f t="shared" ca="1" si="134"/>
        <v>addr</v>
      </c>
      <c r="U338" s="7">
        <f ca="1">IF(O338="","",OFFSET(program!$A$1,0,disasm!$A338+COLUMN()-COLUMN($U338)+IF($I338,0,1)))</f>
        <v>1</v>
      </c>
      <c r="V338" s="7">
        <f ca="1">IF(P338="","",OFFSET(program!$A$1,0,disasm!$A338+COLUMN()-COLUMN($U338)+IF($I338,0,1)))</f>
        <v>808</v>
      </c>
      <c r="W338" s="7">
        <f ca="1">IF(Q338="","",OFFSET(program!$A$1,0,disasm!$A338+COLUMN()-COLUMN($U338)+IF($I338,0,1)))</f>
        <v>68</v>
      </c>
      <c r="X338" s="3" t="str">
        <f t="shared" ca="1" si="135"/>
        <v>1</v>
      </c>
      <c r="Y338" s="3" t="str">
        <f t="shared" ca="1" si="136"/>
        <v>node06_main+27</v>
      </c>
      <c r="Z338" s="3" t="str">
        <f t="shared" ca="1" si="137"/>
        <v>[node.rxmem]</v>
      </c>
      <c r="AA338" s="3" t="str">
        <f ca="1">" "
&amp;AE338
&amp;IF(AND(OR(K338=5,K338=6),MOD(INT(J338/1000),10)=1)," A2","")
&amp;IF(AND(NOT(I338),J338=109,OFFSET(program!$A$1,0,disasm!$A338+1)&gt;0,NOT(ISNUMBER(FIND(" A1 "," "&amp;AE338&amp;" "))))," AUTOLABEL","")
&amp;" "</f>
        <v xml:space="preserve"> A2 </v>
      </c>
      <c r="AE338" s="12" t="s">
        <v>19</v>
      </c>
    </row>
    <row r="339" spans="1:31" x14ac:dyDescent="0.2">
      <c r="A339" s="1">
        <f t="shared" ca="1" si="122"/>
        <v>793</v>
      </c>
      <c r="B339" s="2" t="str">
        <f t="shared" ca="1" si="123"/>
        <v>node06_main+12</v>
      </c>
      <c r="C339" s="3" t="str">
        <f ca="1">_xlfn.TEXTJOIN(" ",FALSE,OFFSET(program!$A$1,0,A339,1,M339))</f>
        <v>1101 0 556 69</v>
      </c>
      <c r="D339" s="4" t="str">
        <f ca="1">IF($H339="data",".dat "&amp;X339,
IF($H339="str",".str " &amp; _xlfn.TEXTJOIN("",FALSE,OFFSET(program!$A$2,0,A339+1,1,M339-1)),
$L339&amp;" "&amp;_xlfn.TEXTJOIN(", ",TRUE,$X339:$Z339)
))</f>
        <v>ADD  0, app_first, [node.node_app]</v>
      </c>
      <c r="E339" s="19" t="b">
        <f t="shared" ca="1" si="124"/>
        <v>1</v>
      </c>
      <c r="F339" s="5" t="str">
        <f t="shared" ca="1" si="125"/>
        <v>node06_main</v>
      </c>
      <c r="G339" s="5">
        <f t="shared" ca="1" si="126"/>
        <v>781</v>
      </c>
      <c r="H339" s="5" t="str">
        <f t="shared" si="127"/>
        <v>code</v>
      </c>
      <c r="I339" s="13" t="b">
        <f t="shared" si="128"/>
        <v>0</v>
      </c>
      <c r="J339" s="6">
        <f ca="1">OFFSET(program!$A$1,0,disasm!A339)</f>
        <v>1101</v>
      </c>
      <c r="K339" s="7">
        <f t="shared" ca="1" si="118"/>
        <v>1</v>
      </c>
      <c r="L339" s="7" t="str">
        <f t="shared" ca="1" si="129"/>
        <v xml:space="preserve">ADD </v>
      </c>
      <c r="M339" s="7">
        <f t="shared" ca="1" si="130"/>
        <v>4</v>
      </c>
      <c r="N339" s="7">
        <f t="shared" ca="1" si="119"/>
        <v>3</v>
      </c>
      <c r="O339" s="8">
        <f t="shared" ca="1" si="131"/>
        <v>1</v>
      </c>
      <c r="P339" s="8">
        <f t="shared" ca="1" si="120"/>
        <v>1</v>
      </c>
      <c r="Q339" s="8">
        <f t="shared" ca="1" si="121"/>
        <v>0</v>
      </c>
      <c r="R339" s="8" t="str">
        <f t="shared" ca="1" si="132"/>
        <v>num</v>
      </c>
      <c r="S339" s="8" t="str">
        <f t="shared" ca="1" si="133"/>
        <v>addr</v>
      </c>
      <c r="T339" s="8" t="str">
        <f t="shared" ca="1" si="134"/>
        <v>addr</v>
      </c>
      <c r="U339" s="7">
        <f ca="1">IF(O339="","",OFFSET(program!$A$1,0,disasm!$A339+COLUMN()-COLUMN($U339)+IF($I339,0,1)))</f>
        <v>0</v>
      </c>
      <c r="V339" s="7">
        <f ca="1">IF(P339="","",OFFSET(program!$A$1,0,disasm!$A339+COLUMN()-COLUMN($U339)+IF($I339,0,1)))</f>
        <v>556</v>
      </c>
      <c r="W339" s="7">
        <f ca="1">IF(Q339="","",OFFSET(program!$A$1,0,disasm!$A339+COLUMN()-COLUMN($U339)+IF($I339,0,1)))</f>
        <v>69</v>
      </c>
      <c r="X339" s="3" t="str">
        <f t="shared" ca="1" si="135"/>
        <v>0</v>
      </c>
      <c r="Y339" s="3" t="str">
        <f t="shared" ca="1" si="136"/>
        <v>app_first</v>
      </c>
      <c r="Z339" s="3" t="str">
        <f t="shared" ca="1" si="137"/>
        <v>[node.node_app]</v>
      </c>
      <c r="AA339" s="3" t="str">
        <f ca="1">" "
&amp;AE339
&amp;IF(AND(OR(K339=5,K339=6),MOD(INT(J339/1000),10)=1)," A2","")
&amp;IF(AND(NOT(I339),J339=109,OFFSET(program!$A$1,0,disasm!$A339+1)&gt;0,NOT(ISNUMBER(FIND(" A1 "," "&amp;AE339&amp;" "))))," AUTOLABEL","")
&amp;" "</f>
        <v xml:space="preserve"> A2 </v>
      </c>
      <c r="AE339" s="12" t="s">
        <v>19</v>
      </c>
    </row>
    <row r="340" spans="1:31" x14ac:dyDescent="0.2">
      <c r="A340" s="1">
        <f t="shared" ca="1" si="122"/>
        <v>797</v>
      </c>
      <c r="B340" s="2" t="str">
        <f t="shared" ca="1" si="123"/>
        <v>node06_main+16</v>
      </c>
      <c r="C340" s="3" t="str">
        <f ca="1">_xlfn.TEXTJOIN(" ",FALSE,OFFSET(program!$A$1,0,A340,1,M340))</f>
        <v>1102 1 0 71</v>
      </c>
      <c r="D340" s="4" t="str">
        <f ca="1">IF($H340="data",".dat "&amp;X340,
IF($H340="str",".str " &amp; _xlfn.TEXTJOIN("",FALSE,OFFSET(program!$A$2,0,A340+1,1,M340-1)),
$L340&amp;" "&amp;_xlfn.TEXTJOIN(", ",TRUE,$X340:$Z340)
))</f>
        <v>MUL  1, 0, [node.desttbl_size]</v>
      </c>
      <c r="E340" s="19" t="b">
        <f t="shared" ca="1" si="124"/>
        <v>1</v>
      </c>
      <c r="F340" s="5" t="str">
        <f t="shared" ca="1" si="125"/>
        <v>node06_main</v>
      </c>
      <c r="G340" s="5">
        <f t="shared" ca="1" si="126"/>
        <v>781</v>
      </c>
      <c r="H340" s="5" t="str">
        <f t="shared" si="127"/>
        <v>code</v>
      </c>
      <c r="I340" s="13" t="b">
        <f t="shared" si="128"/>
        <v>0</v>
      </c>
      <c r="J340" s="6">
        <f ca="1">OFFSET(program!$A$1,0,disasm!A340)</f>
        <v>1102</v>
      </c>
      <c r="K340" s="7">
        <f t="shared" ca="1" si="118"/>
        <v>2</v>
      </c>
      <c r="L340" s="7" t="str">
        <f t="shared" ca="1" si="129"/>
        <v xml:space="preserve">MUL </v>
      </c>
      <c r="M340" s="7">
        <f t="shared" ca="1" si="130"/>
        <v>4</v>
      </c>
      <c r="N340" s="7">
        <f t="shared" ca="1" si="119"/>
        <v>3</v>
      </c>
      <c r="O340" s="8">
        <f t="shared" ca="1" si="131"/>
        <v>1</v>
      </c>
      <c r="P340" s="8">
        <f t="shared" ca="1" si="120"/>
        <v>1</v>
      </c>
      <c r="Q340" s="8">
        <f t="shared" ca="1" si="121"/>
        <v>0</v>
      </c>
      <c r="R340" s="8" t="str">
        <f t="shared" ca="1" si="132"/>
        <v>num</v>
      </c>
      <c r="S340" s="8" t="str">
        <f t="shared" ca="1" si="133"/>
        <v>num</v>
      </c>
      <c r="T340" s="8" t="str">
        <f t="shared" ca="1" si="134"/>
        <v>addr</v>
      </c>
      <c r="U340" s="7">
        <f ca="1">IF(O340="","",OFFSET(program!$A$1,0,disasm!$A340+COLUMN()-COLUMN($U340)+IF($I340,0,1)))</f>
        <v>1</v>
      </c>
      <c r="V340" s="7">
        <f ca="1">IF(P340="","",OFFSET(program!$A$1,0,disasm!$A340+COLUMN()-COLUMN($U340)+IF($I340,0,1)))</f>
        <v>0</v>
      </c>
      <c r="W340" s="7">
        <f ca="1">IF(Q340="","",OFFSET(program!$A$1,0,disasm!$A340+COLUMN()-COLUMN($U340)+IF($I340,0,1)))</f>
        <v>71</v>
      </c>
      <c r="X340" s="3" t="str">
        <f t="shared" ca="1" si="135"/>
        <v>1</v>
      </c>
      <c r="Y340" s="3" t="str">
        <f t="shared" ca="1" si="136"/>
        <v>0</v>
      </c>
      <c r="Z340" s="3" t="str">
        <f t="shared" ca="1" si="137"/>
        <v>[node.desttbl_size]</v>
      </c>
      <c r="AA340" s="3" t="str">
        <f ca="1">" "
&amp;AE340
&amp;IF(AND(OR(K340=5,K340=6),MOD(INT(J340/1000),10)=1)," A2","")
&amp;IF(AND(NOT(I340),J340=109,OFFSET(program!$A$1,0,disasm!$A340+1)&gt;0,NOT(ISNUMBER(FIND(" A1 "," "&amp;AE340&amp;" "))))," AUTOLABEL","")
&amp;" "</f>
        <v xml:space="preserve">  </v>
      </c>
    </row>
    <row r="341" spans="1:31" x14ac:dyDescent="0.2">
      <c r="A341" s="1">
        <f t="shared" ca="1" si="122"/>
        <v>801</v>
      </c>
      <c r="B341" s="2" t="str">
        <f t="shared" ca="1" si="123"/>
        <v>node06_main+20</v>
      </c>
      <c r="C341" s="3" t="str">
        <f ca="1">_xlfn.TEXTJOIN(" ",FALSE,OFFSET(program!$A$1,0,A341,1,M341))</f>
        <v>1101 810 0 72</v>
      </c>
      <c r="D341" s="4" t="str">
        <f ca="1">IF($H341="data",".dat "&amp;X341,
IF($H341="str",".str " &amp; _xlfn.TEXTJOIN("",FALSE,OFFSET(program!$A$2,0,A341+1,1,M341-1)),
$L341&amp;" "&amp;_xlfn.TEXTJOIN(", ",TRUE,$X341:$Z341)
))</f>
        <v>ADD  node30_main, 0, [node.desttbl]</v>
      </c>
      <c r="E341" s="19" t="b">
        <f t="shared" ca="1" si="124"/>
        <v>1</v>
      </c>
      <c r="F341" s="5" t="str">
        <f t="shared" ca="1" si="125"/>
        <v>node06_main</v>
      </c>
      <c r="G341" s="5">
        <f t="shared" ca="1" si="126"/>
        <v>781</v>
      </c>
      <c r="H341" s="5" t="str">
        <f t="shared" si="127"/>
        <v>code</v>
      </c>
      <c r="I341" s="13" t="b">
        <f t="shared" si="128"/>
        <v>0</v>
      </c>
      <c r="J341" s="6">
        <f ca="1">OFFSET(program!$A$1,0,disasm!A341)</f>
        <v>1101</v>
      </c>
      <c r="K341" s="7">
        <f t="shared" ca="1" si="118"/>
        <v>1</v>
      </c>
      <c r="L341" s="7" t="str">
        <f t="shared" ca="1" si="129"/>
        <v xml:space="preserve">ADD </v>
      </c>
      <c r="M341" s="7">
        <f t="shared" ca="1" si="130"/>
        <v>4</v>
      </c>
      <c r="N341" s="7">
        <f t="shared" ca="1" si="119"/>
        <v>3</v>
      </c>
      <c r="O341" s="8">
        <f t="shared" ca="1" si="131"/>
        <v>1</v>
      </c>
      <c r="P341" s="8">
        <f t="shared" ca="1" si="120"/>
        <v>1</v>
      </c>
      <c r="Q341" s="8">
        <f t="shared" ca="1" si="121"/>
        <v>0</v>
      </c>
      <c r="R341" s="8" t="str">
        <f t="shared" ca="1" si="132"/>
        <v>addr</v>
      </c>
      <c r="S341" s="8" t="str">
        <f t="shared" ca="1" si="133"/>
        <v>num</v>
      </c>
      <c r="T341" s="8" t="str">
        <f t="shared" ca="1" si="134"/>
        <v>addr</v>
      </c>
      <c r="U341" s="7">
        <f ca="1">IF(O341="","",OFFSET(program!$A$1,0,disasm!$A341+COLUMN()-COLUMN($U341)+IF($I341,0,1)))</f>
        <v>810</v>
      </c>
      <c r="V341" s="7">
        <f ca="1">IF(P341="","",OFFSET(program!$A$1,0,disasm!$A341+COLUMN()-COLUMN($U341)+IF($I341,0,1)))</f>
        <v>0</v>
      </c>
      <c r="W341" s="7">
        <f ca="1">IF(Q341="","",OFFSET(program!$A$1,0,disasm!$A341+COLUMN()-COLUMN($U341)+IF($I341,0,1)))</f>
        <v>72</v>
      </c>
      <c r="X341" s="3" t="str">
        <f t="shared" ca="1" si="135"/>
        <v>node30_main</v>
      </c>
      <c r="Y341" s="3" t="str">
        <f t="shared" ca="1" si="136"/>
        <v>0</v>
      </c>
      <c r="Z341" s="3" t="str">
        <f t="shared" ca="1" si="137"/>
        <v>[node.desttbl]</v>
      </c>
      <c r="AA341" s="3" t="str">
        <f ca="1">" "
&amp;AE341
&amp;IF(AND(OR(K341=5,K341=6),MOD(INT(J341/1000),10)=1)," A2","")
&amp;IF(AND(NOT(I341),J341=109,OFFSET(program!$A$1,0,disasm!$A341+1)&gt;0,NOT(ISNUMBER(FIND(" A1 "," "&amp;AE341&amp;" "))))," AUTOLABEL","")
&amp;" "</f>
        <v xml:space="preserve"> A1 </v>
      </c>
      <c r="AE341" s="21" t="s">
        <v>28</v>
      </c>
    </row>
    <row r="342" spans="1:31" x14ac:dyDescent="0.2">
      <c r="A342" s="1">
        <f t="shared" ca="1" si="122"/>
        <v>805</v>
      </c>
      <c r="B342" s="2" t="str">
        <f t="shared" ca="1" si="123"/>
        <v>node06_main+24</v>
      </c>
      <c r="C342" s="3" t="str">
        <f ca="1">_xlfn.TEXTJOIN(" ",FALSE,OFFSET(program!$A$1,0,A342,1,M342))</f>
        <v>1106 0 73</v>
      </c>
      <c r="D342" s="4" t="str">
        <f ca="1">IF($H342="data",".dat "&amp;X342,
IF($H342="str",".str " &amp; _xlfn.TEXTJOIN("",FALSE,OFFSET(program!$A$2,0,A342+1,1,M342-1)),
$L342&amp;" "&amp;_xlfn.TEXTJOIN(", ",TRUE,$X342:$Z342)
))</f>
        <v>J=0  0, main.loop</v>
      </c>
      <c r="E342" s="19" t="b">
        <f t="shared" ca="1" si="124"/>
        <v>1</v>
      </c>
      <c r="F342" s="5" t="str">
        <f t="shared" ca="1" si="125"/>
        <v>node06_main</v>
      </c>
      <c r="G342" s="5">
        <f t="shared" ca="1" si="126"/>
        <v>781</v>
      </c>
      <c r="H342" s="5" t="str">
        <f t="shared" si="127"/>
        <v>code</v>
      </c>
      <c r="I342" s="13" t="b">
        <f t="shared" si="128"/>
        <v>0</v>
      </c>
      <c r="J342" s="6">
        <f ca="1">OFFSET(program!$A$1,0,disasm!A342)</f>
        <v>1106</v>
      </c>
      <c r="K342" s="7">
        <f t="shared" ca="1" si="118"/>
        <v>6</v>
      </c>
      <c r="L342" s="7" t="str">
        <f t="shared" ca="1" si="129"/>
        <v xml:space="preserve">J=0 </v>
      </c>
      <c r="M342" s="7">
        <f t="shared" ca="1" si="130"/>
        <v>3</v>
      </c>
      <c r="N342" s="7">
        <f t="shared" ca="1" si="119"/>
        <v>2</v>
      </c>
      <c r="O342" s="8">
        <f t="shared" ca="1" si="131"/>
        <v>1</v>
      </c>
      <c r="P342" s="8">
        <f t="shared" ca="1" si="120"/>
        <v>1</v>
      </c>
      <c r="Q342" s="8" t="str">
        <f t="shared" ca="1" si="121"/>
        <v/>
      </c>
      <c r="R342" s="8" t="str">
        <f t="shared" ca="1" si="132"/>
        <v>num</v>
      </c>
      <c r="S342" s="8" t="str">
        <f t="shared" ca="1" si="133"/>
        <v>addr</v>
      </c>
      <c r="T342" s="8" t="str">
        <f t="shared" ca="1" si="134"/>
        <v/>
      </c>
      <c r="U342" s="7">
        <f ca="1">IF(O342="","",OFFSET(program!$A$1,0,disasm!$A342+COLUMN()-COLUMN($U342)+IF($I342,0,1)))</f>
        <v>0</v>
      </c>
      <c r="V342" s="7">
        <f ca="1">IF(P342="","",OFFSET(program!$A$1,0,disasm!$A342+COLUMN()-COLUMN($U342)+IF($I342,0,1)))</f>
        <v>73</v>
      </c>
      <c r="W342" s="7" t="str">
        <f ca="1">IF(Q342="","",OFFSET(program!$A$1,0,disasm!$A342+COLUMN()-COLUMN($U342)+IF($I342,0,1)))</f>
        <v/>
      </c>
      <c r="X342" s="3" t="str">
        <f t="shared" ca="1" si="135"/>
        <v>0</v>
      </c>
      <c r="Y342" s="3" t="str">
        <f t="shared" ca="1" si="136"/>
        <v>main.loop</v>
      </c>
      <c r="Z342" s="3" t="str">
        <f t="shared" ca="1" si="137"/>
        <v/>
      </c>
      <c r="AA342" s="3" t="str">
        <f ca="1">" "
&amp;AE342
&amp;IF(AND(OR(K342=5,K342=6),MOD(INT(J342/1000),10)=1)," A2","")
&amp;IF(AND(NOT(I342),J342=109,OFFSET(program!$A$1,0,disasm!$A342+1)&gt;0,NOT(ISNUMBER(FIND(" A1 "," "&amp;AE342&amp;" "))))," AUTOLABEL","")
&amp;" "</f>
        <v xml:space="preserve">  A2 </v>
      </c>
    </row>
    <row r="343" spans="1:31" x14ac:dyDescent="0.2">
      <c r="A343" s="1">
        <f t="shared" ca="1" si="122"/>
        <v>808</v>
      </c>
      <c r="B343" s="2" t="str">
        <f t="shared" ca="1" si="123"/>
        <v>node06_main+27</v>
      </c>
      <c r="C343" s="3" t="str">
        <f ca="1">_xlfn.TEXTJOIN(" ",FALSE,OFFSET(program!$A$1,0,A343,1,M343))</f>
        <v>1</v>
      </c>
      <c r="D343" s="4" t="str">
        <f ca="1">IF($H343="data",".dat "&amp;X343,
IF($H343="str",".str " &amp; _xlfn.TEXTJOIN("",FALSE,OFFSET(program!$A$2,0,A343+1,1,M343-1)),
$L343&amp;" "&amp;_xlfn.TEXTJOIN(", ",TRUE,$X343:$Z343)
))</f>
        <v>.dat 1</v>
      </c>
      <c r="E343" s="19" t="b">
        <f t="shared" ca="1" si="124"/>
        <v>1</v>
      </c>
      <c r="F343" s="5" t="str">
        <f t="shared" ca="1" si="125"/>
        <v>node06_main</v>
      </c>
      <c r="G343" s="5">
        <f t="shared" ca="1" si="126"/>
        <v>781</v>
      </c>
      <c r="H343" s="5" t="str">
        <f t="shared" si="127"/>
        <v>data</v>
      </c>
      <c r="I343" s="13" t="b">
        <f t="shared" si="128"/>
        <v>1</v>
      </c>
      <c r="J343" s="6">
        <f ca="1">OFFSET(program!$A$1,0,disasm!A343)</f>
        <v>1</v>
      </c>
      <c r="K343" s="7">
        <f t="shared" ca="1" si="118"/>
        <v>1</v>
      </c>
      <c r="L343" s="7" t="str">
        <f t="shared" ca="1" si="129"/>
        <v xml:space="preserve">ADD </v>
      </c>
      <c r="M343" s="7">
        <f t="shared" si="130"/>
        <v>1</v>
      </c>
      <c r="N343" s="7">
        <f t="shared" si="119"/>
        <v>1</v>
      </c>
      <c r="O343" s="8">
        <f t="shared" si="131"/>
        <v>1</v>
      </c>
      <c r="P343" s="8" t="str">
        <f t="shared" si="120"/>
        <v/>
      </c>
      <c r="Q343" s="8" t="str">
        <f t="shared" si="121"/>
        <v/>
      </c>
      <c r="R343" s="8" t="str">
        <f t="shared" ca="1" si="132"/>
        <v>num</v>
      </c>
      <c r="S343" s="8" t="str">
        <f t="shared" si="133"/>
        <v/>
      </c>
      <c r="T343" s="8" t="str">
        <f t="shared" si="134"/>
        <v/>
      </c>
      <c r="U343" s="7">
        <f ca="1">IF(O343="","",OFFSET(program!$A$1,0,disasm!$A343+COLUMN()-COLUMN($U343)+IF($I343,0,1)))</f>
        <v>1</v>
      </c>
      <c r="V343" s="7" t="str">
        <f ca="1">IF(P343="","",OFFSET(program!$A$1,0,disasm!$A343+COLUMN()-COLUMN($U343)+IF($I343,0,1)))</f>
        <v/>
      </c>
      <c r="W343" s="7" t="str">
        <f ca="1">IF(Q343="","",OFFSET(program!$A$1,0,disasm!$A343+COLUMN()-COLUMN($U343)+IF($I343,0,1)))</f>
        <v/>
      </c>
      <c r="X343" s="3" t="str">
        <f t="shared" ca="1" si="135"/>
        <v>1</v>
      </c>
      <c r="Y343" s="3" t="str">
        <f t="shared" si="136"/>
        <v/>
      </c>
      <c r="Z343" s="3" t="str">
        <f t="shared" si="137"/>
        <v/>
      </c>
      <c r="AA343" s="3" t="str">
        <f ca="1">" "
&amp;AE343
&amp;IF(AND(OR(K343=5,K343=6),MOD(INT(J343/1000),10)=1)," A2","")
&amp;IF(AND(NOT(I343),J343=109,OFFSET(program!$A$1,0,disasm!$A343+1)&gt;0,NOT(ISNUMBER(FIND(" A1 "," "&amp;AE343&amp;" "))))," AUTOLABEL","")
&amp;" "</f>
        <v xml:space="preserve"> DATA </v>
      </c>
      <c r="AD343" s="12"/>
      <c r="AE343" s="12" t="s">
        <v>23</v>
      </c>
    </row>
    <row r="344" spans="1:31" x14ac:dyDescent="0.2">
      <c r="A344" s="1">
        <f t="shared" ca="1" si="122"/>
        <v>809</v>
      </c>
      <c r="B344" s="2" t="str">
        <f t="shared" ca="1" si="123"/>
        <v>node06_main+28</v>
      </c>
      <c r="C344" s="3" t="str">
        <f ca="1">_xlfn.TEXTJOIN(" ",FALSE,OFFSET(program!$A$1,0,A344,1,M344))</f>
        <v>1567</v>
      </c>
      <c r="D344" s="4" t="str">
        <f ca="1">IF($H344="data",".dat "&amp;X344,
IF($H344="str",".str " &amp; _xlfn.TEXTJOIN("",FALSE,OFFSET(program!$A$2,0,A344+1,1,M344-1)),
$L344&amp;" "&amp;_xlfn.TEXTJOIN(", ",TRUE,$X344:$Z344)
))</f>
        <v>.dat 1567</v>
      </c>
      <c r="E344" s="19" t="b">
        <f t="shared" ca="1" si="124"/>
        <v>1</v>
      </c>
      <c r="F344" s="5" t="str">
        <f t="shared" ca="1" si="125"/>
        <v>node06_main</v>
      </c>
      <c r="G344" s="5">
        <f t="shared" ca="1" si="126"/>
        <v>781</v>
      </c>
      <c r="H344" s="5" t="str">
        <f t="shared" si="127"/>
        <v>data</v>
      </c>
      <c r="I344" s="13" t="b">
        <f t="shared" si="128"/>
        <v>1</v>
      </c>
      <c r="J344" s="6">
        <f ca="1">OFFSET(program!$A$1,0,disasm!A344)</f>
        <v>1567</v>
      </c>
      <c r="K344" s="7">
        <f t="shared" ca="1" si="118"/>
        <v>67</v>
      </c>
      <c r="L344" s="7" t="e">
        <f t="shared" ca="1" si="129"/>
        <v>#VALUE!</v>
      </c>
      <c r="M344" s="7">
        <f t="shared" si="130"/>
        <v>1</v>
      </c>
      <c r="N344" s="7">
        <f t="shared" si="119"/>
        <v>1</v>
      </c>
      <c r="O344" s="8">
        <f t="shared" si="131"/>
        <v>1</v>
      </c>
      <c r="P344" s="8" t="str">
        <f t="shared" si="120"/>
        <v/>
      </c>
      <c r="Q344" s="8" t="str">
        <f t="shared" si="121"/>
        <v/>
      </c>
      <c r="R344" s="8" t="str">
        <f t="shared" ca="1" si="132"/>
        <v>num</v>
      </c>
      <c r="S344" s="8" t="str">
        <f t="shared" si="133"/>
        <v/>
      </c>
      <c r="T344" s="8" t="str">
        <f t="shared" si="134"/>
        <v/>
      </c>
      <c r="U344" s="7">
        <f ca="1">IF(O344="","",OFFSET(program!$A$1,0,disasm!$A344+COLUMN()-COLUMN($U344)+IF($I344,0,1)))</f>
        <v>1567</v>
      </c>
      <c r="V344" s="7" t="str">
        <f ca="1">IF(P344="","",OFFSET(program!$A$1,0,disasm!$A344+COLUMN()-COLUMN($U344)+IF($I344,0,1)))</f>
        <v/>
      </c>
      <c r="W344" s="7" t="str">
        <f ca="1">IF(Q344="","",OFFSET(program!$A$1,0,disasm!$A344+COLUMN()-COLUMN($U344)+IF($I344,0,1)))</f>
        <v/>
      </c>
      <c r="X344" s="3" t="str">
        <f t="shared" ca="1" si="135"/>
        <v>1567</v>
      </c>
      <c r="Y344" s="3" t="str">
        <f t="shared" si="136"/>
        <v/>
      </c>
      <c r="Z344" s="3" t="str">
        <f t="shared" si="137"/>
        <v/>
      </c>
      <c r="AA344" s="3" t="str">
        <f ca="1">" "
&amp;AE344
&amp;IF(AND(OR(K344=5,K344=6),MOD(INT(J344/1000),10)=1)," A2","")
&amp;IF(AND(NOT(I344),J344=109,OFFSET(program!$A$1,0,disasm!$A344+1)&gt;0,NOT(ISNUMBER(FIND(" A1 "," "&amp;AE344&amp;" "))))," AUTOLABEL","")
&amp;" "</f>
        <v xml:space="preserve">  </v>
      </c>
      <c r="AD344" s="12"/>
    </row>
    <row r="345" spans="1:31" x14ac:dyDescent="0.2">
      <c r="A345" s="1">
        <f t="shared" ca="1" si="122"/>
        <v>810</v>
      </c>
      <c r="B345" s="2" t="str">
        <f t="shared" ca="1" si="123"/>
        <v>node30_main</v>
      </c>
      <c r="C345" s="3" t="str">
        <f ca="1">_xlfn.TEXTJOIN(" ",FALSE,OFFSET(program!$A$1,0,A345,1,M345))</f>
        <v>1101 62467 0 66</v>
      </c>
      <c r="D345" s="4" t="str">
        <f ca="1">IF($H345="data",".dat "&amp;X345,
IF($H345="str",".str " &amp; _xlfn.TEXTJOIN("",FALSE,OFFSET(program!$A$2,0,A345+1,1,M345-1)),
$L345&amp;" "&amp;_xlfn.TEXTJOIN(", ",TRUE,$X345:$Z345)
))</f>
        <v>ADD  62467, 0, [node.prime]</v>
      </c>
      <c r="E345" s="19" t="b">
        <f t="shared" ca="1" si="124"/>
        <v>0</v>
      </c>
      <c r="F345" s="5" t="str">
        <f t="shared" si="125"/>
        <v>node30_main</v>
      </c>
      <c r="G345" s="5">
        <f t="shared" ca="1" si="126"/>
        <v>810</v>
      </c>
      <c r="H345" s="5" t="str">
        <f t="shared" si="127"/>
        <v>code</v>
      </c>
      <c r="I345" s="13" t="b">
        <f t="shared" si="128"/>
        <v>0</v>
      </c>
      <c r="J345" s="6">
        <f ca="1">OFFSET(program!$A$1,0,disasm!A345)</f>
        <v>1101</v>
      </c>
      <c r="K345" s="7">
        <f t="shared" ca="1" si="118"/>
        <v>1</v>
      </c>
      <c r="L345" s="7" t="str">
        <f t="shared" ca="1" si="129"/>
        <v xml:space="preserve">ADD </v>
      </c>
      <c r="M345" s="7">
        <f t="shared" ca="1" si="130"/>
        <v>4</v>
      </c>
      <c r="N345" s="7">
        <f t="shared" ca="1" si="119"/>
        <v>3</v>
      </c>
      <c r="O345" s="8">
        <f t="shared" ca="1" si="131"/>
        <v>1</v>
      </c>
      <c r="P345" s="8">
        <f t="shared" ca="1" si="120"/>
        <v>1</v>
      </c>
      <c r="Q345" s="8">
        <f t="shared" ca="1" si="121"/>
        <v>0</v>
      </c>
      <c r="R345" s="8" t="str">
        <f t="shared" ca="1" si="132"/>
        <v>num</v>
      </c>
      <c r="S345" s="8" t="str">
        <f t="shared" ca="1" si="133"/>
        <v>num</v>
      </c>
      <c r="T345" s="8" t="str">
        <f t="shared" ca="1" si="134"/>
        <v>addr</v>
      </c>
      <c r="U345" s="7">
        <f ca="1">IF(O345="","",OFFSET(program!$A$1,0,disasm!$A345+COLUMN()-COLUMN($U345)+IF($I345,0,1)))</f>
        <v>62467</v>
      </c>
      <c r="V345" s="7">
        <f ca="1">IF(P345="","",OFFSET(program!$A$1,0,disasm!$A345+COLUMN()-COLUMN($U345)+IF($I345,0,1)))</f>
        <v>0</v>
      </c>
      <c r="W345" s="7">
        <f ca="1">IF(Q345="","",OFFSET(program!$A$1,0,disasm!$A345+COLUMN()-COLUMN($U345)+IF($I345,0,1)))</f>
        <v>66</v>
      </c>
      <c r="X345" s="3" t="str">
        <f t="shared" ca="1" si="135"/>
        <v>62467</v>
      </c>
      <c r="Y345" s="3" t="str">
        <f t="shared" ca="1" si="136"/>
        <v>0</v>
      </c>
      <c r="Z345" s="3" t="str">
        <f t="shared" ca="1" si="137"/>
        <v>[node.prime]</v>
      </c>
      <c r="AA345" s="3" t="str">
        <f ca="1">" "
&amp;AE345
&amp;IF(AND(OR(K345=5,K345=6),MOD(INT(J345/1000),10)=1)," A2","")
&amp;IF(AND(NOT(I345),J345=109,OFFSET(program!$A$1,0,disasm!$A345+1)&gt;0,NOT(ISNUMBER(FIND(" A1 "," "&amp;AE345&amp;" "))))," AUTOLABEL","")
&amp;" "</f>
        <v xml:space="preserve"> CODE </v>
      </c>
      <c r="AD345" s="12" t="s">
        <v>95</v>
      </c>
      <c r="AE345" s="12" t="s">
        <v>24</v>
      </c>
    </row>
    <row r="346" spans="1:31" x14ac:dyDescent="0.2">
      <c r="A346" s="1">
        <f t="shared" ca="1" si="122"/>
        <v>814</v>
      </c>
      <c r="B346" s="2" t="str">
        <f t="shared" ca="1" si="123"/>
        <v>node30_main+4</v>
      </c>
      <c r="C346" s="3" t="str">
        <f ca="1">_xlfn.TEXTJOIN(" ",FALSE,OFFSET(program!$A$1,0,A346,1,M346))</f>
        <v>1102 3 1 67</v>
      </c>
      <c r="D346" s="4" t="str">
        <f ca="1">IF($H346="data",".dat "&amp;X346,
IF($H346="str",".str " &amp; _xlfn.TEXTJOIN("",FALSE,OFFSET(program!$A$2,0,A346+1,1,M346-1)),
$L346&amp;" "&amp;_xlfn.TEXTJOIN(", ",TRUE,$X346:$Z346)
))</f>
        <v>MUL  3, 1, [node.rxmem_size]</v>
      </c>
      <c r="E346" s="19" t="b">
        <f t="shared" ca="1" si="124"/>
        <v>0</v>
      </c>
      <c r="F346" s="5" t="str">
        <f t="shared" ca="1" si="125"/>
        <v>node30_main</v>
      </c>
      <c r="G346" s="5">
        <f t="shared" ca="1" si="126"/>
        <v>810</v>
      </c>
      <c r="H346" s="5" t="str">
        <f t="shared" si="127"/>
        <v>code</v>
      </c>
      <c r="I346" s="13" t="b">
        <f t="shared" si="128"/>
        <v>0</v>
      </c>
      <c r="J346" s="6">
        <f ca="1">OFFSET(program!$A$1,0,disasm!A346)</f>
        <v>1102</v>
      </c>
      <c r="K346" s="7">
        <f t="shared" ca="1" si="118"/>
        <v>2</v>
      </c>
      <c r="L346" s="7" t="str">
        <f t="shared" ca="1" si="129"/>
        <v xml:space="preserve">MUL </v>
      </c>
      <c r="M346" s="7">
        <f t="shared" ca="1" si="130"/>
        <v>4</v>
      </c>
      <c r="N346" s="7">
        <f t="shared" ca="1" si="119"/>
        <v>3</v>
      </c>
      <c r="O346" s="8">
        <f t="shared" ca="1" si="131"/>
        <v>1</v>
      </c>
      <c r="P346" s="8">
        <f t="shared" ca="1" si="120"/>
        <v>1</v>
      </c>
      <c r="Q346" s="8">
        <f t="shared" ca="1" si="121"/>
        <v>0</v>
      </c>
      <c r="R346" s="8" t="str">
        <f t="shared" ca="1" si="132"/>
        <v>num</v>
      </c>
      <c r="S346" s="8" t="str">
        <f t="shared" ca="1" si="133"/>
        <v>num</v>
      </c>
      <c r="T346" s="8" t="str">
        <f t="shared" ca="1" si="134"/>
        <v>addr</v>
      </c>
      <c r="U346" s="7">
        <f ca="1">IF(O346="","",OFFSET(program!$A$1,0,disasm!$A346+COLUMN()-COLUMN($U346)+IF($I346,0,1)))</f>
        <v>3</v>
      </c>
      <c r="V346" s="7">
        <f ca="1">IF(P346="","",OFFSET(program!$A$1,0,disasm!$A346+COLUMN()-COLUMN($U346)+IF($I346,0,1)))</f>
        <v>1</v>
      </c>
      <c r="W346" s="7">
        <f ca="1">IF(Q346="","",OFFSET(program!$A$1,0,disasm!$A346+COLUMN()-COLUMN($U346)+IF($I346,0,1)))</f>
        <v>67</v>
      </c>
      <c r="X346" s="3" t="str">
        <f t="shared" ca="1" si="135"/>
        <v>3</v>
      </c>
      <c r="Y346" s="3" t="str">
        <f t="shared" ca="1" si="136"/>
        <v>1</v>
      </c>
      <c r="Z346" s="3" t="str">
        <f t="shared" ca="1" si="137"/>
        <v>[node.rxmem_size]</v>
      </c>
      <c r="AA346" s="3" t="str">
        <f ca="1">" "
&amp;AE346
&amp;IF(AND(OR(K346=5,K346=6),MOD(INT(J346/1000),10)=1)," A2","")
&amp;IF(AND(NOT(I346),J346=109,OFFSET(program!$A$1,0,disasm!$A346+1)&gt;0,NOT(ISNUMBER(FIND(" A1 "," "&amp;AE346&amp;" "))))," AUTOLABEL","")
&amp;" "</f>
        <v xml:space="preserve">  </v>
      </c>
    </row>
    <row r="347" spans="1:31" x14ac:dyDescent="0.2">
      <c r="A347" s="1">
        <f t="shared" ca="1" si="122"/>
        <v>818</v>
      </c>
      <c r="B347" s="2" t="str">
        <f t="shared" ca="1" si="123"/>
        <v>node30_main+8</v>
      </c>
      <c r="C347" s="3" t="str">
        <f ca="1">_xlfn.TEXTJOIN(" ",FALSE,OFFSET(program!$A$1,0,A347,1,M347))</f>
        <v>1102 837 1 68</v>
      </c>
      <c r="D347" s="4" t="str">
        <f ca="1">IF($H347="data",".dat "&amp;X347,
IF($H347="str",".str " &amp; _xlfn.TEXTJOIN("",FALSE,OFFSET(program!$A$2,0,A347+1,1,M347-1)),
$L347&amp;" "&amp;_xlfn.TEXTJOIN(", ",TRUE,$X347:$Z347)
))</f>
        <v>MUL  node30_main+27, 1, [node.rxmem]</v>
      </c>
      <c r="E347" s="19" t="b">
        <f t="shared" ca="1" si="124"/>
        <v>0</v>
      </c>
      <c r="F347" s="5" t="str">
        <f t="shared" ca="1" si="125"/>
        <v>node30_main</v>
      </c>
      <c r="G347" s="5">
        <f t="shared" ca="1" si="126"/>
        <v>810</v>
      </c>
      <c r="H347" s="5" t="str">
        <f t="shared" si="127"/>
        <v>code</v>
      </c>
      <c r="I347" s="13" t="b">
        <f t="shared" si="128"/>
        <v>0</v>
      </c>
      <c r="J347" s="6">
        <f ca="1">OFFSET(program!$A$1,0,disasm!A347)</f>
        <v>1102</v>
      </c>
      <c r="K347" s="7">
        <f t="shared" ca="1" si="118"/>
        <v>2</v>
      </c>
      <c r="L347" s="7" t="str">
        <f t="shared" ca="1" si="129"/>
        <v xml:space="preserve">MUL </v>
      </c>
      <c r="M347" s="7">
        <f t="shared" ca="1" si="130"/>
        <v>4</v>
      </c>
      <c r="N347" s="7">
        <f t="shared" ca="1" si="119"/>
        <v>3</v>
      </c>
      <c r="O347" s="8">
        <f t="shared" ca="1" si="131"/>
        <v>1</v>
      </c>
      <c r="P347" s="8">
        <f t="shared" ca="1" si="120"/>
        <v>1</v>
      </c>
      <c r="Q347" s="8">
        <f t="shared" ca="1" si="121"/>
        <v>0</v>
      </c>
      <c r="R347" s="8" t="str">
        <f t="shared" ca="1" si="132"/>
        <v>addr</v>
      </c>
      <c r="S347" s="8" t="str">
        <f t="shared" ca="1" si="133"/>
        <v>num</v>
      </c>
      <c r="T347" s="8" t="str">
        <f t="shared" ca="1" si="134"/>
        <v>addr</v>
      </c>
      <c r="U347" s="7">
        <f ca="1">IF(O347="","",OFFSET(program!$A$1,0,disasm!$A347+COLUMN()-COLUMN($U347)+IF($I347,0,1)))</f>
        <v>837</v>
      </c>
      <c r="V347" s="7">
        <f ca="1">IF(P347="","",OFFSET(program!$A$1,0,disasm!$A347+COLUMN()-COLUMN($U347)+IF($I347,0,1)))</f>
        <v>1</v>
      </c>
      <c r="W347" s="7">
        <f ca="1">IF(Q347="","",OFFSET(program!$A$1,0,disasm!$A347+COLUMN()-COLUMN($U347)+IF($I347,0,1)))</f>
        <v>68</v>
      </c>
      <c r="X347" s="3" t="str">
        <f t="shared" ca="1" si="135"/>
        <v>node30_main+27</v>
      </c>
      <c r="Y347" s="3" t="str">
        <f t="shared" ca="1" si="136"/>
        <v>1</v>
      </c>
      <c r="Z347" s="3" t="str">
        <f t="shared" ca="1" si="137"/>
        <v>[node.rxmem]</v>
      </c>
      <c r="AA347" s="3" t="str">
        <f ca="1">" "
&amp;AE347
&amp;IF(AND(OR(K347=5,K347=6),MOD(INT(J347/1000),10)=1)," A2","")
&amp;IF(AND(NOT(I347),J347=109,OFFSET(program!$A$1,0,disasm!$A347+1)&gt;0,NOT(ISNUMBER(FIND(" A1 "," "&amp;AE347&amp;" "))))," AUTOLABEL","")
&amp;" "</f>
        <v xml:space="preserve"> A1 </v>
      </c>
      <c r="AE347" s="12" t="s">
        <v>28</v>
      </c>
    </row>
    <row r="348" spans="1:31" x14ac:dyDescent="0.2">
      <c r="A348" s="1">
        <f t="shared" ca="1" si="122"/>
        <v>822</v>
      </c>
      <c r="B348" s="2" t="str">
        <f t="shared" ca="1" si="123"/>
        <v>node30_main+12</v>
      </c>
      <c r="C348" s="3" t="str">
        <f ca="1">_xlfn.TEXTJOIN(" ",FALSE,OFFSET(program!$A$1,0,A348,1,M348))</f>
        <v>1102 1 302 69</v>
      </c>
      <c r="D348" s="4" t="str">
        <f ca="1">IF($H348="data",".dat "&amp;X348,
IF($H348="str",".str " &amp; _xlfn.TEXTJOIN("",FALSE,OFFSET(program!$A$2,0,A348+1,1,M348-1)),
$L348&amp;" "&amp;_xlfn.TEXTJOIN(", ",TRUE,$X348:$Z348)
))</f>
        <v>MUL  1, app_product, [node.node_app]</v>
      </c>
      <c r="E348" s="19" t="b">
        <f t="shared" ca="1" si="124"/>
        <v>0</v>
      </c>
      <c r="F348" s="5" t="str">
        <f t="shared" ca="1" si="125"/>
        <v>node30_main</v>
      </c>
      <c r="G348" s="5">
        <f t="shared" ca="1" si="126"/>
        <v>810</v>
      </c>
      <c r="H348" s="5" t="str">
        <f t="shared" si="127"/>
        <v>code</v>
      </c>
      <c r="I348" s="13" t="b">
        <f t="shared" si="128"/>
        <v>0</v>
      </c>
      <c r="J348" s="6">
        <f ca="1">OFFSET(program!$A$1,0,disasm!A348)</f>
        <v>1102</v>
      </c>
      <c r="K348" s="7">
        <f t="shared" ca="1" si="118"/>
        <v>2</v>
      </c>
      <c r="L348" s="7" t="str">
        <f t="shared" ca="1" si="129"/>
        <v xml:space="preserve">MUL </v>
      </c>
      <c r="M348" s="7">
        <f t="shared" ca="1" si="130"/>
        <v>4</v>
      </c>
      <c r="N348" s="7">
        <f t="shared" ca="1" si="119"/>
        <v>3</v>
      </c>
      <c r="O348" s="8">
        <f t="shared" ca="1" si="131"/>
        <v>1</v>
      </c>
      <c r="P348" s="8">
        <f t="shared" ca="1" si="120"/>
        <v>1</v>
      </c>
      <c r="Q348" s="8">
        <f t="shared" ca="1" si="121"/>
        <v>0</v>
      </c>
      <c r="R348" s="8" t="str">
        <f t="shared" ca="1" si="132"/>
        <v>num</v>
      </c>
      <c r="S348" s="8" t="str">
        <f t="shared" ca="1" si="133"/>
        <v>addr</v>
      </c>
      <c r="T348" s="8" t="str">
        <f t="shared" ca="1" si="134"/>
        <v>addr</v>
      </c>
      <c r="U348" s="7">
        <f ca="1">IF(O348="","",OFFSET(program!$A$1,0,disasm!$A348+COLUMN()-COLUMN($U348)+IF($I348,0,1)))</f>
        <v>1</v>
      </c>
      <c r="V348" s="7">
        <f ca="1">IF(P348="","",OFFSET(program!$A$1,0,disasm!$A348+COLUMN()-COLUMN($U348)+IF($I348,0,1)))</f>
        <v>302</v>
      </c>
      <c r="W348" s="7">
        <f ca="1">IF(Q348="","",OFFSET(program!$A$1,0,disasm!$A348+COLUMN()-COLUMN($U348)+IF($I348,0,1)))</f>
        <v>69</v>
      </c>
      <c r="X348" s="3" t="str">
        <f t="shared" ca="1" si="135"/>
        <v>1</v>
      </c>
      <c r="Y348" s="3" t="str">
        <f t="shared" ca="1" si="136"/>
        <v>app_product</v>
      </c>
      <c r="Z348" s="3" t="str">
        <f t="shared" ca="1" si="137"/>
        <v>[node.node_app]</v>
      </c>
      <c r="AA348" s="3" t="str">
        <f ca="1">" "
&amp;AE348
&amp;IF(AND(OR(K348=5,K348=6),MOD(INT(J348/1000),10)=1)," A2","")
&amp;IF(AND(NOT(I348),J348=109,OFFSET(program!$A$1,0,disasm!$A348+1)&gt;0,NOT(ISNUMBER(FIND(" A1 "," "&amp;AE348&amp;" "))))," AUTOLABEL","")
&amp;" "</f>
        <v xml:space="preserve"> A2 </v>
      </c>
      <c r="AE348" s="15" t="s">
        <v>19</v>
      </c>
    </row>
    <row r="349" spans="1:31" x14ac:dyDescent="0.2">
      <c r="A349" s="1">
        <f t="shared" ca="1" si="122"/>
        <v>826</v>
      </c>
      <c r="B349" s="2" t="str">
        <f t="shared" ca="1" si="123"/>
        <v>node30_main+16</v>
      </c>
      <c r="C349" s="3" t="str">
        <f ca="1">_xlfn.TEXTJOIN(" ",FALSE,OFFSET(program!$A$1,0,A349,1,M349))</f>
        <v>1101 1 0 71</v>
      </c>
      <c r="D349" s="4" t="str">
        <f ca="1">IF($H349="data",".dat "&amp;X349,
IF($H349="str",".str " &amp; _xlfn.TEXTJOIN("",FALSE,OFFSET(program!$A$2,0,A349+1,1,M349-1)),
$L349&amp;" "&amp;_xlfn.TEXTJOIN(", ",TRUE,$X349:$Z349)
))</f>
        <v>ADD  1, 0, [node.desttbl_size]</v>
      </c>
      <c r="E349" s="19" t="b">
        <f t="shared" ca="1" si="124"/>
        <v>0</v>
      </c>
      <c r="F349" s="5" t="str">
        <f t="shared" ca="1" si="125"/>
        <v>node30_main</v>
      </c>
      <c r="G349" s="5">
        <f t="shared" ca="1" si="126"/>
        <v>810</v>
      </c>
      <c r="H349" s="5" t="str">
        <f t="shared" si="127"/>
        <v>code</v>
      </c>
      <c r="I349" s="13" t="b">
        <f t="shared" si="128"/>
        <v>0</v>
      </c>
      <c r="J349" s="6">
        <f ca="1">OFFSET(program!$A$1,0,disasm!A349)</f>
        <v>1101</v>
      </c>
      <c r="K349" s="7">
        <f t="shared" ca="1" si="118"/>
        <v>1</v>
      </c>
      <c r="L349" s="7" t="str">
        <f t="shared" ca="1" si="129"/>
        <v xml:space="preserve">ADD </v>
      </c>
      <c r="M349" s="7">
        <f t="shared" ca="1" si="130"/>
        <v>4</v>
      </c>
      <c r="N349" s="7">
        <f t="shared" ca="1" si="119"/>
        <v>3</v>
      </c>
      <c r="O349" s="8">
        <f t="shared" ca="1" si="131"/>
        <v>1</v>
      </c>
      <c r="P349" s="8">
        <f t="shared" ca="1" si="120"/>
        <v>1</v>
      </c>
      <c r="Q349" s="8">
        <f t="shared" ca="1" si="121"/>
        <v>0</v>
      </c>
      <c r="R349" s="8" t="str">
        <f t="shared" ca="1" si="132"/>
        <v>num</v>
      </c>
      <c r="S349" s="8" t="str">
        <f t="shared" ca="1" si="133"/>
        <v>num</v>
      </c>
      <c r="T349" s="8" t="str">
        <f t="shared" ca="1" si="134"/>
        <v>addr</v>
      </c>
      <c r="U349" s="7">
        <f ca="1">IF(O349="","",OFFSET(program!$A$1,0,disasm!$A349+COLUMN()-COLUMN($U349)+IF($I349,0,1)))</f>
        <v>1</v>
      </c>
      <c r="V349" s="7">
        <f ca="1">IF(P349="","",OFFSET(program!$A$1,0,disasm!$A349+COLUMN()-COLUMN($U349)+IF($I349,0,1)))</f>
        <v>0</v>
      </c>
      <c r="W349" s="7">
        <f ca="1">IF(Q349="","",OFFSET(program!$A$1,0,disasm!$A349+COLUMN()-COLUMN($U349)+IF($I349,0,1)))</f>
        <v>71</v>
      </c>
      <c r="X349" s="3" t="str">
        <f t="shared" ca="1" si="135"/>
        <v>1</v>
      </c>
      <c r="Y349" s="3" t="str">
        <f t="shared" ca="1" si="136"/>
        <v>0</v>
      </c>
      <c r="Z349" s="3" t="str">
        <f t="shared" ca="1" si="137"/>
        <v>[node.desttbl_size]</v>
      </c>
      <c r="AA349" s="3" t="str">
        <f ca="1">" "
&amp;AE349
&amp;IF(AND(OR(K349=5,K349=6),MOD(INT(J349/1000),10)=1)," A2","")
&amp;IF(AND(NOT(I349),J349=109,OFFSET(program!$A$1,0,disasm!$A349+1)&gt;0,NOT(ISNUMBER(FIND(" A1 "," "&amp;AE349&amp;" "))))," AUTOLABEL","")
&amp;" "</f>
        <v xml:space="preserve">  </v>
      </c>
    </row>
    <row r="350" spans="1:31" x14ac:dyDescent="0.2">
      <c r="A350" s="1">
        <f t="shared" ca="1" si="122"/>
        <v>830</v>
      </c>
      <c r="B350" s="2" t="str">
        <f t="shared" ca="1" si="123"/>
        <v>node30_main+20</v>
      </c>
      <c r="C350" s="3" t="str">
        <f ca="1">_xlfn.TEXTJOIN(" ",FALSE,OFFSET(program!$A$1,0,A350,1,M350))</f>
        <v>1102 843 1 72</v>
      </c>
      <c r="D350" s="4" t="str">
        <f ca="1">IF($H350="data",".dat "&amp;X350,
IF($H350="str",".str " &amp; _xlfn.TEXTJOIN("",FALSE,OFFSET(program!$A$2,0,A350+1,1,M350-1)),
$L350&amp;" "&amp;_xlfn.TEXTJOIN(", ",TRUE,$X350:$Z350)
))</f>
        <v>MUL  node30_main+33, 1, [node.desttbl]</v>
      </c>
      <c r="E350" s="19" t="b">
        <f t="shared" ca="1" si="124"/>
        <v>0</v>
      </c>
      <c r="F350" s="5" t="str">
        <f t="shared" ca="1" si="125"/>
        <v>node30_main</v>
      </c>
      <c r="G350" s="5">
        <f t="shared" ca="1" si="126"/>
        <v>810</v>
      </c>
      <c r="H350" s="5" t="str">
        <f t="shared" si="127"/>
        <v>code</v>
      </c>
      <c r="I350" s="13" t="b">
        <f t="shared" si="128"/>
        <v>0</v>
      </c>
      <c r="J350" s="6">
        <f ca="1">OFFSET(program!$A$1,0,disasm!A350)</f>
        <v>1102</v>
      </c>
      <c r="K350" s="7">
        <f t="shared" ca="1" si="118"/>
        <v>2</v>
      </c>
      <c r="L350" s="7" t="str">
        <f t="shared" ca="1" si="129"/>
        <v xml:space="preserve">MUL </v>
      </c>
      <c r="M350" s="7">
        <f t="shared" ca="1" si="130"/>
        <v>4</v>
      </c>
      <c r="N350" s="7">
        <f t="shared" ca="1" si="119"/>
        <v>3</v>
      </c>
      <c r="O350" s="8">
        <f t="shared" ca="1" si="131"/>
        <v>1</v>
      </c>
      <c r="P350" s="8">
        <f t="shared" ca="1" si="120"/>
        <v>1</v>
      </c>
      <c r="Q350" s="8">
        <f t="shared" ca="1" si="121"/>
        <v>0</v>
      </c>
      <c r="R350" s="8" t="str">
        <f t="shared" ca="1" si="132"/>
        <v>addr</v>
      </c>
      <c r="S350" s="8" t="str">
        <f t="shared" ca="1" si="133"/>
        <v>num</v>
      </c>
      <c r="T350" s="8" t="str">
        <f t="shared" ca="1" si="134"/>
        <v>addr</v>
      </c>
      <c r="U350" s="7">
        <f ca="1">IF(O350="","",OFFSET(program!$A$1,0,disasm!$A350+COLUMN()-COLUMN($U350)+IF($I350,0,1)))</f>
        <v>843</v>
      </c>
      <c r="V350" s="7">
        <f ca="1">IF(P350="","",OFFSET(program!$A$1,0,disasm!$A350+COLUMN()-COLUMN($U350)+IF($I350,0,1)))</f>
        <v>1</v>
      </c>
      <c r="W350" s="7">
        <f ca="1">IF(Q350="","",OFFSET(program!$A$1,0,disasm!$A350+COLUMN()-COLUMN($U350)+IF($I350,0,1)))</f>
        <v>72</v>
      </c>
      <c r="X350" s="3" t="str">
        <f t="shared" ca="1" si="135"/>
        <v>node30_main+33</v>
      </c>
      <c r="Y350" s="3" t="str">
        <f t="shared" ca="1" si="136"/>
        <v>1</v>
      </c>
      <c r="Z350" s="3" t="str">
        <f t="shared" ca="1" si="137"/>
        <v>[node.desttbl]</v>
      </c>
      <c r="AA350" s="3" t="str">
        <f ca="1">" "
&amp;AE350
&amp;IF(AND(OR(K350=5,K350=6),MOD(INT(J350/1000),10)=1)," A2","")
&amp;IF(AND(NOT(I350),J350=109,OFFSET(program!$A$1,0,disasm!$A350+1)&gt;0,NOT(ISNUMBER(FIND(" A1 "," "&amp;AE350&amp;" "))))," AUTOLABEL","")
&amp;" "</f>
        <v xml:space="preserve"> A1 </v>
      </c>
      <c r="AE350" s="21" t="s">
        <v>28</v>
      </c>
    </row>
    <row r="351" spans="1:31" x14ac:dyDescent="0.2">
      <c r="A351" s="1">
        <f t="shared" ca="1" si="122"/>
        <v>834</v>
      </c>
      <c r="B351" s="2" t="str">
        <f t="shared" ca="1" si="123"/>
        <v>node30_main+24</v>
      </c>
      <c r="C351" s="3" t="str">
        <f ca="1">_xlfn.TEXTJOIN(" ",FALSE,OFFSET(program!$A$1,0,A351,1,M351))</f>
        <v>1105 1 73</v>
      </c>
      <c r="D351" s="4" t="str">
        <f ca="1">IF($H351="data",".dat "&amp;X351,
IF($H351="str",".str " &amp; _xlfn.TEXTJOIN("",FALSE,OFFSET(program!$A$2,0,A351+1,1,M351-1)),
$L351&amp;" "&amp;_xlfn.TEXTJOIN(", ",TRUE,$X351:$Z351)
))</f>
        <v>J!=0 1, main.loop</v>
      </c>
      <c r="E351" s="19" t="b">
        <f t="shared" ca="1" si="124"/>
        <v>0</v>
      </c>
      <c r="F351" s="5" t="str">
        <f t="shared" ca="1" si="125"/>
        <v>node30_main</v>
      </c>
      <c r="G351" s="5">
        <f t="shared" ca="1" si="126"/>
        <v>810</v>
      </c>
      <c r="H351" s="5" t="str">
        <f t="shared" si="127"/>
        <v>code</v>
      </c>
      <c r="I351" s="13" t="b">
        <f t="shared" si="128"/>
        <v>0</v>
      </c>
      <c r="J351" s="6">
        <f ca="1">OFFSET(program!$A$1,0,disasm!A351)</f>
        <v>1105</v>
      </c>
      <c r="K351" s="7">
        <f t="shared" ca="1" si="118"/>
        <v>5</v>
      </c>
      <c r="L351" s="7" t="str">
        <f t="shared" ca="1" si="129"/>
        <v>J!=0</v>
      </c>
      <c r="M351" s="7">
        <f t="shared" ca="1" si="130"/>
        <v>3</v>
      </c>
      <c r="N351" s="7">
        <f t="shared" ca="1" si="119"/>
        <v>2</v>
      </c>
      <c r="O351" s="8">
        <f t="shared" ca="1" si="131"/>
        <v>1</v>
      </c>
      <c r="P351" s="8">
        <f t="shared" ca="1" si="120"/>
        <v>1</v>
      </c>
      <c r="Q351" s="8" t="str">
        <f t="shared" ca="1" si="121"/>
        <v/>
      </c>
      <c r="R351" s="8" t="str">
        <f t="shared" ca="1" si="132"/>
        <v>num</v>
      </c>
      <c r="S351" s="8" t="str">
        <f t="shared" ca="1" si="133"/>
        <v>addr</v>
      </c>
      <c r="T351" s="8" t="str">
        <f t="shared" ca="1" si="134"/>
        <v/>
      </c>
      <c r="U351" s="7">
        <f ca="1">IF(O351="","",OFFSET(program!$A$1,0,disasm!$A351+COLUMN()-COLUMN($U351)+IF($I351,0,1)))</f>
        <v>1</v>
      </c>
      <c r="V351" s="7">
        <f ca="1">IF(P351="","",OFFSET(program!$A$1,0,disasm!$A351+COLUMN()-COLUMN($U351)+IF($I351,0,1)))</f>
        <v>73</v>
      </c>
      <c r="W351" s="7" t="str">
        <f ca="1">IF(Q351="","",OFFSET(program!$A$1,0,disasm!$A351+COLUMN()-COLUMN($U351)+IF($I351,0,1)))</f>
        <v/>
      </c>
      <c r="X351" s="3" t="str">
        <f t="shared" ca="1" si="135"/>
        <v>1</v>
      </c>
      <c r="Y351" s="3" t="str">
        <f t="shared" ca="1" si="136"/>
        <v>main.loop</v>
      </c>
      <c r="Z351" s="3" t="str">
        <f t="shared" ca="1" si="137"/>
        <v/>
      </c>
      <c r="AA351" s="3" t="str">
        <f ca="1">" "
&amp;AE351
&amp;IF(AND(OR(K351=5,K351=6),MOD(INT(J351/1000),10)=1)," A2","")
&amp;IF(AND(NOT(I351),J351=109,OFFSET(program!$A$1,0,disasm!$A351+1)&gt;0,NOT(ISNUMBER(FIND(" A1 "," "&amp;AE351&amp;" "))))," AUTOLABEL","")
&amp;" "</f>
        <v xml:space="preserve">  A2 </v>
      </c>
    </row>
    <row r="352" spans="1:31" x14ac:dyDescent="0.2">
      <c r="A352" s="1">
        <f t="shared" ca="1" si="122"/>
        <v>837</v>
      </c>
      <c r="B352" s="2" t="str">
        <f t="shared" ca="1" si="123"/>
        <v>node30_main+27</v>
      </c>
      <c r="C352" s="3" t="str">
        <f ca="1">_xlfn.TEXTJOIN(" ",FALSE,OFFSET(program!$A$1,0,A352,1,M352))</f>
        <v>0</v>
      </c>
      <c r="D352" s="4" t="str">
        <f ca="1">IF($H352="data",".dat "&amp;X352,
IF($H352="str",".str " &amp; _xlfn.TEXTJOIN("",FALSE,OFFSET(program!$A$2,0,A352+1,1,M352-1)),
$L352&amp;" "&amp;_xlfn.TEXTJOIN(", ",TRUE,$X352:$Z352)
))</f>
        <v>.dat 0</v>
      </c>
      <c r="E352" s="19" t="b">
        <f t="shared" ca="1" si="124"/>
        <v>0</v>
      </c>
      <c r="F352" s="5" t="str">
        <f t="shared" ca="1" si="125"/>
        <v>node30_main</v>
      </c>
      <c r="G352" s="5">
        <f t="shared" ca="1" si="126"/>
        <v>810</v>
      </c>
      <c r="H352" s="5" t="str">
        <f t="shared" si="127"/>
        <v>data</v>
      </c>
      <c r="I352" s="13" t="b">
        <f t="shared" si="128"/>
        <v>1</v>
      </c>
      <c r="J352" s="6">
        <f ca="1">OFFSET(program!$A$1,0,disasm!A352)</f>
        <v>0</v>
      </c>
      <c r="K352" s="7">
        <f t="shared" ca="1" si="118"/>
        <v>0</v>
      </c>
      <c r="L352" s="7" t="e">
        <f t="shared" ca="1" si="129"/>
        <v>#VALUE!</v>
      </c>
      <c r="M352" s="7">
        <f t="shared" si="130"/>
        <v>1</v>
      </c>
      <c r="N352" s="7">
        <f t="shared" si="119"/>
        <v>1</v>
      </c>
      <c r="O352" s="8">
        <f t="shared" si="131"/>
        <v>1</v>
      </c>
      <c r="P352" s="8" t="str">
        <f t="shared" si="120"/>
        <v/>
      </c>
      <c r="Q352" s="8" t="str">
        <f t="shared" si="121"/>
        <v/>
      </c>
      <c r="R352" s="8" t="str">
        <f t="shared" ca="1" si="132"/>
        <v>num</v>
      </c>
      <c r="S352" s="8" t="str">
        <f t="shared" si="133"/>
        <v/>
      </c>
      <c r="T352" s="8" t="str">
        <f t="shared" si="134"/>
        <v/>
      </c>
      <c r="U352" s="7">
        <f ca="1">IF(O352="","",OFFSET(program!$A$1,0,disasm!$A352+COLUMN()-COLUMN($U352)+IF($I352,0,1)))</f>
        <v>0</v>
      </c>
      <c r="V352" s="7" t="str">
        <f ca="1">IF(P352="","",OFFSET(program!$A$1,0,disasm!$A352+COLUMN()-COLUMN($U352)+IF($I352,0,1)))</f>
        <v/>
      </c>
      <c r="W352" s="7" t="str">
        <f ca="1">IF(Q352="","",OFFSET(program!$A$1,0,disasm!$A352+COLUMN()-COLUMN($U352)+IF($I352,0,1)))</f>
        <v/>
      </c>
      <c r="X352" s="3" t="str">
        <f t="shared" ca="1" si="135"/>
        <v>0</v>
      </c>
      <c r="Y352" s="3" t="str">
        <f t="shared" si="136"/>
        <v/>
      </c>
      <c r="Z352" s="3" t="str">
        <f t="shared" si="137"/>
        <v/>
      </c>
      <c r="AA352" s="3" t="str">
        <f ca="1">" "
&amp;AE352
&amp;IF(AND(OR(K352=5,K352=6),MOD(INT(J352/1000),10)=1)," A2","")
&amp;IF(AND(NOT(I352),J352=109,OFFSET(program!$A$1,0,disasm!$A352+1)&gt;0,NOT(ISNUMBER(FIND(" A1 "," "&amp;AE352&amp;" "))))," AUTOLABEL","")
&amp;" "</f>
        <v xml:space="preserve"> DATA </v>
      </c>
      <c r="AE352" s="12" t="s">
        <v>23</v>
      </c>
    </row>
    <row r="353" spans="1:31" x14ac:dyDescent="0.2">
      <c r="A353" s="1">
        <f t="shared" ca="1" si="122"/>
        <v>838</v>
      </c>
      <c r="B353" s="2" t="str">
        <f t="shared" ca="1" si="123"/>
        <v>node30_main+28</v>
      </c>
      <c r="C353" s="3" t="str">
        <f ca="1">_xlfn.TEXTJOIN(" ",FALSE,OFFSET(program!$A$1,0,A353,1,M353))</f>
        <v>0</v>
      </c>
      <c r="D353" s="4" t="str">
        <f ca="1">IF($H353="data",".dat "&amp;X353,
IF($H353="str",".str " &amp; _xlfn.TEXTJOIN("",FALSE,OFFSET(program!$A$2,0,A353+1,1,M353-1)),
$L353&amp;" "&amp;_xlfn.TEXTJOIN(", ",TRUE,$X353:$Z353)
))</f>
        <v>.dat 0</v>
      </c>
      <c r="E353" s="19" t="b">
        <f t="shared" ca="1" si="124"/>
        <v>0</v>
      </c>
      <c r="F353" s="5" t="str">
        <f t="shared" ca="1" si="125"/>
        <v>node30_main</v>
      </c>
      <c r="G353" s="5">
        <f t="shared" ca="1" si="126"/>
        <v>810</v>
      </c>
      <c r="H353" s="5" t="str">
        <f t="shared" si="127"/>
        <v>data</v>
      </c>
      <c r="I353" s="13" t="b">
        <f t="shared" si="128"/>
        <v>1</v>
      </c>
      <c r="J353" s="6">
        <f ca="1">OFFSET(program!$A$1,0,disasm!A353)</f>
        <v>0</v>
      </c>
      <c r="K353" s="7">
        <f t="shared" ca="1" si="118"/>
        <v>0</v>
      </c>
      <c r="L353" s="7" t="e">
        <f t="shared" ca="1" si="129"/>
        <v>#VALUE!</v>
      </c>
      <c r="M353" s="7">
        <f t="shared" si="130"/>
        <v>1</v>
      </c>
      <c r="N353" s="7">
        <f t="shared" si="119"/>
        <v>1</v>
      </c>
      <c r="O353" s="8">
        <f t="shared" si="131"/>
        <v>1</v>
      </c>
      <c r="P353" s="8" t="str">
        <f t="shared" si="120"/>
        <v/>
      </c>
      <c r="Q353" s="8" t="str">
        <f t="shared" si="121"/>
        <v/>
      </c>
      <c r="R353" s="8" t="str">
        <f t="shared" ca="1" si="132"/>
        <v>num</v>
      </c>
      <c r="S353" s="8" t="str">
        <f t="shared" si="133"/>
        <v/>
      </c>
      <c r="T353" s="8" t="str">
        <f t="shared" si="134"/>
        <v/>
      </c>
      <c r="U353" s="7">
        <f ca="1">IF(O353="","",OFFSET(program!$A$1,0,disasm!$A353+COLUMN()-COLUMN($U353)+IF($I353,0,1)))</f>
        <v>0</v>
      </c>
      <c r="V353" s="7" t="str">
        <f ca="1">IF(P353="","",OFFSET(program!$A$1,0,disasm!$A353+COLUMN()-COLUMN($U353)+IF($I353,0,1)))</f>
        <v/>
      </c>
      <c r="W353" s="7" t="str">
        <f ca="1">IF(Q353="","",OFFSET(program!$A$1,0,disasm!$A353+COLUMN()-COLUMN($U353)+IF($I353,0,1)))</f>
        <v/>
      </c>
      <c r="X353" s="3" t="str">
        <f t="shared" ca="1" si="135"/>
        <v>0</v>
      </c>
      <c r="Y353" s="3" t="str">
        <f t="shared" si="136"/>
        <v/>
      </c>
      <c r="Z353" s="3" t="str">
        <f t="shared" si="137"/>
        <v/>
      </c>
      <c r="AA353" s="3" t="str">
        <f ca="1">" "
&amp;AE353
&amp;IF(AND(OR(K353=5,K353=6),MOD(INT(J353/1000),10)=1)," A2","")
&amp;IF(AND(NOT(I353),J353=109,OFFSET(program!$A$1,0,disasm!$A353+1)&gt;0,NOT(ISNUMBER(FIND(" A1 "," "&amp;AE353&amp;" "))))," AUTOLABEL","")
&amp;" "</f>
        <v xml:space="preserve">  </v>
      </c>
    </row>
    <row r="354" spans="1:31" x14ac:dyDescent="0.2">
      <c r="A354" s="1">
        <f t="shared" ca="1" si="122"/>
        <v>839</v>
      </c>
      <c r="B354" s="2" t="str">
        <f t="shared" ca="1" si="123"/>
        <v>node30_main+29</v>
      </c>
      <c r="C354" s="3" t="str">
        <f ca="1">_xlfn.TEXTJOIN(" ",FALSE,OFFSET(program!$A$1,0,A354,1,M354))</f>
        <v>0</v>
      </c>
      <c r="D354" s="4" t="str">
        <f ca="1">IF($H354="data",".dat "&amp;X354,
IF($H354="str",".str " &amp; _xlfn.TEXTJOIN("",FALSE,OFFSET(program!$A$2,0,A354+1,1,M354-1)),
$L354&amp;" "&amp;_xlfn.TEXTJOIN(", ",TRUE,$X354:$Z354)
))</f>
        <v>.dat 0</v>
      </c>
      <c r="E354" s="19" t="b">
        <f t="shared" ca="1" si="124"/>
        <v>0</v>
      </c>
      <c r="F354" s="5" t="str">
        <f t="shared" ca="1" si="125"/>
        <v>node30_main</v>
      </c>
      <c r="G354" s="5">
        <f t="shared" ca="1" si="126"/>
        <v>810</v>
      </c>
      <c r="H354" s="5" t="str">
        <f t="shared" si="127"/>
        <v>data</v>
      </c>
      <c r="I354" s="13" t="b">
        <f t="shared" si="128"/>
        <v>1</v>
      </c>
      <c r="J354" s="6">
        <f ca="1">OFFSET(program!$A$1,0,disasm!A354)</f>
        <v>0</v>
      </c>
      <c r="K354" s="7">
        <f t="shared" ca="1" si="118"/>
        <v>0</v>
      </c>
      <c r="L354" s="7" t="e">
        <f t="shared" ca="1" si="129"/>
        <v>#VALUE!</v>
      </c>
      <c r="M354" s="7">
        <f t="shared" si="130"/>
        <v>1</v>
      </c>
      <c r="N354" s="7">
        <f t="shared" si="119"/>
        <v>1</v>
      </c>
      <c r="O354" s="8">
        <f t="shared" si="131"/>
        <v>1</v>
      </c>
      <c r="P354" s="8" t="str">
        <f t="shared" si="120"/>
        <v/>
      </c>
      <c r="Q354" s="8" t="str">
        <f t="shared" si="121"/>
        <v/>
      </c>
      <c r="R354" s="8" t="str">
        <f t="shared" ca="1" si="132"/>
        <v>num</v>
      </c>
      <c r="S354" s="8" t="str">
        <f t="shared" si="133"/>
        <v/>
      </c>
      <c r="T354" s="8" t="str">
        <f t="shared" si="134"/>
        <v/>
      </c>
      <c r="U354" s="7">
        <f ca="1">IF(O354="","",OFFSET(program!$A$1,0,disasm!$A354+COLUMN()-COLUMN($U354)+IF($I354,0,1)))</f>
        <v>0</v>
      </c>
      <c r="V354" s="7" t="str">
        <f ca="1">IF(P354="","",OFFSET(program!$A$1,0,disasm!$A354+COLUMN()-COLUMN($U354)+IF($I354,0,1)))</f>
        <v/>
      </c>
      <c r="W354" s="7" t="str">
        <f ca="1">IF(Q354="","",OFFSET(program!$A$1,0,disasm!$A354+COLUMN()-COLUMN($U354)+IF($I354,0,1)))</f>
        <v/>
      </c>
      <c r="X354" s="3" t="str">
        <f t="shared" ca="1" si="135"/>
        <v>0</v>
      </c>
      <c r="Y354" s="3" t="str">
        <f t="shared" si="136"/>
        <v/>
      </c>
      <c r="Z354" s="3" t="str">
        <f t="shared" si="137"/>
        <v/>
      </c>
      <c r="AA354" s="3" t="str">
        <f ca="1">" "
&amp;AE354
&amp;IF(AND(OR(K354=5,K354=6),MOD(INT(J354/1000),10)=1)," A2","")
&amp;IF(AND(NOT(I354),J354=109,OFFSET(program!$A$1,0,disasm!$A354+1)&gt;0,NOT(ISNUMBER(FIND(" A1 "," "&amp;AE354&amp;" "))))," AUTOLABEL","")
&amp;" "</f>
        <v xml:space="preserve">  </v>
      </c>
    </row>
    <row r="355" spans="1:31" x14ac:dyDescent="0.2">
      <c r="A355" s="1">
        <f t="shared" ca="1" si="122"/>
        <v>840</v>
      </c>
      <c r="B355" s="2" t="str">
        <f t="shared" ca="1" si="123"/>
        <v>node30_main+30</v>
      </c>
      <c r="C355" s="3" t="str">
        <f ca="1">_xlfn.TEXTJOIN(" ",FALSE,OFFSET(program!$A$1,0,A355,1,M355))</f>
        <v>0</v>
      </c>
      <c r="D355" s="4" t="str">
        <f ca="1">IF($H355="data",".dat "&amp;X355,
IF($H355="str",".str " &amp; _xlfn.TEXTJOIN("",FALSE,OFFSET(program!$A$2,0,A355+1,1,M355-1)),
$L355&amp;" "&amp;_xlfn.TEXTJOIN(", ",TRUE,$X355:$Z355)
))</f>
        <v>.dat 0</v>
      </c>
      <c r="E355" s="19" t="b">
        <f t="shared" ca="1" si="124"/>
        <v>0</v>
      </c>
      <c r="F355" s="5" t="str">
        <f t="shared" ca="1" si="125"/>
        <v>node30_main</v>
      </c>
      <c r="G355" s="5">
        <f t="shared" ca="1" si="126"/>
        <v>810</v>
      </c>
      <c r="H355" s="5" t="str">
        <f t="shared" si="127"/>
        <v>data</v>
      </c>
      <c r="I355" s="13" t="b">
        <f t="shared" si="128"/>
        <v>1</v>
      </c>
      <c r="J355" s="6">
        <f ca="1">OFFSET(program!$A$1,0,disasm!A355)</f>
        <v>0</v>
      </c>
      <c r="K355" s="7">
        <f t="shared" ca="1" si="118"/>
        <v>0</v>
      </c>
      <c r="L355" s="7" t="e">
        <f t="shared" ca="1" si="129"/>
        <v>#VALUE!</v>
      </c>
      <c r="M355" s="7">
        <f t="shared" si="130"/>
        <v>1</v>
      </c>
      <c r="N355" s="7">
        <f t="shared" si="119"/>
        <v>1</v>
      </c>
      <c r="O355" s="8">
        <f t="shared" si="131"/>
        <v>1</v>
      </c>
      <c r="P355" s="8" t="str">
        <f t="shared" si="120"/>
        <v/>
      </c>
      <c r="Q355" s="8" t="str">
        <f t="shared" si="121"/>
        <v/>
      </c>
      <c r="R355" s="8" t="str">
        <f t="shared" ca="1" si="132"/>
        <v>num</v>
      </c>
      <c r="S355" s="8" t="str">
        <f t="shared" si="133"/>
        <v/>
      </c>
      <c r="T355" s="8" t="str">
        <f t="shared" si="134"/>
        <v/>
      </c>
      <c r="U355" s="7">
        <f ca="1">IF(O355="","",OFFSET(program!$A$1,0,disasm!$A355+COLUMN()-COLUMN($U355)+IF($I355,0,1)))</f>
        <v>0</v>
      </c>
      <c r="V355" s="7" t="str">
        <f ca="1">IF(P355="","",OFFSET(program!$A$1,0,disasm!$A355+COLUMN()-COLUMN($U355)+IF($I355,0,1)))</f>
        <v/>
      </c>
      <c r="W355" s="7" t="str">
        <f ca="1">IF(Q355="","",OFFSET(program!$A$1,0,disasm!$A355+COLUMN()-COLUMN($U355)+IF($I355,0,1)))</f>
        <v/>
      </c>
      <c r="X355" s="3" t="str">
        <f t="shared" ca="1" si="135"/>
        <v>0</v>
      </c>
      <c r="Y355" s="3" t="str">
        <f t="shared" si="136"/>
        <v/>
      </c>
      <c r="Z355" s="3" t="str">
        <f t="shared" si="137"/>
        <v/>
      </c>
      <c r="AA355" s="3" t="str">
        <f ca="1">" "
&amp;AE355
&amp;IF(AND(OR(K355=5,K355=6),MOD(INT(J355/1000),10)=1)," A2","")
&amp;IF(AND(NOT(I355),J355=109,OFFSET(program!$A$1,0,disasm!$A355+1)&gt;0,NOT(ISNUMBER(FIND(" A1 "," "&amp;AE355&amp;" "))))," AUTOLABEL","")
&amp;" "</f>
        <v xml:space="preserve">  </v>
      </c>
    </row>
    <row r="356" spans="1:31" x14ac:dyDescent="0.2">
      <c r="A356" s="1">
        <f t="shared" ca="1" si="122"/>
        <v>841</v>
      </c>
      <c r="B356" s="2" t="str">
        <f t="shared" ca="1" si="123"/>
        <v>node30_main+31</v>
      </c>
      <c r="C356" s="3" t="str">
        <f ca="1">_xlfn.TEXTJOIN(" ",FALSE,OFFSET(program!$A$1,0,A356,1,M356))</f>
        <v>0</v>
      </c>
      <c r="D356" s="4" t="str">
        <f ca="1">IF($H356="data",".dat "&amp;X356,
IF($H356="str",".str " &amp; _xlfn.TEXTJOIN("",FALSE,OFFSET(program!$A$2,0,A356+1,1,M356-1)),
$L356&amp;" "&amp;_xlfn.TEXTJOIN(", ",TRUE,$X356:$Z356)
))</f>
        <v>.dat 0</v>
      </c>
      <c r="E356" s="19" t="b">
        <f t="shared" ca="1" si="124"/>
        <v>0</v>
      </c>
      <c r="F356" s="5" t="str">
        <f t="shared" ca="1" si="125"/>
        <v>node30_main</v>
      </c>
      <c r="G356" s="5">
        <f t="shared" ca="1" si="126"/>
        <v>810</v>
      </c>
      <c r="H356" s="5" t="str">
        <f t="shared" si="127"/>
        <v>data</v>
      </c>
      <c r="I356" s="13" t="b">
        <f t="shared" si="128"/>
        <v>1</v>
      </c>
      <c r="J356" s="6">
        <f ca="1">OFFSET(program!$A$1,0,disasm!A356)</f>
        <v>0</v>
      </c>
      <c r="K356" s="7">
        <f t="shared" ca="1" si="118"/>
        <v>0</v>
      </c>
      <c r="L356" s="7" t="e">
        <f t="shared" ca="1" si="129"/>
        <v>#VALUE!</v>
      </c>
      <c r="M356" s="7">
        <f t="shared" si="130"/>
        <v>1</v>
      </c>
      <c r="N356" s="7">
        <f t="shared" si="119"/>
        <v>1</v>
      </c>
      <c r="O356" s="8">
        <f t="shared" si="131"/>
        <v>1</v>
      </c>
      <c r="P356" s="8" t="str">
        <f t="shared" si="120"/>
        <v/>
      </c>
      <c r="Q356" s="8" t="str">
        <f t="shared" si="121"/>
        <v/>
      </c>
      <c r="R356" s="8" t="str">
        <f t="shared" ca="1" si="132"/>
        <v>num</v>
      </c>
      <c r="S356" s="8" t="str">
        <f t="shared" si="133"/>
        <v/>
      </c>
      <c r="T356" s="8" t="str">
        <f t="shared" si="134"/>
        <v/>
      </c>
      <c r="U356" s="7">
        <f ca="1">IF(O356="","",OFFSET(program!$A$1,0,disasm!$A356+COLUMN()-COLUMN($U356)+IF($I356,0,1)))</f>
        <v>0</v>
      </c>
      <c r="V356" s="7" t="str">
        <f ca="1">IF(P356="","",OFFSET(program!$A$1,0,disasm!$A356+COLUMN()-COLUMN($U356)+IF($I356,0,1)))</f>
        <v/>
      </c>
      <c r="W356" s="7" t="str">
        <f ca="1">IF(Q356="","",OFFSET(program!$A$1,0,disasm!$A356+COLUMN()-COLUMN($U356)+IF($I356,0,1)))</f>
        <v/>
      </c>
      <c r="X356" s="3" t="str">
        <f t="shared" ca="1" si="135"/>
        <v>0</v>
      </c>
      <c r="Y356" s="3" t="str">
        <f t="shared" si="136"/>
        <v/>
      </c>
      <c r="Z356" s="3" t="str">
        <f t="shared" si="137"/>
        <v/>
      </c>
      <c r="AA356" s="3" t="str">
        <f ca="1">" "
&amp;AE356
&amp;IF(AND(OR(K356=5,K356=6),MOD(INT(J356/1000),10)=1)," A2","")
&amp;IF(AND(NOT(I356),J356=109,OFFSET(program!$A$1,0,disasm!$A356+1)&gt;0,NOT(ISNUMBER(FIND(" A1 "," "&amp;AE356&amp;" "))))," AUTOLABEL","")
&amp;" "</f>
        <v xml:space="preserve">  </v>
      </c>
    </row>
    <row r="357" spans="1:31" x14ac:dyDescent="0.2">
      <c r="A357" s="1">
        <f t="shared" ca="1" si="122"/>
        <v>842</v>
      </c>
      <c r="B357" s="2" t="str">
        <f t="shared" ca="1" si="123"/>
        <v>node30_main+32</v>
      </c>
      <c r="C357" s="3" t="str">
        <f ca="1">_xlfn.TEXTJOIN(" ",FALSE,OFFSET(program!$A$1,0,A357,1,M357))</f>
        <v>0</v>
      </c>
      <c r="D357" s="4" t="str">
        <f ca="1">IF($H357="data",".dat "&amp;X357,
IF($H357="str",".str " &amp; _xlfn.TEXTJOIN("",FALSE,OFFSET(program!$A$2,0,A357+1,1,M357-1)),
$L357&amp;" "&amp;_xlfn.TEXTJOIN(", ",TRUE,$X357:$Z357)
))</f>
        <v>.dat 0</v>
      </c>
      <c r="E357" s="19" t="b">
        <f t="shared" ca="1" si="124"/>
        <v>0</v>
      </c>
      <c r="F357" s="5" t="str">
        <f t="shared" ca="1" si="125"/>
        <v>node30_main</v>
      </c>
      <c r="G357" s="5">
        <f t="shared" ca="1" si="126"/>
        <v>810</v>
      </c>
      <c r="H357" s="5" t="str">
        <f t="shared" si="127"/>
        <v>data</v>
      </c>
      <c r="I357" s="13" t="b">
        <f t="shared" si="128"/>
        <v>1</v>
      </c>
      <c r="J357" s="6">
        <f ca="1">OFFSET(program!$A$1,0,disasm!A357)</f>
        <v>0</v>
      </c>
      <c r="K357" s="7">
        <f t="shared" ca="1" si="118"/>
        <v>0</v>
      </c>
      <c r="L357" s="7" t="e">
        <f t="shared" ca="1" si="129"/>
        <v>#VALUE!</v>
      </c>
      <c r="M357" s="7">
        <f t="shared" si="130"/>
        <v>1</v>
      </c>
      <c r="N357" s="7">
        <f t="shared" si="119"/>
        <v>1</v>
      </c>
      <c r="O357" s="8">
        <f t="shared" si="131"/>
        <v>1</v>
      </c>
      <c r="P357" s="8" t="str">
        <f t="shared" si="120"/>
        <v/>
      </c>
      <c r="Q357" s="8" t="str">
        <f t="shared" si="121"/>
        <v/>
      </c>
      <c r="R357" s="8" t="str">
        <f t="shared" ca="1" si="132"/>
        <v>num</v>
      </c>
      <c r="S357" s="8" t="str">
        <f t="shared" si="133"/>
        <v/>
      </c>
      <c r="T357" s="8" t="str">
        <f t="shared" si="134"/>
        <v/>
      </c>
      <c r="U357" s="7">
        <f ca="1">IF(O357="","",OFFSET(program!$A$1,0,disasm!$A357+COLUMN()-COLUMN($U357)+IF($I357,0,1)))</f>
        <v>0</v>
      </c>
      <c r="V357" s="7" t="str">
        <f ca="1">IF(P357="","",OFFSET(program!$A$1,0,disasm!$A357+COLUMN()-COLUMN($U357)+IF($I357,0,1)))</f>
        <v/>
      </c>
      <c r="W357" s="7" t="str">
        <f ca="1">IF(Q357="","",OFFSET(program!$A$1,0,disasm!$A357+COLUMN()-COLUMN($U357)+IF($I357,0,1)))</f>
        <v/>
      </c>
      <c r="X357" s="3" t="str">
        <f t="shared" ca="1" si="135"/>
        <v>0</v>
      </c>
      <c r="Y357" s="3" t="str">
        <f t="shared" si="136"/>
        <v/>
      </c>
      <c r="Z357" s="3" t="str">
        <f t="shared" si="137"/>
        <v/>
      </c>
      <c r="AA357" s="3" t="str">
        <f ca="1">" "
&amp;AE357
&amp;IF(AND(OR(K357=5,K357=6),MOD(INT(J357/1000),10)=1)," A2","")
&amp;IF(AND(NOT(I357),J357=109,OFFSET(program!$A$1,0,disasm!$A357+1)&gt;0,NOT(ISNUMBER(FIND(" A1 "," "&amp;AE357&amp;" "))))," AUTOLABEL","")
&amp;" "</f>
        <v xml:space="preserve">  </v>
      </c>
    </row>
    <row r="358" spans="1:31" x14ac:dyDescent="0.2">
      <c r="A358" s="1">
        <f t="shared" ca="1" si="122"/>
        <v>843</v>
      </c>
      <c r="B358" s="2" t="str">
        <f t="shared" ca="1" si="123"/>
        <v>node30_main+33</v>
      </c>
      <c r="C358" s="3" t="str">
        <f ca="1">_xlfn.TEXTJOIN(" ",FALSE,OFFSET(program!$A$1,0,A358,1,M358))</f>
        <v>34</v>
      </c>
      <c r="D358" s="4" t="str">
        <f ca="1">IF($H358="data",".dat "&amp;X358,
IF($H358="str",".str " &amp; _xlfn.TEXTJOIN("",FALSE,OFFSET(program!$A$2,0,A358+1,1,M358-1)),
$L358&amp;" "&amp;_xlfn.TEXTJOIN(", ",TRUE,$X358:$Z358)
))</f>
        <v>.dat 34</v>
      </c>
      <c r="E358" s="19" t="b">
        <f t="shared" ca="1" si="124"/>
        <v>0</v>
      </c>
      <c r="F358" s="5" t="str">
        <f t="shared" ca="1" si="125"/>
        <v>node30_main</v>
      </c>
      <c r="G358" s="5">
        <f t="shared" ca="1" si="126"/>
        <v>810</v>
      </c>
      <c r="H358" s="5" t="str">
        <f t="shared" si="127"/>
        <v>data</v>
      </c>
      <c r="I358" s="13" t="b">
        <f t="shared" si="128"/>
        <v>1</v>
      </c>
      <c r="J358" s="6">
        <f ca="1">OFFSET(program!$A$1,0,disasm!A358)</f>
        <v>34</v>
      </c>
      <c r="K358" s="7">
        <f t="shared" ca="1" si="118"/>
        <v>34</v>
      </c>
      <c r="L358" s="7" t="e">
        <f t="shared" ca="1" si="129"/>
        <v>#VALUE!</v>
      </c>
      <c r="M358" s="7">
        <f t="shared" si="130"/>
        <v>1</v>
      </c>
      <c r="N358" s="7">
        <f t="shared" si="119"/>
        <v>1</v>
      </c>
      <c r="O358" s="8">
        <f t="shared" si="131"/>
        <v>1</v>
      </c>
      <c r="P358" s="8" t="str">
        <f t="shared" si="120"/>
        <v/>
      </c>
      <c r="Q358" s="8" t="str">
        <f t="shared" si="121"/>
        <v/>
      </c>
      <c r="R358" s="8" t="str">
        <f t="shared" ca="1" si="132"/>
        <v>num</v>
      </c>
      <c r="S358" s="8" t="str">
        <f t="shared" si="133"/>
        <v/>
      </c>
      <c r="T358" s="8" t="str">
        <f t="shared" si="134"/>
        <v/>
      </c>
      <c r="U358" s="7">
        <f ca="1">IF(O358="","",OFFSET(program!$A$1,0,disasm!$A358+COLUMN()-COLUMN($U358)+IF($I358,0,1)))</f>
        <v>34</v>
      </c>
      <c r="V358" s="7" t="str">
        <f ca="1">IF(P358="","",OFFSET(program!$A$1,0,disasm!$A358+COLUMN()-COLUMN($U358)+IF($I358,0,1)))</f>
        <v/>
      </c>
      <c r="W358" s="7" t="str">
        <f ca="1">IF(Q358="","",OFFSET(program!$A$1,0,disasm!$A358+COLUMN()-COLUMN($U358)+IF($I358,0,1)))</f>
        <v/>
      </c>
      <c r="X358" s="3" t="str">
        <f t="shared" ca="1" si="135"/>
        <v>34</v>
      </c>
      <c r="Y358" s="3" t="str">
        <f t="shared" si="136"/>
        <v/>
      </c>
      <c r="Z358" s="3" t="str">
        <f t="shared" si="137"/>
        <v/>
      </c>
      <c r="AA358" s="3" t="str">
        <f ca="1">" "
&amp;AE358
&amp;IF(AND(OR(K358=5,K358=6),MOD(INT(J358/1000),10)=1)," A2","")
&amp;IF(AND(NOT(I358),J358=109,OFFSET(program!$A$1,0,disasm!$A358+1)&gt;0,NOT(ISNUMBER(FIND(" A1 "," "&amp;AE358&amp;" "))))," AUTOLABEL","")
&amp;" "</f>
        <v xml:space="preserve">  </v>
      </c>
    </row>
    <row r="359" spans="1:31" x14ac:dyDescent="0.2">
      <c r="A359" s="1">
        <f t="shared" ca="1" si="122"/>
        <v>844</v>
      </c>
      <c r="B359" s="2" t="str">
        <f t="shared" ca="1" si="123"/>
        <v>node30_main+34</v>
      </c>
      <c r="C359" s="3" t="str">
        <f ca="1">_xlfn.TEXTJOIN(" ",FALSE,OFFSET(program!$A$1,0,A359,1,M359))</f>
        <v>392228</v>
      </c>
      <c r="D359" s="4" t="str">
        <f ca="1">IF($H359="data",".dat "&amp;X359,
IF($H359="str",".str " &amp; _xlfn.TEXTJOIN("",FALSE,OFFSET(program!$A$2,0,A359+1,1,M359-1)),
$L359&amp;" "&amp;_xlfn.TEXTJOIN(", ",TRUE,$X359:$Z359)
))</f>
        <v>.dat 392228</v>
      </c>
      <c r="E359" s="19" t="b">
        <f t="shared" ca="1" si="124"/>
        <v>0</v>
      </c>
      <c r="F359" s="5" t="str">
        <f t="shared" ca="1" si="125"/>
        <v>node30_main</v>
      </c>
      <c r="G359" s="5">
        <f t="shared" ca="1" si="126"/>
        <v>810</v>
      </c>
      <c r="H359" s="5" t="str">
        <f t="shared" si="127"/>
        <v>data</v>
      </c>
      <c r="I359" s="13" t="b">
        <f t="shared" si="128"/>
        <v>1</v>
      </c>
      <c r="J359" s="6">
        <f ca="1">OFFSET(program!$A$1,0,disasm!A359)</f>
        <v>392228</v>
      </c>
      <c r="K359" s="7">
        <f t="shared" ca="1" si="118"/>
        <v>28</v>
      </c>
      <c r="L359" s="7" t="e">
        <f t="shared" ca="1" si="129"/>
        <v>#VALUE!</v>
      </c>
      <c r="M359" s="7">
        <f t="shared" si="130"/>
        <v>1</v>
      </c>
      <c r="N359" s="7">
        <f t="shared" si="119"/>
        <v>1</v>
      </c>
      <c r="O359" s="8">
        <f t="shared" si="131"/>
        <v>1</v>
      </c>
      <c r="P359" s="8" t="str">
        <f t="shared" si="120"/>
        <v/>
      </c>
      <c r="Q359" s="8" t="str">
        <f t="shared" si="121"/>
        <v/>
      </c>
      <c r="R359" s="8" t="str">
        <f t="shared" ca="1" si="132"/>
        <v>num</v>
      </c>
      <c r="S359" s="8" t="str">
        <f t="shared" si="133"/>
        <v/>
      </c>
      <c r="T359" s="8" t="str">
        <f t="shared" si="134"/>
        <v/>
      </c>
      <c r="U359" s="7">
        <f ca="1">IF(O359="","",OFFSET(program!$A$1,0,disasm!$A359+COLUMN()-COLUMN($U359)+IF($I359,0,1)))</f>
        <v>392228</v>
      </c>
      <c r="V359" s="7" t="str">
        <f ca="1">IF(P359="","",OFFSET(program!$A$1,0,disasm!$A359+COLUMN()-COLUMN($U359)+IF($I359,0,1)))</f>
        <v/>
      </c>
      <c r="W359" s="7" t="str">
        <f ca="1">IF(Q359="","",OFFSET(program!$A$1,0,disasm!$A359+COLUMN()-COLUMN($U359)+IF($I359,0,1)))</f>
        <v/>
      </c>
      <c r="X359" s="3" t="str">
        <f t="shared" ca="1" si="135"/>
        <v>392228</v>
      </c>
      <c r="Y359" s="3" t="str">
        <f t="shared" si="136"/>
        <v/>
      </c>
      <c r="Z359" s="3" t="str">
        <f t="shared" si="137"/>
        <v/>
      </c>
      <c r="AA359" s="3" t="str">
        <f ca="1">" "
&amp;AE359
&amp;IF(AND(OR(K359=5,K359=6),MOD(INT(J359/1000),10)=1)," A2","")
&amp;IF(AND(NOT(I359),J359=109,OFFSET(program!$A$1,0,disasm!$A359+1)&gt;0,NOT(ISNUMBER(FIND(" A1 "," "&amp;AE359&amp;" "))))," AUTOLABEL","")
&amp;" "</f>
        <v xml:space="preserve">  </v>
      </c>
    </row>
    <row r="360" spans="1:31" x14ac:dyDescent="0.2">
      <c r="A360" s="1">
        <f t="shared" ca="1" si="122"/>
        <v>845</v>
      </c>
      <c r="B360" s="2" t="str">
        <f t="shared" ca="1" si="123"/>
        <v>node38_main</v>
      </c>
      <c r="C360" s="3" t="str">
        <f ca="1">_xlfn.TEXTJOIN(" ",FALSE,OFFSET(program!$A$1,0,A360,1,M360))</f>
        <v>1101 0 17891 66</v>
      </c>
      <c r="D360" s="4" t="str">
        <f ca="1">IF($H360="data",".dat "&amp;X360,
IF($H360="str",".str " &amp; _xlfn.TEXTJOIN("",FALSE,OFFSET(program!$A$2,0,A360+1,1,M360-1)),
$L360&amp;" "&amp;_xlfn.TEXTJOIN(", ",TRUE,$X360:$Z360)
))</f>
        <v>ADD  0, 17891, [node.prime]</v>
      </c>
      <c r="E360" s="19" t="b">
        <f t="shared" ca="1" si="124"/>
        <v>1</v>
      </c>
      <c r="F360" s="5" t="str">
        <f t="shared" si="125"/>
        <v>node38_main</v>
      </c>
      <c r="G360" s="5">
        <f t="shared" ca="1" si="126"/>
        <v>845</v>
      </c>
      <c r="H360" s="5" t="str">
        <f t="shared" si="127"/>
        <v>code</v>
      </c>
      <c r="I360" s="13" t="b">
        <f t="shared" si="128"/>
        <v>0</v>
      </c>
      <c r="J360" s="6">
        <f ca="1">OFFSET(program!$A$1,0,disasm!A360)</f>
        <v>1101</v>
      </c>
      <c r="K360" s="7">
        <f t="shared" ca="1" si="118"/>
        <v>1</v>
      </c>
      <c r="L360" s="7" t="str">
        <f t="shared" ca="1" si="129"/>
        <v xml:space="preserve">ADD </v>
      </c>
      <c r="M360" s="7">
        <f t="shared" ca="1" si="130"/>
        <v>4</v>
      </c>
      <c r="N360" s="7">
        <f t="shared" ca="1" si="119"/>
        <v>3</v>
      </c>
      <c r="O360" s="8">
        <f t="shared" ca="1" si="131"/>
        <v>1</v>
      </c>
      <c r="P360" s="8">
        <f t="shared" ca="1" si="120"/>
        <v>1</v>
      </c>
      <c r="Q360" s="8">
        <f t="shared" ca="1" si="121"/>
        <v>0</v>
      </c>
      <c r="R360" s="8" t="str">
        <f t="shared" ca="1" si="132"/>
        <v>num</v>
      </c>
      <c r="S360" s="8" t="str">
        <f t="shared" ca="1" si="133"/>
        <v>num</v>
      </c>
      <c r="T360" s="8" t="str">
        <f t="shared" ca="1" si="134"/>
        <v>addr</v>
      </c>
      <c r="U360" s="7">
        <f ca="1">IF(O360="","",OFFSET(program!$A$1,0,disasm!$A360+COLUMN()-COLUMN($U360)+IF($I360,0,1)))</f>
        <v>0</v>
      </c>
      <c r="V360" s="7">
        <f ca="1">IF(P360="","",OFFSET(program!$A$1,0,disasm!$A360+COLUMN()-COLUMN($U360)+IF($I360,0,1)))</f>
        <v>17891</v>
      </c>
      <c r="W360" s="7">
        <f ca="1">IF(Q360="","",OFFSET(program!$A$1,0,disasm!$A360+COLUMN()-COLUMN($U360)+IF($I360,0,1)))</f>
        <v>66</v>
      </c>
      <c r="X360" s="3" t="str">
        <f t="shared" ca="1" si="135"/>
        <v>0</v>
      </c>
      <c r="Y360" s="3" t="str">
        <f t="shared" ca="1" si="136"/>
        <v>17891</v>
      </c>
      <c r="Z360" s="3" t="str">
        <f t="shared" ca="1" si="137"/>
        <v>[node.prime]</v>
      </c>
      <c r="AA360" s="3" t="str">
        <f ca="1">" "
&amp;AE360
&amp;IF(AND(OR(K360=5,K360=6),MOD(INT(J360/1000),10)=1)," A2","")
&amp;IF(AND(NOT(I360),J360=109,OFFSET(program!$A$1,0,disasm!$A360+1)&gt;0,NOT(ISNUMBER(FIND(" A1 "," "&amp;AE360&amp;" "))))," AUTOLABEL","")
&amp;" "</f>
        <v xml:space="preserve"> CODE </v>
      </c>
      <c r="AD360" s="12" t="s">
        <v>96</v>
      </c>
      <c r="AE360" s="12" t="s">
        <v>24</v>
      </c>
    </row>
    <row r="361" spans="1:31" x14ac:dyDescent="0.2">
      <c r="A361" s="1">
        <f t="shared" ca="1" si="122"/>
        <v>849</v>
      </c>
      <c r="B361" s="2" t="str">
        <f t="shared" ca="1" si="123"/>
        <v>node38_main+4</v>
      </c>
      <c r="C361" s="3" t="str">
        <f ca="1">_xlfn.TEXTJOIN(" ",FALSE,OFFSET(program!$A$1,0,A361,1,M361))</f>
        <v>1102 1 1 67</v>
      </c>
      <c r="D361" s="4" t="str">
        <f ca="1">IF($H361="data",".dat "&amp;X361,
IF($H361="str",".str " &amp; _xlfn.TEXTJOIN("",FALSE,OFFSET(program!$A$2,0,A361+1,1,M361-1)),
$L361&amp;" "&amp;_xlfn.TEXTJOIN(", ",TRUE,$X361:$Z361)
))</f>
        <v>MUL  1, 1, [node.rxmem_size]</v>
      </c>
      <c r="E361" s="19" t="b">
        <f t="shared" ca="1" si="124"/>
        <v>1</v>
      </c>
      <c r="F361" s="5" t="str">
        <f t="shared" ca="1" si="125"/>
        <v>node38_main</v>
      </c>
      <c r="G361" s="5">
        <f t="shared" ca="1" si="126"/>
        <v>845</v>
      </c>
      <c r="H361" s="5" t="str">
        <f t="shared" si="127"/>
        <v>code</v>
      </c>
      <c r="I361" s="13" t="b">
        <f t="shared" si="128"/>
        <v>0</v>
      </c>
      <c r="J361" s="6">
        <f ca="1">OFFSET(program!$A$1,0,disasm!A361)</f>
        <v>1102</v>
      </c>
      <c r="K361" s="7">
        <f t="shared" ca="1" si="118"/>
        <v>2</v>
      </c>
      <c r="L361" s="7" t="str">
        <f t="shared" ca="1" si="129"/>
        <v xml:space="preserve">MUL </v>
      </c>
      <c r="M361" s="7">
        <f t="shared" ca="1" si="130"/>
        <v>4</v>
      </c>
      <c r="N361" s="7">
        <f t="shared" ca="1" si="119"/>
        <v>3</v>
      </c>
      <c r="O361" s="8">
        <f t="shared" ca="1" si="131"/>
        <v>1</v>
      </c>
      <c r="P361" s="8">
        <f t="shared" ca="1" si="120"/>
        <v>1</v>
      </c>
      <c r="Q361" s="8">
        <f t="shared" ca="1" si="121"/>
        <v>0</v>
      </c>
      <c r="R361" s="8" t="str">
        <f t="shared" ca="1" si="132"/>
        <v>num</v>
      </c>
      <c r="S361" s="8" t="str">
        <f t="shared" ca="1" si="133"/>
        <v>num</v>
      </c>
      <c r="T361" s="8" t="str">
        <f t="shared" ca="1" si="134"/>
        <v>addr</v>
      </c>
      <c r="U361" s="7">
        <f ca="1">IF(O361="","",OFFSET(program!$A$1,0,disasm!$A361+COLUMN()-COLUMN($U361)+IF($I361,0,1)))</f>
        <v>1</v>
      </c>
      <c r="V361" s="7">
        <f ca="1">IF(P361="","",OFFSET(program!$A$1,0,disasm!$A361+COLUMN()-COLUMN($U361)+IF($I361,0,1)))</f>
        <v>1</v>
      </c>
      <c r="W361" s="7">
        <f ca="1">IF(Q361="","",OFFSET(program!$A$1,0,disasm!$A361+COLUMN()-COLUMN($U361)+IF($I361,0,1)))</f>
        <v>67</v>
      </c>
      <c r="X361" s="3" t="str">
        <f t="shared" ca="1" si="135"/>
        <v>1</v>
      </c>
      <c r="Y361" s="3" t="str">
        <f t="shared" ca="1" si="136"/>
        <v>1</v>
      </c>
      <c r="Z361" s="3" t="str">
        <f t="shared" ca="1" si="137"/>
        <v>[node.rxmem_size]</v>
      </c>
      <c r="AA361" s="3" t="str">
        <f ca="1">" "
&amp;AE361
&amp;IF(AND(OR(K361=5,K361=6),MOD(INT(J361/1000),10)=1)," A2","")
&amp;IF(AND(NOT(I361),J361=109,OFFSET(program!$A$1,0,disasm!$A361+1)&gt;0,NOT(ISNUMBER(FIND(" A1 "," "&amp;AE361&amp;" "))))," AUTOLABEL","")
&amp;" "</f>
        <v xml:space="preserve">  </v>
      </c>
    </row>
    <row r="362" spans="1:31" x14ac:dyDescent="0.2">
      <c r="A362" s="1">
        <f t="shared" ca="1" si="122"/>
        <v>853</v>
      </c>
      <c r="B362" s="2" t="str">
        <f t="shared" ca="1" si="123"/>
        <v>node38_main+8</v>
      </c>
      <c r="C362" s="3" t="str">
        <f ca="1">_xlfn.TEXTJOIN(" ",FALSE,OFFSET(program!$A$1,0,A362,1,M362))</f>
        <v>1101 872 0 68</v>
      </c>
      <c r="D362" s="4" t="str">
        <f ca="1">IF($H362="data",".dat "&amp;X362,
IF($H362="str",".str " &amp; _xlfn.TEXTJOIN("",FALSE,OFFSET(program!$A$2,0,A362+1,1,M362-1)),
$L362&amp;" "&amp;_xlfn.TEXTJOIN(", ",TRUE,$X362:$Z362)
))</f>
        <v>ADD  node38_main+27, 0, [node.rxmem]</v>
      </c>
      <c r="E362" s="19" t="b">
        <f t="shared" ca="1" si="124"/>
        <v>1</v>
      </c>
      <c r="F362" s="5" t="str">
        <f t="shared" ca="1" si="125"/>
        <v>node38_main</v>
      </c>
      <c r="G362" s="5">
        <f t="shared" ca="1" si="126"/>
        <v>845</v>
      </c>
      <c r="H362" s="5" t="str">
        <f t="shared" si="127"/>
        <v>code</v>
      </c>
      <c r="I362" s="13" t="b">
        <f t="shared" si="128"/>
        <v>0</v>
      </c>
      <c r="J362" s="6">
        <f ca="1">OFFSET(program!$A$1,0,disasm!A362)</f>
        <v>1101</v>
      </c>
      <c r="K362" s="7">
        <f t="shared" ca="1" si="118"/>
        <v>1</v>
      </c>
      <c r="L362" s="7" t="str">
        <f t="shared" ca="1" si="129"/>
        <v xml:space="preserve">ADD </v>
      </c>
      <c r="M362" s="7">
        <f t="shared" ca="1" si="130"/>
        <v>4</v>
      </c>
      <c r="N362" s="7">
        <f t="shared" ca="1" si="119"/>
        <v>3</v>
      </c>
      <c r="O362" s="8">
        <f t="shared" ca="1" si="131"/>
        <v>1</v>
      </c>
      <c r="P362" s="8">
        <f t="shared" ca="1" si="120"/>
        <v>1</v>
      </c>
      <c r="Q362" s="8">
        <f t="shared" ca="1" si="121"/>
        <v>0</v>
      </c>
      <c r="R362" s="8" t="str">
        <f t="shared" ca="1" si="132"/>
        <v>addr</v>
      </c>
      <c r="S362" s="8" t="str">
        <f t="shared" ca="1" si="133"/>
        <v>num</v>
      </c>
      <c r="T362" s="8" t="str">
        <f t="shared" ca="1" si="134"/>
        <v>addr</v>
      </c>
      <c r="U362" s="7">
        <f ca="1">IF(O362="","",OFFSET(program!$A$1,0,disasm!$A362+COLUMN()-COLUMN($U362)+IF($I362,0,1)))</f>
        <v>872</v>
      </c>
      <c r="V362" s="7">
        <f ca="1">IF(P362="","",OFFSET(program!$A$1,0,disasm!$A362+COLUMN()-COLUMN($U362)+IF($I362,0,1)))</f>
        <v>0</v>
      </c>
      <c r="W362" s="7">
        <f ca="1">IF(Q362="","",OFFSET(program!$A$1,0,disasm!$A362+COLUMN()-COLUMN($U362)+IF($I362,0,1)))</f>
        <v>68</v>
      </c>
      <c r="X362" s="3" t="str">
        <f t="shared" ca="1" si="135"/>
        <v>node38_main+27</v>
      </c>
      <c r="Y362" s="3" t="str">
        <f t="shared" ca="1" si="136"/>
        <v>0</v>
      </c>
      <c r="Z362" s="3" t="str">
        <f t="shared" ca="1" si="137"/>
        <v>[node.rxmem]</v>
      </c>
      <c r="AA362" s="3" t="str">
        <f ca="1">" "
&amp;AE362
&amp;IF(AND(OR(K362=5,K362=6),MOD(INT(J362/1000),10)=1)," A2","")
&amp;IF(AND(NOT(I362),J362=109,OFFSET(program!$A$1,0,disasm!$A362+1)&gt;0,NOT(ISNUMBER(FIND(" A1 "," "&amp;AE362&amp;" "))))," AUTOLABEL","")
&amp;" "</f>
        <v xml:space="preserve"> A1 </v>
      </c>
      <c r="AE362" s="12" t="s">
        <v>28</v>
      </c>
    </row>
    <row r="363" spans="1:31" x14ac:dyDescent="0.2">
      <c r="A363" s="1">
        <f t="shared" ca="1" si="122"/>
        <v>857</v>
      </c>
      <c r="B363" s="2" t="str">
        <f t="shared" ca="1" si="123"/>
        <v>node38_main+12</v>
      </c>
      <c r="C363" s="3" t="str">
        <f ca="1">_xlfn.TEXTJOIN(" ",FALSE,OFFSET(program!$A$1,0,A363,1,M363))</f>
        <v>1101 556 0 69</v>
      </c>
      <c r="D363" s="4" t="str">
        <f ca="1">IF($H363="data",".dat "&amp;X363,
IF($H363="str",".str " &amp; _xlfn.TEXTJOIN("",FALSE,OFFSET(program!$A$2,0,A363+1,1,M363-1)),
$L363&amp;" "&amp;_xlfn.TEXTJOIN(", ",TRUE,$X363:$Z363)
))</f>
        <v>ADD  app_first, 0, [node.node_app]</v>
      </c>
      <c r="E363" s="19" t="b">
        <f t="shared" ca="1" si="124"/>
        <v>1</v>
      </c>
      <c r="F363" s="5" t="str">
        <f t="shared" ca="1" si="125"/>
        <v>node38_main</v>
      </c>
      <c r="G363" s="5">
        <f t="shared" ca="1" si="126"/>
        <v>845</v>
      </c>
      <c r="H363" s="5" t="str">
        <f t="shared" si="127"/>
        <v>code</v>
      </c>
      <c r="I363" s="13" t="b">
        <f t="shared" si="128"/>
        <v>0</v>
      </c>
      <c r="J363" s="6">
        <f ca="1">OFFSET(program!$A$1,0,disasm!A363)</f>
        <v>1101</v>
      </c>
      <c r="K363" s="7">
        <f t="shared" ca="1" si="118"/>
        <v>1</v>
      </c>
      <c r="L363" s="7" t="str">
        <f t="shared" ca="1" si="129"/>
        <v xml:space="preserve">ADD </v>
      </c>
      <c r="M363" s="7">
        <f t="shared" ca="1" si="130"/>
        <v>4</v>
      </c>
      <c r="N363" s="7">
        <f t="shared" ca="1" si="119"/>
        <v>3</v>
      </c>
      <c r="O363" s="8">
        <f t="shared" ca="1" si="131"/>
        <v>1</v>
      </c>
      <c r="P363" s="8">
        <f t="shared" ca="1" si="120"/>
        <v>1</v>
      </c>
      <c r="Q363" s="8">
        <f t="shared" ca="1" si="121"/>
        <v>0</v>
      </c>
      <c r="R363" s="8" t="str">
        <f t="shared" ca="1" si="132"/>
        <v>addr</v>
      </c>
      <c r="S363" s="8" t="str">
        <f t="shared" ca="1" si="133"/>
        <v>num</v>
      </c>
      <c r="T363" s="8" t="str">
        <f t="shared" ca="1" si="134"/>
        <v>addr</v>
      </c>
      <c r="U363" s="7">
        <f ca="1">IF(O363="","",OFFSET(program!$A$1,0,disasm!$A363+COLUMN()-COLUMN($U363)+IF($I363,0,1)))</f>
        <v>556</v>
      </c>
      <c r="V363" s="7">
        <f ca="1">IF(P363="","",OFFSET(program!$A$1,0,disasm!$A363+COLUMN()-COLUMN($U363)+IF($I363,0,1)))</f>
        <v>0</v>
      </c>
      <c r="W363" s="7">
        <f ca="1">IF(Q363="","",OFFSET(program!$A$1,0,disasm!$A363+COLUMN()-COLUMN($U363)+IF($I363,0,1)))</f>
        <v>69</v>
      </c>
      <c r="X363" s="3" t="str">
        <f t="shared" ca="1" si="135"/>
        <v>app_first</v>
      </c>
      <c r="Y363" s="3" t="str">
        <f t="shared" ca="1" si="136"/>
        <v>0</v>
      </c>
      <c r="Z363" s="3" t="str">
        <f t="shared" ca="1" si="137"/>
        <v>[node.node_app]</v>
      </c>
      <c r="AA363" s="3" t="str">
        <f ca="1">" "
&amp;AE363
&amp;IF(AND(OR(K363=5,K363=6),MOD(INT(J363/1000),10)=1)," A2","")
&amp;IF(AND(NOT(I363),J363=109,OFFSET(program!$A$1,0,disasm!$A363+1)&gt;0,NOT(ISNUMBER(FIND(" A1 "," "&amp;AE363&amp;" "))))," AUTOLABEL","")
&amp;" "</f>
        <v xml:space="preserve"> A1 </v>
      </c>
      <c r="AE363" s="12" t="s">
        <v>28</v>
      </c>
    </row>
    <row r="364" spans="1:31" x14ac:dyDescent="0.2">
      <c r="A364" s="1">
        <f t="shared" ca="1" si="122"/>
        <v>861</v>
      </c>
      <c r="B364" s="2" t="str">
        <f t="shared" ca="1" si="123"/>
        <v>node38_main+16</v>
      </c>
      <c r="C364" s="3" t="str">
        <f ca="1">_xlfn.TEXTJOIN(" ",FALSE,OFFSET(program!$A$1,0,A364,1,M364))</f>
        <v>1102 1 1 71</v>
      </c>
      <c r="D364" s="4" t="str">
        <f ca="1">IF($H364="data",".dat "&amp;X364,
IF($H364="str",".str " &amp; _xlfn.TEXTJOIN("",FALSE,OFFSET(program!$A$2,0,A364+1,1,M364-1)),
$L364&amp;" "&amp;_xlfn.TEXTJOIN(", ",TRUE,$X364:$Z364)
))</f>
        <v>MUL  1, 1, [node.desttbl_size]</v>
      </c>
      <c r="E364" s="19" t="b">
        <f t="shared" ca="1" si="124"/>
        <v>1</v>
      </c>
      <c r="F364" s="5" t="str">
        <f t="shared" ca="1" si="125"/>
        <v>node38_main</v>
      </c>
      <c r="G364" s="5">
        <f t="shared" ca="1" si="126"/>
        <v>845</v>
      </c>
      <c r="H364" s="5" t="str">
        <f t="shared" si="127"/>
        <v>code</v>
      </c>
      <c r="I364" s="13" t="b">
        <f t="shared" si="128"/>
        <v>0</v>
      </c>
      <c r="J364" s="6">
        <f ca="1">OFFSET(program!$A$1,0,disasm!A364)</f>
        <v>1102</v>
      </c>
      <c r="K364" s="7">
        <f t="shared" ca="1" si="118"/>
        <v>2</v>
      </c>
      <c r="L364" s="7" t="str">
        <f t="shared" ca="1" si="129"/>
        <v xml:space="preserve">MUL </v>
      </c>
      <c r="M364" s="7">
        <f t="shared" ca="1" si="130"/>
        <v>4</v>
      </c>
      <c r="N364" s="7">
        <f t="shared" ca="1" si="119"/>
        <v>3</v>
      </c>
      <c r="O364" s="8">
        <f t="shared" ca="1" si="131"/>
        <v>1</v>
      </c>
      <c r="P364" s="8">
        <f t="shared" ca="1" si="120"/>
        <v>1</v>
      </c>
      <c r="Q364" s="8">
        <f t="shared" ca="1" si="121"/>
        <v>0</v>
      </c>
      <c r="R364" s="8" t="str">
        <f t="shared" ca="1" si="132"/>
        <v>num</v>
      </c>
      <c r="S364" s="8" t="str">
        <f t="shared" ca="1" si="133"/>
        <v>num</v>
      </c>
      <c r="T364" s="8" t="str">
        <f t="shared" ca="1" si="134"/>
        <v>addr</v>
      </c>
      <c r="U364" s="7">
        <f ca="1">IF(O364="","",OFFSET(program!$A$1,0,disasm!$A364+COLUMN()-COLUMN($U364)+IF($I364,0,1)))</f>
        <v>1</v>
      </c>
      <c r="V364" s="7">
        <f ca="1">IF(P364="","",OFFSET(program!$A$1,0,disasm!$A364+COLUMN()-COLUMN($U364)+IF($I364,0,1)))</f>
        <v>1</v>
      </c>
      <c r="W364" s="7">
        <f ca="1">IF(Q364="","",OFFSET(program!$A$1,0,disasm!$A364+COLUMN()-COLUMN($U364)+IF($I364,0,1)))</f>
        <v>71</v>
      </c>
      <c r="X364" s="3" t="str">
        <f t="shared" ca="1" si="135"/>
        <v>1</v>
      </c>
      <c r="Y364" s="3" t="str">
        <f t="shared" ca="1" si="136"/>
        <v>1</v>
      </c>
      <c r="Z364" s="3" t="str">
        <f t="shared" ca="1" si="137"/>
        <v>[node.desttbl_size]</v>
      </c>
      <c r="AA364" s="3" t="str">
        <f ca="1">" "
&amp;AE364
&amp;IF(AND(OR(K364=5,K364=6),MOD(INT(J364/1000),10)=1)," A2","")
&amp;IF(AND(NOT(I364),J364=109,OFFSET(program!$A$1,0,disasm!$A364+1)&gt;0,NOT(ISNUMBER(FIND(" A1 "," "&amp;AE364&amp;" "))))," AUTOLABEL","")
&amp;" "</f>
        <v xml:space="preserve">  </v>
      </c>
    </row>
    <row r="365" spans="1:31" x14ac:dyDescent="0.2">
      <c r="A365" s="1">
        <f t="shared" ca="1" si="122"/>
        <v>865</v>
      </c>
      <c r="B365" s="2" t="str">
        <f t="shared" ca="1" si="123"/>
        <v>node38_main+20</v>
      </c>
      <c r="C365" s="3" t="str">
        <f ca="1">_xlfn.TEXTJOIN(" ",FALSE,OFFSET(program!$A$1,0,A365,1,M365))</f>
        <v>1102 874 1 72</v>
      </c>
      <c r="D365" s="4" t="str">
        <f ca="1">IF($H365="data",".dat "&amp;X365,
IF($H365="str",".str " &amp; _xlfn.TEXTJOIN("",FALSE,OFFSET(program!$A$2,0,A365+1,1,M365-1)),
$L365&amp;" "&amp;_xlfn.TEXTJOIN(", ",TRUE,$X365:$Z365)
))</f>
        <v>MUL  node38_main+29, 1, [node.desttbl]</v>
      </c>
      <c r="E365" s="19" t="b">
        <f t="shared" ca="1" si="124"/>
        <v>1</v>
      </c>
      <c r="F365" s="5" t="str">
        <f t="shared" ca="1" si="125"/>
        <v>node38_main</v>
      </c>
      <c r="G365" s="5">
        <f t="shared" ca="1" si="126"/>
        <v>845</v>
      </c>
      <c r="H365" s="5" t="str">
        <f t="shared" si="127"/>
        <v>code</v>
      </c>
      <c r="I365" s="13" t="b">
        <f t="shared" si="128"/>
        <v>0</v>
      </c>
      <c r="J365" s="6">
        <f ca="1">OFFSET(program!$A$1,0,disasm!A365)</f>
        <v>1102</v>
      </c>
      <c r="K365" s="7">
        <f t="shared" ca="1" si="118"/>
        <v>2</v>
      </c>
      <c r="L365" s="7" t="str">
        <f t="shared" ca="1" si="129"/>
        <v xml:space="preserve">MUL </v>
      </c>
      <c r="M365" s="7">
        <f t="shared" ca="1" si="130"/>
        <v>4</v>
      </c>
      <c r="N365" s="7">
        <f t="shared" ca="1" si="119"/>
        <v>3</v>
      </c>
      <c r="O365" s="8">
        <f t="shared" ca="1" si="131"/>
        <v>1</v>
      </c>
      <c r="P365" s="8">
        <f t="shared" ca="1" si="120"/>
        <v>1</v>
      </c>
      <c r="Q365" s="8">
        <f t="shared" ca="1" si="121"/>
        <v>0</v>
      </c>
      <c r="R365" s="8" t="str">
        <f t="shared" ca="1" si="132"/>
        <v>addr</v>
      </c>
      <c r="S365" s="8" t="str">
        <f t="shared" ca="1" si="133"/>
        <v>num</v>
      </c>
      <c r="T365" s="8" t="str">
        <f t="shared" ca="1" si="134"/>
        <v>addr</v>
      </c>
      <c r="U365" s="7">
        <f ca="1">IF(O365="","",OFFSET(program!$A$1,0,disasm!$A365+COLUMN()-COLUMN($U365)+IF($I365,0,1)))</f>
        <v>874</v>
      </c>
      <c r="V365" s="7">
        <f ca="1">IF(P365="","",OFFSET(program!$A$1,0,disasm!$A365+COLUMN()-COLUMN($U365)+IF($I365,0,1)))</f>
        <v>1</v>
      </c>
      <c r="W365" s="7">
        <f ca="1">IF(Q365="","",OFFSET(program!$A$1,0,disasm!$A365+COLUMN()-COLUMN($U365)+IF($I365,0,1)))</f>
        <v>72</v>
      </c>
      <c r="X365" s="3" t="str">
        <f t="shared" ca="1" si="135"/>
        <v>node38_main+29</v>
      </c>
      <c r="Y365" s="3" t="str">
        <f t="shared" ca="1" si="136"/>
        <v>1</v>
      </c>
      <c r="Z365" s="3" t="str">
        <f t="shared" ca="1" si="137"/>
        <v>[node.desttbl]</v>
      </c>
      <c r="AA365" s="3" t="str">
        <f ca="1">" "
&amp;AE365
&amp;IF(AND(OR(K365=5,K365=6),MOD(INT(J365/1000),10)=1)," A2","")
&amp;IF(AND(NOT(I365),J365=109,OFFSET(program!$A$1,0,disasm!$A365+1)&gt;0,NOT(ISNUMBER(FIND(" A1 "," "&amp;AE365&amp;" "))))," AUTOLABEL","")
&amp;" "</f>
        <v xml:space="preserve"> A1 </v>
      </c>
      <c r="AE365" s="21" t="s">
        <v>28</v>
      </c>
    </row>
    <row r="366" spans="1:31" x14ac:dyDescent="0.2">
      <c r="A366" s="1">
        <f t="shared" ca="1" si="122"/>
        <v>869</v>
      </c>
      <c r="B366" s="2" t="str">
        <f t="shared" ca="1" si="123"/>
        <v>node38_main+24</v>
      </c>
      <c r="C366" s="3" t="str">
        <f ca="1">_xlfn.TEXTJOIN(" ",FALSE,OFFSET(program!$A$1,0,A366,1,M366))</f>
        <v>1105 1 73</v>
      </c>
      <c r="D366" s="4" t="str">
        <f ca="1">IF($H366="data",".dat "&amp;X366,
IF($H366="str",".str " &amp; _xlfn.TEXTJOIN("",FALSE,OFFSET(program!$A$2,0,A366+1,1,M366-1)),
$L366&amp;" "&amp;_xlfn.TEXTJOIN(", ",TRUE,$X366:$Z366)
))</f>
        <v>J!=0 1, main.loop</v>
      </c>
      <c r="E366" s="19" t="b">
        <f t="shared" ca="1" si="124"/>
        <v>1</v>
      </c>
      <c r="F366" s="5" t="str">
        <f t="shared" ca="1" si="125"/>
        <v>node38_main</v>
      </c>
      <c r="G366" s="5">
        <f t="shared" ca="1" si="126"/>
        <v>845</v>
      </c>
      <c r="H366" s="5" t="str">
        <f t="shared" si="127"/>
        <v>code</v>
      </c>
      <c r="I366" s="13" t="b">
        <f t="shared" si="128"/>
        <v>0</v>
      </c>
      <c r="J366" s="6">
        <f ca="1">OFFSET(program!$A$1,0,disasm!A366)</f>
        <v>1105</v>
      </c>
      <c r="K366" s="7">
        <f t="shared" ca="1" si="118"/>
        <v>5</v>
      </c>
      <c r="L366" s="7" t="str">
        <f t="shared" ca="1" si="129"/>
        <v>J!=0</v>
      </c>
      <c r="M366" s="7">
        <f t="shared" ca="1" si="130"/>
        <v>3</v>
      </c>
      <c r="N366" s="7">
        <f t="shared" ca="1" si="119"/>
        <v>2</v>
      </c>
      <c r="O366" s="8">
        <f t="shared" ca="1" si="131"/>
        <v>1</v>
      </c>
      <c r="P366" s="8">
        <f t="shared" ca="1" si="120"/>
        <v>1</v>
      </c>
      <c r="Q366" s="8" t="str">
        <f t="shared" ca="1" si="121"/>
        <v/>
      </c>
      <c r="R366" s="8" t="str">
        <f t="shared" ca="1" si="132"/>
        <v>num</v>
      </c>
      <c r="S366" s="8" t="str">
        <f t="shared" ca="1" si="133"/>
        <v>addr</v>
      </c>
      <c r="T366" s="8" t="str">
        <f t="shared" ca="1" si="134"/>
        <v/>
      </c>
      <c r="U366" s="7">
        <f ca="1">IF(O366="","",OFFSET(program!$A$1,0,disasm!$A366+COLUMN()-COLUMN($U366)+IF($I366,0,1)))</f>
        <v>1</v>
      </c>
      <c r="V366" s="7">
        <f ca="1">IF(P366="","",OFFSET(program!$A$1,0,disasm!$A366+COLUMN()-COLUMN($U366)+IF($I366,0,1)))</f>
        <v>73</v>
      </c>
      <c r="W366" s="7" t="str">
        <f ca="1">IF(Q366="","",OFFSET(program!$A$1,0,disasm!$A366+COLUMN()-COLUMN($U366)+IF($I366,0,1)))</f>
        <v/>
      </c>
      <c r="X366" s="3" t="str">
        <f t="shared" ca="1" si="135"/>
        <v>1</v>
      </c>
      <c r="Y366" s="3" t="str">
        <f t="shared" ca="1" si="136"/>
        <v>main.loop</v>
      </c>
      <c r="Z366" s="3" t="str">
        <f t="shared" ca="1" si="137"/>
        <v/>
      </c>
      <c r="AA366" s="3" t="str">
        <f ca="1">" "
&amp;AE366
&amp;IF(AND(OR(K366=5,K366=6),MOD(INT(J366/1000),10)=1)," A2","")
&amp;IF(AND(NOT(I366),J366=109,OFFSET(program!$A$1,0,disasm!$A366+1)&gt;0,NOT(ISNUMBER(FIND(" A1 "," "&amp;AE366&amp;" "))))," AUTOLABEL","")
&amp;" "</f>
        <v xml:space="preserve">  A2 </v>
      </c>
    </row>
    <row r="367" spans="1:31" x14ac:dyDescent="0.2">
      <c r="A367" s="1">
        <f t="shared" ca="1" si="122"/>
        <v>872</v>
      </c>
      <c r="B367" s="2" t="str">
        <f t="shared" ca="1" si="123"/>
        <v>node38_main+27</v>
      </c>
      <c r="C367" s="3" t="str">
        <f ca="1">_xlfn.TEXTJOIN(" ",FALSE,OFFSET(program!$A$1,0,A367,1,M367))</f>
        <v>1</v>
      </c>
      <c r="D367" s="4" t="str">
        <f ca="1">IF($H367="data",".dat "&amp;X367,
IF($H367="str",".str " &amp; _xlfn.TEXTJOIN("",FALSE,OFFSET(program!$A$2,0,A367+1,1,M367-1)),
$L367&amp;" "&amp;_xlfn.TEXTJOIN(", ",TRUE,$X367:$Z367)
))</f>
        <v>.dat 1</v>
      </c>
      <c r="E367" s="19" t="b">
        <f t="shared" ca="1" si="124"/>
        <v>1</v>
      </c>
      <c r="F367" s="5" t="str">
        <f t="shared" ca="1" si="125"/>
        <v>node38_main</v>
      </c>
      <c r="G367" s="5">
        <f t="shared" ca="1" si="126"/>
        <v>845</v>
      </c>
      <c r="H367" s="5" t="str">
        <f t="shared" si="127"/>
        <v>data</v>
      </c>
      <c r="I367" s="13" t="b">
        <f t="shared" si="128"/>
        <v>1</v>
      </c>
      <c r="J367" s="6">
        <f ca="1">OFFSET(program!$A$1,0,disasm!A367)</f>
        <v>1</v>
      </c>
      <c r="K367" s="7">
        <f t="shared" ca="1" si="118"/>
        <v>1</v>
      </c>
      <c r="L367" s="7" t="str">
        <f t="shared" ca="1" si="129"/>
        <v xml:space="preserve">ADD </v>
      </c>
      <c r="M367" s="7">
        <f t="shared" si="130"/>
        <v>1</v>
      </c>
      <c r="N367" s="7">
        <f t="shared" si="119"/>
        <v>1</v>
      </c>
      <c r="O367" s="8">
        <f t="shared" si="131"/>
        <v>1</v>
      </c>
      <c r="P367" s="8" t="str">
        <f t="shared" si="120"/>
        <v/>
      </c>
      <c r="Q367" s="8" t="str">
        <f t="shared" si="121"/>
        <v/>
      </c>
      <c r="R367" s="8" t="str">
        <f t="shared" ca="1" si="132"/>
        <v>num</v>
      </c>
      <c r="S367" s="8" t="str">
        <f t="shared" si="133"/>
        <v/>
      </c>
      <c r="T367" s="8" t="str">
        <f t="shared" si="134"/>
        <v/>
      </c>
      <c r="U367" s="7">
        <f ca="1">IF(O367="","",OFFSET(program!$A$1,0,disasm!$A367+COLUMN()-COLUMN($U367)+IF($I367,0,1)))</f>
        <v>1</v>
      </c>
      <c r="V367" s="7" t="str">
        <f ca="1">IF(P367="","",OFFSET(program!$A$1,0,disasm!$A367+COLUMN()-COLUMN($U367)+IF($I367,0,1)))</f>
        <v/>
      </c>
      <c r="W367" s="7" t="str">
        <f ca="1">IF(Q367="","",OFFSET(program!$A$1,0,disasm!$A367+COLUMN()-COLUMN($U367)+IF($I367,0,1)))</f>
        <v/>
      </c>
      <c r="X367" s="3" t="str">
        <f t="shared" ca="1" si="135"/>
        <v>1</v>
      </c>
      <c r="Y367" s="3" t="str">
        <f t="shared" si="136"/>
        <v/>
      </c>
      <c r="Z367" s="3" t="str">
        <f t="shared" si="137"/>
        <v/>
      </c>
      <c r="AA367" s="3" t="str">
        <f ca="1">" "
&amp;AE367
&amp;IF(AND(OR(K367=5,K367=6),MOD(INT(J367/1000),10)=1)," A2","")
&amp;IF(AND(NOT(I367),J367=109,OFFSET(program!$A$1,0,disasm!$A367+1)&gt;0,NOT(ISNUMBER(FIND(" A1 "," "&amp;AE367&amp;" "))))," AUTOLABEL","")
&amp;" "</f>
        <v xml:space="preserve"> DATA </v>
      </c>
      <c r="AE367" s="12" t="s">
        <v>23</v>
      </c>
    </row>
    <row r="368" spans="1:31" x14ac:dyDescent="0.2">
      <c r="A368" s="1">
        <f t="shared" ca="1" si="122"/>
        <v>873</v>
      </c>
      <c r="B368" s="2" t="str">
        <f t="shared" ca="1" si="123"/>
        <v>node38_main+28</v>
      </c>
      <c r="C368" s="3" t="str">
        <f ca="1">_xlfn.TEXTJOIN(" ",FALSE,OFFSET(program!$A$1,0,A368,1,M368))</f>
        <v>139</v>
      </c>
      <c r="D368" s="4" t="str">
        <f ca="1">IF($H368="data",".dat "&amp;X368,
IF($H368="str",".str " &amp; _xlfn.TEXTJOIN("",FALSE,OFFSET(program!$A$2,0,A368+1,1,M368-1)),
$L368&amp;" "&amp;_xlfn.TEXTJOIN(", ",TRUE,$X368:$Z368)
))</f>
        <v>.dat 139</v>
      </c>
      <c r="E368" s="19" t="b">
        <f t="shared" ca="1" si="124"/>
        <v>1</v>
      </c>
      <c r="F368" s="5" t="str">
        <f t="shared" ca="1" si="125"/>
        <v>node38_main</v>
      </c>
      <c r="G368" s="5">
        <f t="shared" ca="1" si="126"/>
        <v>845</v>
      </c>
      <c r="H368" s="5" t="str">
        <f t="shared" si="127"/>
        <v>data</v>
      </c>
      <c r="I368" s="13" t="b">
        <f t="shared" si="128"/>
        <v>1</v>
      </c>
      <c r="J368" s="6">
        <f ca="1">OFFSET(program!$A$1,0,disasm!A368)</f>
        <v>139</v>
      </c>
      <c r="K368" s="7">
        <f t="shared" ca="1" si="118"/>
        <v>39</v>
      </c>
      <c r="L368" s="7" t="e">
        <f t="shared" ca="1" si="129"/>
        <v>#VALUE!</v>
      </c>
      <c r="M368" s="7">
        <f t="shared" si="130"/>
        <v>1</v>
      </c>
      <c r="N368" s="7">
        <f t="shared" si="119"/>
        <v>1</v>
      </c>
      <c r="O368" s="8">
        <f t="shared" si="131"/>
        <v>1</v>
      </c>
      <c r="P368" s="8" t="str">
        <f t="shared" si="120"/>
        <v/>
      </c>
      <c r="Q368" s="8" t="str">
        <f t="shared" si="121"/>
        <v/>
      </c>
      <c r="R368" s="8" t="str">
        <f t="shared" ca="1" si="132"/>
        <v>num</v>
      </c>
      <c r="S368" s="8" t="str">
        <f t="shared" si="133"/>
        <v/>
      </c>
      <c r="T368" s="8" t="str">
        <f t="shared" si="134"/>
        <v/>
      </c>
      <c r="U368" s="7">
        <f ca="1">IF(O368="","",OFFSET(program!$A$1,0,disasm!$A368+COLUMN()-COLUMN($U368)+IF($I368,0,1)))</f>
        <v>139</v>
      </c>
      <c r="V368" s="7" t="str">
        <f ca="1">IF(P368="","",OFFSET(program!$A$1,0,disasm!$A368+COLUMN()-COLUMN($U368)+IF($I368,0,1)))</f>
        <v/>
      </c>
      <c r="W368" s="7" t="str">
        <f ca="1">IF(Q368="","",OFFSET(program!$A$1,0,disasm!$A368+COLUMN()-COLUMN($U368)+IF($I368,0,1)))</f>
        <v/>
      </c>
      <c r="X368" s="3" t="str">
        <f t="shared" ca="1" si="135"/>
        <v>139</v>
      </c>
      <c r="Y368" s="3" t="str">
        <f t="shared" si="136"/>
        <v/>
      </c>
      <c r="Z368" s="3" t="str">
        <f t="shared" si="137"/>
        <v/>
      </c>
      <c r="AA368" s="3" t="str">
        <f ca="1">" "
&amp;AE368
&amp;IF(AND(OR(K368=5,K368=6),MOD(INT(J368/1000),10)=1)," A2","")
&amp;IF(AND(NOT(I368),J368=109,OFFSET(program!$A$1,0,disasm!$A368+1)&gt;0,NOT(ISNUMBER(FIND(" A1 "," "&amp;AE368&amp;" "))))," AUTOLABEL","")
&amp;" "</f>
        <v xml:space="preserve">  </v>
      </c>
    </row>
    <row r="369" spans="1:31" x14ac:dyDescent="0.2">
      <c r="A369" s="1">
        <f t="shared" ca="1" si="122"/>
        <v>874</v>
      </c>
      <c r="B369" s="2" t="str">
        <f t="shared" ca="1" si="123"/>
        <v>node38_main+29</v>
      </c>
      <c r="C369" s="3" t="str">
        <f ca="1">_xlfn.TEXTJOIN(" ",FALSE,OFFSET(program!$A$1,0,A369,1,M369))</f>
        <v>39</v>
      </c>
      <c r="D369" s="4" t="str">
        <f ca="1">IF($H369="data",".dat "&amp;X369,
IF($H369="str",".str " &amp; _xlfn.TEXTJOIN("",FALSE,OFFSET(program!$A$2,0,A369+1,1,M369-1)),
$L369&amp;" "&amp;_xlfn.TEXTJOIN(", ",TRUE,$X369:$Z369)
))</f>
        <v>.dat 39</v>
      </c>
      <c r="E369" s="19" t="b">
        <f t="shared" ca="1" si="124"/>
        <v>1</v>
      </c>
      <c r="F369" s="5" t="str">
        <f t="shared" ca="1" si="125"/>
        <v>node38_main</v>
      </c>
      <c r="G369" s="5">
        <f t="shared" ca="1" si="126"/>
        <v>845</v>
      </c>
      <c r="H369" s="5" t="str">
        <f t="shared" si="127"/>
        <v>data</v>
      </c>
      <c r="I369" s="13" t="b">
        <f t="shared" si="128"/>
        <v>1</v>
      </c>
      <c r="J369" s="6">
        <f ca="1">OFFSET(program!$A$1,0,disasm!A369)</f>
        <v>39</v>
      </c>
      <c r="K369" s="7">
        <f t="shared" ca="1" si="118"/>
        <v>39</v>
      </c>
      <c r="L369" s="7" t="e">
        <f t="shared" ca="1" si="129"/>
        <v>#VALUE!</v>
      </c>
      <c r="M369" s="7">
        <f t="shared" si="130"/>
        <v>1</v>
      </c>
      <c r="N369" s="7">
        <f t="shared" si="119"/>
        <v>1</v>
      </c>
      <c r="O369" s="8">
        <f t="shared" si="131"/>
        <v>1</v>
      </c>
      <c r="P369" s="8" t="str">
        <f t="shared" si="120"/>
        <v/>
      </c>
      <c r="Q369" s="8" t="str">
        <f t="shared" si="121"/>
        <v/>
      </c>
      <c r="R369" s="8" t="str">
        <f t="shared" ca="1" si="132"/>
        <v>num</v>
      </c>
      <c r="S369" s="8" t="str">
        <f t="shared" si="133"/>
        <v/>
      </c>
      <c r="T369" s="8" t="str">
        <f t="shared" si="134"/>
        <v/>
      </c>
      <c r="U369" s="7">
        <f ca="1">IF(O369="","",OFFSET(program!$A$1,0,disasm!$A369+COLUMN()-COLUMN($U369)+IF($I369,0,1)))</f>
        <v>39</v>
      </c>
      <c r="V369" s="7" t="str">
        <f ca="1">IF(P369="","",OFFSET(program!$A$1,0,disasm!$A369+COLUMN()-COLUMN($U369)+IF($I369,0,1)))</f>
        <v/>
      </c>
      <c r="W369" s="7" t="str">
        <f ca="1">IF(Q369="","",OFFSET(program!$A$1,0,disasm!$A369+COLUMN()-COLUMN($U369)+IF($I369,0,1)))</f>
        <v/>
      </c>
      <c r="X369" s="3" t="str">
        <f t="shared" ca="1" si="135"/>
        <v>39</v>
      </c>
      <c r="Y369" s="3" t="str">
        <f t="shared" si="136"/>
        <v/>
      </c>
      <c r="Z369" s="3" t="str">
        <f t="shared" si="137"/>
        <v/>
      </c>
      <c r="AA369" s="3" t="str">
        <f ca="1">" "
&amp;AE369
&amp;IF(AND(OR(K369=5,K369=6),MOD(INT(J369/1000),10)=1)," A2","")
&amp;IF(AND(NOT(I369),J369=109,OFFSET(program!$A$1,0,disasm!$A369+1)&gt;0,NOT(ISNUMBER(FIND(" A1 "," "&amp;AE369&amp;" "))))," AUTOLABEL","")
&amp;" "</f>
        <v xml:space="preserve">  </v>
      </c>
    </row>
    <row r="370" spans="1:31" x14ac:dyDescent="0.2">
      <c r="A370" s="1">
        <f t="shared" ca="1" si="122"/>
        <v>875</v>
      </c>
      <c r="B370" s="2" t="str">
        <f t="shared" ca="1" si="123"/>
        <v>node38_main+30</v>
      </c>
      <c r="C370" s="3" t="str">
        <f ca="1">_xlfn.TEXTJOIN(" ",FALSE,OFFSET(program!$A$1,0,A370,1,M370))</f>
        <v>8324</v>
      </c>
      <c r="D370" s="4" t="str">
        <f ca="1">IF($H370="data",".dat "&amp;X370,
IF($H370="str",".str " &amp; _xlfn.TEXTJOIN("",FALSE,OFFSET(program!$A$2,0,A370+1,1,M370-1)),
$L370&amp;" "&amp;_xlfn.TEXTJOIN(", ",TRUE,$X370:$Z370)
))</f>
        <v>.dat 8324</v>
      </c>
      <c r="E370" s="19" t="b">
        <f t="shared" ca="1" si="124"/>
        <v>1</v>
      </c>
      <c r="F370" s="5" t="str">
        <f t="shared" ca="1" si="125"/>
        <v>node38_main</v>
      </c>
      <c r="G370" s="5">
        <f t="shared" ca="1" si="126"/>
        <v>845</v>
      </c>
      <c r="H370" s="5" t="str">
        <f t="shared" si="127"/>
        <v>data</v>
      </c>
      <c r="I370" s="13" t="b">
        <f t="shared" si="128"/>
        <v>1</v>
      </c>
      <c r="J370" s="6">
        <f ca="1">OFFSET(program!$A$1,0,disasm!A370)</f>
        <v>8324</v>
      </c>
      <c r="K370" s="7">
        <f t="shared" ca="1" si="118"/>
        <v>24</v>
      </c>
      <c r="L370" s="7" t="e">
        <f t="shared" ca="1" si="129"/>
        <v>#VALUE!</v>
      </c>
      <c r="M370" s="7">
        <f t="shared" si="130"/>
        <v>1</v>
      </c>
      <c r="N370" s="7">
        <f t="shared" si="119"/>
        <v>1</v>
      </c>
      <c r="O370" s="8">
        <f t="shared" si="131"/>
        <v>1</v>
      </c>
      <c r="P370" s="8" t="str">
        <f t="shared" si="120"/>
        <v/>
      </c>
      <c r="Q370" s="8" t="str">
        <f t="shared" si="121"/>
        <v/>
      </c>
      <c r="R370" s="8" t="str">
        <f t="shared" ca="1" si="132"/>
        <v>num</v>
      </c>
      <c r="S370" s="8" t="str">
        <f t="shared" si="133"/>
        <v/>
      </c>
      <c r="T370" s="8" t="str">
        <f t="shared" si="134"/>
        <v/>
      </c>
      <c r="U370" s="7">
        <f ca="1">IF(O370="","",OFFSET(program!$A$1,0,disasm!$A370+COLUMN()-COLUMN($U370)+IF($I370,0,1)))</f>
        <v>8324</v>
      </c>
      <c r="V370" s="7" t="str">
        <f ca="1">IF(P370="","",OFFSET(program!$A$1,0,disasm!$A370+COLUMN()-COLUMN($U370)+IF($I370,0,1)))</f>
        <v/>
      </c>
      <c r="W370" s="7" t="str">
        <f ca="1">IF(Q370="","",OFFSET(program!$A$1,0,disasm!$A370+COLUMN()-COLUMN($U370)+IF($I370,0,1)))</f>
        <v/>
      </c>
      <c r="X370" s="3" t="str">
        <f t="shared" ca="1" si="135"/>
        <v>8324</v>
      </c>
      <c r="Y370" s="3" t="str">
        <f t="shared" si="136"/>
        <v/>
      </c>
      <c r="Z370" s="3" t="str">
        <f t="shared" si="137"/>
        <v/>
      </c>
      <c r="AA370" s="3" t="str">
        <f ca="1">" "
&amp;AE370
&amp;IF(AND(OR(K370=5,K370=6),MOD(INT(J370/1000),10)=1)," A2","")
&amp;IF(AND(NOT(I370),J370=109,OFFSET(program!$A$1,0,disasm!$A370+1)&gt;0,NOT(ISNUMBER(FIND(" A1 "," "&amp;AE370&amp;" "))))," AUTOLABEL","")
&amp;" "</f>
        <v xml:space="preserve">  </v>
      </c>
    </row>
    <row r="371" spans="1:31" x14ac:dyDescent="0.2">
      <c r="A371" s="1">
        <f t="shared" ca="1" si="122"/>
        <v>876</v>
      </c>
      <c r="B371" s="2" t="str">
        <f t="shared" ca="1" si="123"/>
        <v>node32_main</v>
      </c>
      <c r="C371" s="3" t="str">
        <f ca="1">_xlfn.TEXTJOIN(" ",FALSE,OFFSET(program!$A$1,0,A371,1,M371))</f>
        <v>1102 1 25693 66</v>
      </c>
      <c r="D371" s="4" t="str">
        <f ca="1">IF($H371="data",".dat "&amp;X371,
IF($H371="str",".str " &amp; _xlfn.TEXTJOIN("",FALSE,OFFSET(program!$A$2,0,A371+1,1,M371-1)),
$L371&amp;" "&amp;_xlfn.TEXTJOIN(", ",TRUE,$X371:$Z371)
))</f>
        <v>MUL  1, 25693, [node.prime]</v>
      </c>
      <c r="E371" s="19" t="b">
        <f t="shared" ca="1" si="124"/>
        <v>0</v>
      </c>
      <c r="F371" s="5" t="str">
        <f t="shared" si="125"/>
        <v>node32_main</v>
      </c>
      <c r="G371" s="5">
        <f t="shared" ca="1" si="126"/>
        <v>876</v>
      </c>
      <c r="H371" s="5" t="str">
        <f t="shared" si="127"/>
        <v>code</v>
      </c>
      <c r="I371" s="13" t="b">
        <f t="shared" si="128"/>
        <v>0</v>
      </c>
      <c r="J371" s="6">
        <f ca="1">OFFSET(program!$A$1,0,disasm!A371)</f>
        <v>1102</v>
      </c>
      <c r="K371" s="7">
        <f t="shared" ca="1" si="118"/>
        <v>2</v>
      </c>
      <c r="L371" s="7" t="str">
        <f t="shared" ca="1" si="129"/>
        <v xml:space="preserve">MUL </v>
      </c>
      <c r="M371" s="7">
        <f t="shared" ca="1" si="130"/>
        <v>4</v>
      </c>
      <c r="N371" s="7">
        <f t="shared" ca="1" si="119"/>
        <v>3</v>
      </c>
      <c r="O371" s="8">
        <f t="shared" ca="1" si="131"/>
        <v>1</v>
      </c>
      <c r="P371" s="8">
        <f t="shared" ca="1" si="120"/>
        <v>1</v>
      </c>
      <c r="Q371" s="8">
        <f t="shared" ca="1" si="121"/>
        <v>0</v>
      </c>
      <c r="R371" s="8" t="str">
        <f t="shared" ca="1" si="132"/>
        <v>num</v>
      </c>
      <c r="S371" s="8" t="str">
        <f t="shared" ca="1" si="133"/>
        <v>num</v>
      </c>
      <c r="T371" s="8" t="str">
        <f t="shared" ca="1" si="134"/>
        <v>addr</v>
      </c>
      <c r="U371" s="7">
        <f ca="1">IF(O371="","",OFFSET(program!$A$1,0,disasm!$A371+COLUMN()-COLUMN($U371)+IF($I371,0,1)))</f>
        <v>1</v>
      </c>
      <c r="V371" s="7">
        <f ca="1">IF(P371="","",OFFSET(program!$A$1,0,disasm!$A371+COLUMN()-COLUMN($U371)+IF($I371,0,1)))</f>
        <v>25693</v>
      </c>
      <c r="W371" s="7">
        <f ca="1">IF(Q371="","",OFFSET(program!$A$1,0,disasm!$A371+COLUMN()-COLUMN($U371)+IF($I371,0,1)))</f>
        <v>66</v>
      </c>
      <c r="X371" s="3" t="str">
        <f t="shared" ca="1" si="135"/>
        <v>1</v>
      </c>
      <c r="Y371" s="3" t="str">
        <f t="shared" ca="1" si="136"/>
        <v>25693</v>
      </c>
      <c r="Z371" s="3" t="str">
        <f t="shared" ca="1" si="137"/>
        <v>[node.prime]</v>
      </c>
      <c r="AA371" s="3" t="str">
        <f ca="1">" "
&amp;AE371
&amp;IF(AND(OR(K371=5,K371=6),MOD(INT(J371/1000),10)=1)," A2","")
&amp;IF(AND(NOT(I371),J371=109,OFFSET(program!$A$1,0,disasm!$A371+1)&gt;0,NOT(ISNUMBER(FIND(" A1 "," "&amp;AE371&amp;" "))))," AUTOLABEL","")
&amp;" "</f>
        <v xml:space="preserve"> CODE </v>
      </c>
      <c r="AD371" s="12" t="s">
        <v>97</v>
      </c>
      <c r="AE371" s="12" t="s">
        <v>24</v>
      </c>
    </row>
    <row r="372" spans="1:31" x14ac:dyDescent="0.2">
      <c r="A372" s="1">
        <f t="shared" ca="1" si="122"/>
        <v>880</v>
      </c>
      <c r="B372" s="2" t="str">
        <f t="shared" ca="1" si="123"/>
        <v>node32_main+4</v>
      </c>
      <c r="C372" s="3" t="str">
        <f ca="1">_xlfn.TEXTJOIN(" ",FALSE,OFFSET(program!$A$1,0,A372,1,M372))</f>
        <v>1101 1 0 67</v>
      </c>
      <c r="D372" s="4" t="str">
        <f ca="1">IF($H372="data",".dat "&amp;X372,
IF($H372="str",".str " &amp; _xlfn.TEXTJOIN("",FALSE,OFFSET(program!$A$2,0,A372+1,1,M372-1)),
$L372&amp;" "&amp;_xlfn.TEXTJOIN(", ",TRUE,$X372:$Z372)
))</f>
        <v>ADD  1, 0, [node.rxmem_size]</v>
      </c>
      <c r="E372" s="19" t="b">
        <f t="shared" ca="1" si="124"/>
        <v>0</v>
      </c>
      <c r="F372" s="5" t="str">
        <f t="shared" ca="1" si="125"/>
        <v>node32_main</v>
      </c>
      <c r="G372" s="5">
        <f t="shared" ca="1" si="126"/>
        <v>876</v>
      </c>
      <c r="H372" s="5" t="str">
        <f t="shared" si="127"/>
        <v>code</v>
      </c>
      <c r="I372" s="13" t="b">
        <f t="shared" si="128"/>
        <v>0</v>
      </c>
      <c r="J372" s="6">
        <f ca="1">OFFSET(program!$A$1,0,disasm!A372)</f>
        <v>1101</v>
      </c>
      <c r="K372" s="7">
        <f t="shared" ca="1" si="118"/>
        <v>1</v>
      </c>
      <c r="L372" s="7" t="str">
        <f t="shared" ca="1" si="129"/>
        <v xml:space="preserve">ADD </v>
      </c>
      <c r="M372" s="7">
        <f t="shared" ca="1" si="130"/>
        <v>4</v>
      </c>
      <c r="N372" s="7">
        <f t="shared" ca="1" si="119"/>
        <v>3</v>
      </c>
      <c r="O372" s="8">
        <f t="shared" ca="1" si="131"/>
        <v>1</v>
      </c>
      <c r="P372" s="8">
        <f t="shared" ca="1" si="120"/>
        <v>1</v>
      </c>
      <c r="Q372" s="8">
        <f t="shared" ca="1" si="121"/>
        <v>0</v>
      </c>
      <c r="R372" s="8" t="str">
        <f t="shared" ca="1" si="132"/>
        <v>num</v>
      </c>
      <c r="S372" s="8" t="str">
        <f t="shared" ca="1" si="133"/>
        <v>num</v>
      </c>
      <c r="T372" s="8" t="str">
        <f t="shared" ca="1" si="134"/>
        <v>addr</v>
      </c>
      <c r="U372" s="7">
        <f ca="1">IF(O372="","",OFFSET(program!$A$1,0,disasm!$A372+COLUMN()-COLUMN($U372)+IF($I372,0,1)))</f>
        <v>1</v>
      </c>
      <c r="V372" s="7">
        <f ca="1">IF(P372="","",OFFSET(program!$A$1,0,disasm!$A372+COLUMN()-COLUMN($U372)+IF($I372,0,1)))</f>
        <v>0</v>
      </c>
      <c r="W372" s="7">
        <f ca="1">IF(Q372="","",OFFSET(program!$A$1,0,disasm!$A372+COLUMN()-COLUMN($U372)+IF($I372,0,1)))</f>
        <v>67</v>
      </c>
      <c r="X372" s="3" t="str">
        <f t="shared" ca="1" si="135"/>
        <v>1</v>
      </c>
      <c r="Y372" s="3" t="str">
        <f t="shared" ca="1" si="136"/>
        <v>0</v>
      </c>
      <c r="Z372" s="3" t="str">
        <f t="shared" ca="1" si="137"/>
        <v>[node.rxmem_size]</v>
      </c>
      <c r="AA372" s="3" t="str">
        <f ca="1">" "
&amp;AE372
&amp;IF(AND(OR(K372=5,K372=6),MOD(INT(J372/1000),10)=1)," A2","")
&amp;IF(AND(NOT(I372),J372=109,OFFSET(program!$A$1,0,disasm!$A372+1)&gt;0,NOT(ISNUMBER(FIND(" A1 "," "&amp;AE372&amp;" "))))," AUTOLABEL","")
&amp;" "</f>
        <v xml:space="preserve">  </v>
      </c>
    </row>
    <row r="373" spans="1:31" x14ac:dyDescent="0.2">
      <c r="A373" s="1">
        <f t="shared" ca="1" si="122"/>
        <v>884</v>
      </c>
      <c r="B373" s="2" t="str">
        <f t="shared" ca="1" si="123"/>
        <v>node32_main+8</v>
      </c>
      <c r="C373" s="3" t="str">
        <f ca="1">_xlfn.TEXTJOIN(" ",FALSE,OFFSET(program!$A$1,0,A373,1,M373))</f>
        <v>1102 903 1 68</v>
      </c>
      <c r="D373" s="4" t="str">
        <f ca="1">IF($H373="data",".dat "&amp;X373,
IF($H373="str",".str " &amp; _xlfn.TEXTJOIN("",FALSE,OFFSET(program!$A$2,0,A373+1,1,M373-1)),
$L373&amp;" "&amp;_xlfn.TEXTJOIN(", ",TRUE,$X373:$Z373)
))</f>
        <v>MUL  node32_main+27, 1, [node.rxmem]</v>
      </c>
      <c r="E373" s="19" t="b">
        <f t="shared" ca="1" si="124"/>
        <v>0</v>
      </c>
      <c r="F373" s="5" t="str">
        <f t="shared" ca="1" si="125"/>
        <v>node32_main</v>
      </c>
      <c r="G373" s="5">
        <f t="shared" ca="1" si="126"/>
        <v>876</v>
      </c>
      <c r="H373" s="5" t="str">
        <f t="shared" si="127"/>
        <v>code</v>
      </c>
      <c r="I373" s="13" t="b">
        <f t="shared" si="128"/>
        <v>0</v>
      </c>
      <c r="J373" s="6">
        <f ca="1">OFFSET(program!$A$1,0,disasm!A373)</f>
        <v>1102</v>
      </c>
      <c r="K373" s="7">
        <f t="shared" ca="1" si="118"/>
        <v>2</v>
      </c>
      <c r="L373" s="7" t="str">
        <f t="shared" ca="1" si="129"/>
        <v xml:space="preserve">MUL </v>
      </c>
      <c r="M373" s="7">
        <f t="shared" ca="1" si="130"/>
        <v>4</v>
      </c>
      <c r="N373" s="7">
        <f t="shared" ca="1" si="119"/>
        <v>3</v>
      </c>
      <c r="O373" s="8">
        <f t="shared" ca="1" si="131"/>
        <v>1</v>
      </c>
      <c r="P373" s="8">
        <f t="shared" ca="1" si="120"/>
        <v>1</v>
      </c>
      <c r="Q373" s="8">
        <f t="shared" ca="1" si="121"/>
        <v>0</v>
      </c>
      <c r="R373" s="8" t="str">
        <f t="shared" ca="1" si="132"/>
        <v>addr</v>
      </c>
      <c r="S373" s="8" t="str">
        <f t="shared" ca="1" si="133"/>
        <v>num</v>
      </c>
      <c r="T373" s="8" t="str">
        <f t="shared" ca="1" si="134"/>
        <v>addr</v>
      </c>
      <c r="U373" s="7">
        <f ca="1">IF(O373="","",OFFSET(program!$A$1,0,disasm!$A373+COLUMN()-COLUMN($U373)+IF($I373,0,1)))</f>
        <v>903</v>
      </c>
      <c r="V373" s="7">
        <f ca="1">IF(P373="","",OFFSET(program!$A$1,0,disasm!$A373+COLUMN()-COLUMN($U373)+IF($I373,0,1)))</f>
        <v>1</v>
      </c>
      <c r="W373" s="7">
        <f ca="1">IF(Q373="","",OFFSET(program!$A$1,0,disasm!$A373+COLUMN()-COLUMN($U373)+IF($I373,0,1)))</f>
        <v>68</v>
      </c>
      <c r="X373" s="3" t="str">
        <f t="shared" ca="1" si="135"/>
        <v>node32_main+27</v>
      </c>
      <c r="Y373" s="3" t="str">
        <f t="shared" ca="1" si="136"/>
        <v>1</v>
      </c>
      <c r="Z373" s="3" t="str">
        <f t="shared" ca="1" si="137"/>
        <v>[node.rxmem]</v>
      </c>
      <c r="AA373" s="3" t="str">
        <f ca="1">" "
&amp;AE373
&amp;IF(AND(OR(K373=5,K373=6),MOD(INT(J373/1000),10)=1)," A2","")
&amp;IF(AND(NOT(I373),J373=109,OFFSET(program!$A$1,0,disasm!$A373+1)&gt;0,NOT(ISNUMBER(FIND(" A1 "," "&amp;AE373&amp;" "))))," AUTOLABEL","")
&amp;" "</f>
        <v xml:space="preserve"> A1 </v>
      </c>
      <c r="AE373" s="12" t="s">
        <v>28</v>
      </c>
    </row>
    <row r="374" spans="1:31" x14ac:dyDescent="0.2">
      <c r="A374" s="1">
        <f t="shared" ca="1" si="122"/>
        <v>888</v>
      </c>
      <c r="B374" s="2" t="str">
        <f t="shared" ca="1" si="123"/>
        <v>node32_main+12</v>
      </c>
      <c r="C374" s="3" t="str">
        <f ca="1">_xlfn.TEXTJOIN(" ",FALSE,OFFSET(program!$A$1,0,A374,1,M374))</f>
        <v>1101 556 0 69</v>
      </c>
      <c r="D374" s="4" t="str">
        <f ca="1">IF($H374="data",".dat "&amp;X374,
IF($H374="str",".str " &amp; _xlfn.TEXTJOIN("",FALSE,OFFSET(program!$A$2,0,A374+1,1,M374-1)),
$L374&amp;" "&amp;_xlfn.TEXTJOIN(", ",TRUE,$X374:$Z374)
))</f>
        <v>ADD  app_first, 0, [node.node_app]</v>
      </c>
      <c r="E374" s="19" t="b">
        <f t="shared" ca="1" si="124"/>
        <v>0</v>
      </c>
      <c r="F374" s="5" t="str">
        <f t="shared" ca="1" si="125"/>
        <v>node32_main</v>
      </c>
      <c r="G374" s="5">
        <f t="shared" ca="1" si="126"/>
        <v>876</v>
      </c>
      <c r="H374" s="5" t="str">
        <f t="shared" si="127"/>
        <v>code</v>
      </c>
      <c r="I374" s="13" t="b">
        <f t="shared" si="128"/>
        <v>0</v>
      </c>
      <c r="J374" s="6">
        <f ca="1">OFFSET(program!$A$1,0,disasm!A374)</f>
        <v>1101</v>
      </c>
      <c r="K374" s="7">
        <f t="shared" ca="1" si="118"/>
        <v>1</v>
      </c>
      <c r="L374" s="7" t="str">
        <f t="shared" ca="1" si="129"/>
        <v xml:space="preserve">ADD </v>
      </c>
      <c r="M374" s="7">
        <f t="shared" ca="1" si="130"/>
        <v>4</v>
      </c>
      <c r="N374" s="7">
        <f t="shared" ca="1" si="119"/>
        <v>3</v>
      </c>
      <c r="O374" s="8">
        <f t="shared" ca="1" si="131"/>
        <v>1</v>
      </c>
      <c r="P374" s="8">
        <f t="shared" ca="1" si="120"/>
        <v>1</v>
      </c>
      <c r="Q374" s="8">
        <f t="shared" ca="1" si="121"/>
        <v>0</v>
      </c>
      <c r="R374" s="8" t="str">
        <f t="shared" ca="1" si="132"/>
        <v>addr</v>
      </c>
      <c r="S374" s="8" t="str">
        <f t="shared" ca="1" si="133"/>
        <v>num</v>
      </c>
      <c r="T374" s="8" t="str">
        <f t="shared" ca="1" si="134"/>
        <v>addr</v>
      </c>
      <c r="U374" s="7">
        <f ca="1">IF(O374="","",OFFSET(program!$A$1,0,disasm!$A374+COLUMN()-COLUMN($U374)+IF($I374,0,1)))</f>
        <v>556</v>
      </c>
      <c r="V374" s="7">
        <f ca="1">IF(P374="","",OFFSET(program!$A$1,0,disasm!$A374+COLUMN()-COLUMN($U374)+IF($I374,0,1)))</f>
        <v>0</v>
      </c>
      <c r="W374" s="7">
        <f ca="1">IF(Q374="","",OFFSET(program!$A$1,0,disasm!$A374+COLUMN()-COLUMN($U374)+IF($I374,0,1)))</f>
        <v>69</v>
      </c>
      <c r="X374" s="3" t="str">
        <f t="shared" ca="1" si="135"/>
        <v>app_first</v>
      </c>
      <c r="Y374" s="3" t="str">
        <f t="shared" ca="1" si="136"/>
        <v>0</v>
      </c>
      <c r="Z374" s="3" t="str">
        <f t="shared" ca="1" si="137"/>
        <v>[node.node_app]</v>
      </c>
      <c r="AA374" s="3" t="str">
        <f ca="1">" "
&amp;AE374
&amp;IF(AND(OR(K374=5,K374=6),MOD(INT(J374/1000),10)=1)," A2","")
&amp;IF(AND(NOT(I374),J374=109,OFFSET(program!$A$1,0,disasm!$A374+1)&gt;0,NOT(ISNUMBER(FIND(" A1 "," "&amp;AE374&amp;" "))))," AUTOLABEL","")
&amp;" "</f>
        <v xml:space="preserve"> A1 </v>
      </c>
      <c r="AE374" s="12" t="s">
        <v>28</v>
      </c>
    </row>
    <row r="375" spans="1:31" x14ac:dyDescent="0.2">
      <c r="A375" s="1">
        <f t="shared" ca="1" si="122"/>
        <v>892</v>
      </c>
      <c r="B375" s="2" t="str">
        <f t="shared" ca="1" si="123"/>
        <v>node32_main+16</v>
      </c>
      <c r="C375" s="3" t="str">
        <f ca="1">_xlfn.TEXTJOIN(" ",FALSE,OFFSET(program!$A$1,0,A375,1,M375))</f>
        <v>1102 1 1 71</v>
      </c>
      <c r="D375" s="4" t="str">
        <f ca="1">IF($H375="data",".dat "&amp;X375,
IF($H375="str",".str " &amp; _xlfn.TEXTJOIN("",FALSE,OFFSET(program!$A$2,0,A375+1,1,M375-1)),
$L375&amp;" "&amp;_xlfn.TEXTJOIN(", ",TRUE,$X375:$Z375)
))</f>
        <v>MUL  1, 1, [node.desttbl_size]</v>
      </c>
      <c r="E375" s="19" t="b">
        <f t="shared" ca="1" si="124"/>
        <v>0</v>
      </c>
      <c r="F375" s="5" t="str">
        <f t="shared" ca="1" si="125"/>
        <v>node32_main</v>
      </c>
      <c r="G375" s="5">
        <f t="shared" ca="1" si="126"/>
        <v>876</v>
      </c>
      <c r="H375" s="5" t="str">
        <f t="shared" si="127"/>
        <v>code</v>
      </c>
      <c r="I375" s="13" t="b">
        <f t="shared" si="128"/>
        <v>0</v>
      </c>
      <c r="J375" s="6">
        <f ca="1">OFFSET(program!$A$1,0,disasm!A375)</f>
        <v>1102</v>
      </c>
      <c r="K375" s="7">
        <f t="shared" ca="1" si="118"/>
        <v>2</v>
      </c>
      <c r="L375" s="7" t="str">
        <f t="shared" ca="1" si="129"/>
        <v xml:space="preserve">MUL </v>
      </c>
      <c r="M375" s="7">
        <f t="shared" ca="1" si="130"/>
        <v>4</v>
      </c>
      <c r="N375" s="7">
        <f t="shared" ca="1" si="119"/>
        <v>3</v>
      </c>
      <c r="O375" s="8">
        <f t="shared" ca="1" si="131"/>
        <v>1</v>
      </c>
      <c r="P375" s="8">
        <f t="shared" ca="1" si="120"/>
        <v>1</v>
      </c>
      <c r="Q375" s="8">
        <f t="shared" ca="1" si="121"/>
        <v>0</v>
      </c>
      <c r="R375" s="8" t="str">
        <f t="shared" ca="1" si="132"/>
        <v>num</v>
      </c>
      <c r="S375" s="8" t="str">
        <f t="shared" ca="1" si="133"/>
        <v>num</v>
      </c>
      <c r="T375" s="8" t="str">
        <f t="shared" ca="1" si="134"/>
        <v>addr</v>
      </c>
      <c r="U375" s="7">
        <f ca="1">IF(O375="","",OFFSET(program!$A$1,0,disasm!$A375+COLUMN()-COLUMN($U375)+IF($I375,0,1)))</f>
        <v>1</v>
      </c>
      <c r="V375" s="7">
        <f ca="1">IF(P375="","",OFFSET(program!$A$1,0,disasm!$A375+COLUMN()-COLUMN($U375)+IF($I375,0,1)))</f>
        <v>1</v>
      </c>
      <c r="W375" s="7">
        <f ca="1">IF(Q375="","",OFFSET(program!$A$1,0,disasm!$A375+COLUMN()-COLUMN($U375)+IF($I375,0,1)))</f>
        <v>71</v>
      </c>
      <c r="X375" s="3" t="str">
        <f t="shared" ca="1" si="135"/>
        <v>1</v>
      </c>
      <c r="Y375" s="3" t="str">
        <f t="shared" ca="1" si="136"/>
        <v>1</v>
      </c>
      <c r="Z375" s="3" t="str">
        <f t="shared" ca="1" si="137"/>
        <v>[node.desttbl_size]</v>
      </c>
      <c r="AA375" s="3" t="str">
        <f ca="1">" "
&amp;AE375
&amp;IF(AND(OR(K375=5,K375=6),MOD(INT(J375/1000),10)=1)," A2","")
&amp;IF(AND(NOT(I375),J375=109,OFFSET(program!$A$1,0,disasm!$A375+1)&gt;0,NOT(ISNUMBER(FIND(" A1 "," "&amp;AE375&amp;" "))))," AUTOLABEL","")
&amp;" "</f>
        <v xml:space="preserve">  </v>
      </c>
    </row>
    <row r="376" spans="1:31" x14ac:dyDescent="0.2">
      <c r="A376" s="1">
        <f t="shared" ca="1" si="122"/>
        <v>896</v>
      </c>
      <c r="B376" s="2" t="str">
        <f t="shared" ca="1" si="123"/>
        <v>node32_main+20</v>
      </c>
      <c r="C376" s="3" t="str">
        <f ca="1">_xlfn.TEXTJOIN(" ",FALSE,OFFSET(program!$A$1,0,A376,1,M376))</f>
        <v>1102 905 1 72</v>
      </c>
      <c r="D376" s="4" t="str">
        <f ca="1">IF($H376="data",".dat "&amp;X376,
IF($H376="str",".str " &amp; _xlfn.TEXTJOIN("",FALSE,OFFSET(program!$A$2,0,A376+1,1,M376-1)),
$L376&amp;" "&amp;_xlfn.TEXTJOIN(", ",TRUE,$X376:$Z376)
))</f>
        <v>MUL  node32_main+29, 1, [node.desttbl]</v>
      </c>
      <c r="E376" s="19" t="b">
        <f t="shared" ca="1" si="124"/>
        <v>0</v>
      </c>
      <c r="F376" s="5" t="str">
        <f t="shared" ca="1" si="125"/>
        <v>node32_main</v>
      </c>
      <c r="G376" s="5">
        <f t="shared" ca="1" si="126"/>
        <v>876</v>
      </c>
      <c r="H376" s="5" t="str">
        <f t="shared" si="127"/>
        <v>code</v>
      </c>
      <c r="I376" s="13" t="b">
        <f t="shared" si="128"/>
        <v>0</v>
      </c>
      <c r="J376" s="6">
        <f ca="1">OFFSET(program!$A$1,0,disasm!A376)</f>
        <v>1102</v>
      </c>
      <c r="K376" s="7">
        <f t="shared" ca="1" si="118"/>
        <v>2</v>
      </c>
      <c r="L376" s="7" t="str">
        <f t="shared" ca="1" si="129"/>
        <v xml:space="preserve">MUL </v>
      </c>
      <c r="M376" s="7">
        <f t="shared" ca="1" si="130"/>
        <v>4</v>
      </c>
      <c r="N376" s="7">
        <f t="shared" ca="1" si="119"/>
        <v>3</v>
      </c>
      <c r="O376" s="8">
        <f t="shared" ca="1" si="131"/>
        <v>1</v>
      </c>
      <c r="P376" s="8">
        <f t="shared" ca="1" si="120"/>
        <v>1</v>
      </c>
      <c r="Q376" s="8">
        <f t="shared" ca="1" si="121"/>
        <v>0</v>
      </c>
      <c r="R376" s="8" t="str">
        <f t="shared" ca="1" si="132"/>
        <v>addr</v>
      </c>
      <c r="S376" s="8" t="str">
        <f t="shared" ca="1" si="133"/>
        <v>num</v>
      </c>
      <c r="T376" s="8" t="str">
        <f t="shared" ca="1" si="134"/>
        <v>addr</v>
      </c>
      <c r="U376" s="7">
        <f ca="1">IF(O376="","",OFFSET(program!$A$1,0,disasm!$A376+COLUMN()-COLUMN($U376)+IF($I376,0,1)))</f>
        <v>905</v>
      </c>
      <c r="V376" s="7">
        <f ca="1">IF(P376="","",OFFSET(program!$A$1,0,disasm!$A376+COLUMN()-COLUMN($U376)+IF($I376,0,1)))</f>
        <v>1</v>
      </c>
      <c r="W376" s="7">
        <f ca="1">IF(Q376="","",OFFSET(program!$A$1,0,disasm!$A376+COLUMN()-COLUMN($U376)+IF($I376,0,1)))</f>
        <v>72</v>
      </c>
      <c r="X376" s="3" t="str">
        <f t="shared" ca="1" si="135"/>
        <v>node32_main+29</v>
      </c>
      <c r="Y376" s="3" t="str">
        <f t="shared" ca="1" si="136"/>
        <v>1</v>
      </c>
      <c r="Z376" s="3" t="str">
        <f t="shared" ca="1" si="137"/>
        <v>[node.desttbl]</v>
      </c>
      <c r="AA376" s="3" t="str">
        <f ca="1">" "
&amp;AE376
&amp;IF(AND(OR(K376=5,K376=6),MOD(INT(J376/1000),10)=1)," A2","")
&amp;IF(AND(NOT(I376),J376=109,OFFSET(program!$A$1,0,disasm!$A376+1)&gt;0,NOT(ISNUMBER(FIND(" A1 "," "&amp;AE376&amp;" "))))," AUTOLABEL","")
&amp;" "</f>
        <v xml:space="preserve"> A1 </v>
      </c>
      <c r="AE376" s="21" t="s">
        <v>28</v>
      </c>
    </row>
    <row r="377" spans="1:31" x14ac:dyDescent="0.2">
      <c r="A377" s="1">
        <f t="shared" ca="1" si="122"/>
        <v>900</v>
      </c>
      <c r="B377" s="2" t="str">
        <f t="shared" ca="1" si="123"/>
        <v>node32_main+24</v>
      </c>
      <c r="C377" s="3" t="str">
        <f ca="1">_xlfn.TEXTJOIN(" ",FALSE,OFFSET(program!$A$1,0,A377,1,M377))</f>
        <v>1106 0 73</v>
      </c>
      <c r="D377" s="4" t="str">
        <f ca="1">IF($H377="data",".dat "&amp;X377,
IF($H377="str",".str " &amp; _xlfn.TEXTJOIN("",FALSE,OFFSET(program!$A$2,0,A377+1,1,M377-1)),
$L377&amp;" "&amp;_xlfn.TEXTJOIN(", ",TRUE,$X377:$Z377)
))</f>
        <v>J=0  0, main.loop</v>
      </c>
      <c r="E377" s="19" t="b">
        <f t="shared" ca="1" si="124"/>
        <v>0</v>
      </c>
      <c r="F377" s="5" t="str">
        <f t="shared" ca="1" si="125"/>
        <v>node32_main</v>
      </c>
      <c r="G377" s="5">
        <f t="shared" ca="1" si="126"/>
        <v>876</v>
      </c>
      <c r="H377" s="5" t="str">
        <f t="shared" si="127"/>
        <v>code</v>
      </c>
      <c r="I377" s="13" t="b">
        <f t="shared" si="128"/>
        <v>0</v>
      </c>
      <c r="J377" s="6">
        <f ca="1">OFFSET(program!$A$1,0,disasm!A377)</f>
        <v>1106</v>
      </c>
      <c r="K377" s="7">
        <f t="shared" ca="1" si="118"/>
        <v>6</v>
      </c>
      <c r="L377" s="7" t="str">
        <f t="shared" ca="1" si="129"/>
        <v xml:space="preserve">J=0 </v>
      </c>
      <c r="M377" s="7">
        <f t="shared" ca="1" si="130"/>
        <v>3</v>
      </c>
      <c r="N377" s="7">
        <f t="shared" ca="1" si="119"/>
        <v>2</v>
      </c>
      <c r="O377" s="8">
        <f t="shared" ca="1" si="131"/>
        <v>1</v>
      </c>
      <c r="P377" s="8">
        <f t="shared" ca="1" si="120"/>
        <v>1</v>
      </c>
      <c r="Q377" s="8" t="str">
        <f t="shared" ca="1" si="121"/>
        <v/>
      </c>
      <c r="R377" s="8" t="str">
        <f t="shared" ca="1" si="132"/>
        <v>num</v>
      </c>
      <c r="S377" s="8" t="str">
        <f t="shared" ca="1" si="133"/>
        <v>addr</v>
      </c>
      <c r="T377" s="8" t="str">
        <f t="shared" ca="1" si="134"/>
        <v/>
      </c>
      <c r="U377" s="7">
        <f ca="1">IF(O377="","",OFFSET(program!$A$1,0,disasm!$A377+COLUMN()-COLUMN($U377)+IF($I377,0,1)))</f>
        <v>0</v>
      </c>
      <c r="V377" s="7">
        <f ca="1">IF(P377="","",OFFSET(program!$A$1,0,disasm!$A377+COLUMN()-COLUMN($U377)+IF($I377,0,1)))</f>
        <v>73</v>
      </c>
      <c r="W377" s="7" t="str">
        <f ca="1">IF(Q377="","",OFFSET(program!$A$1,0,disasm!$A377+COLUMN()-COLUMN($U377)+IF($I377,0,1)))</f>
        <v/>
      </c>
      <c r="X377" s="3" t="str">
        <f t="shared" ca="1" si="135"/>
        <v>0</v>
      </c>
      <c r="Y377" s="3" t="str">
        <f t="shared" ca="1" si="136"/>
        <v>main.loop</v>
      </c>
      <c r="Z377" s="3" t="str">
        <f t="shared" ca="1" si="137"/>
        <v/>
      </c>
      <c r="AA377" s="3" t="str">
        <f ca="1">" "
&amp;AE377
&amp;IF(AND(OR(K377=5,K377=6),MOD(INT(J377/1000),10)=1)," A2","")
&amp;IF(AND(NOT(I377),J377=109,OFFSET(program!$A$1,0,disasm!$A377+1)&gt;0,NOT(ISNUMBER(FIND(" A1 "," "&amp;AE377&amp;" "))))," AUTOLABEL","")
&amp;" "</f>
        <v xml:space="preserve">  A2 </v>
      </c>
    </row>
    <row r="378" spans="1:31" x14ac:dyDescent="0.2">
      <c r="A378" s="1">
        <f t="shared" ca="1" si="122"/>
        <v>903</v>
      </c>
      <c r="B378" s="2" t="str">
        <f t="shared" ca="1" si="123"/>
        <v>node32_main+27</v>
      </c>
      <c r="C378" s="3" t="str">
        <f ca="1">_xlfn.TEXTJOIN(" ",FALSE,OFFSET(program!$A$1,0,A378,1,M378))</f>
        <v>1</v>
      </c>
      <c r="D378" s="4" t="str">
        <f ca="1">IF($H378="data",".dat "&amp;X378,
IF($H378="str",".str " &amp; _xlfn.TEXTJOIN("",FALSE,OFFSET(program!$A$2,0,A378+1,1,M378-1)),
$L378&amp;" "&amp;_xlfn.TEXTJOIN(", ",TRUE,$X378:$Z378)
))</f>
        <v>.dat 1</v>
      </c>
      <c r="E378" s="19" t="b">
        <f t="shared" ca="1" si="124"/>
        <v>0</v>
      </c>
      <c r="F378" s="5" t="str">
        <f t="shared" ca="1" si="125"/>
        <v>node32_main</v>
      </c>
      <c r="G378" s="5">
        <f t="shared" ca="1" si="126"/>
        <v>876</v>
      </c>
      <c r="H378" s="5" t="str">
        <f t="shared" si="127"/>
        <v>data</v>
      </c>
      <c r="I378" s="13" t="b">
        <f t="shared" si="128"/>
        <v>1</v>
      </c>
      <c r="J378" s="6">
        <f ca="1">OFFSET(program!$A$1,0,disasm!A378)</f>
        <v>1</v>
      </c>
      <c r="K378" s="7">
        <f t="shared" ca="1" si="118"/>
        <v>1</v>
      </c>
      <c r="L378" s="7" t="str">
        <f t="shared" ca="1" si="129"/>
        <v xml:space="preserve">ADD </v>
      </c>
      <c r="M378" s="7">
        <f t="shared" si="130"/>
        <v>1</v>
      </c>
      <c r="N378" s="7">
        <f t="shared" si="119"/>
        <v>1</v>
      </c>
      <c r="O378" s="8">
        <f t="shared" si="131"/>
        <v>1</v>
      </c>
      <c r="P378" s="8" t="str">
        <f t="shared" si="120"/>
        <v/>
      </c>
      <c r="Q378" s="8" t="str">
        <f t="shared" si="121"/>
        <v/>
      </c>
      <c r="R378" s="8" t="str">
        <f t="shared" ca="1" si="132"/>
        <v>num</v>
      </c>
      <c r="S378" s="8" t="str">
        <f t="shared" si="133"/>
        <v/>
      </c>
      <c r="T378" s="8" t="str">
        <f t="shared" si="134"/>
        <v/>
      </c>
      <c r="U378" s="7">
        <f ca="1">IF(O378="","",OFFSET(program!$A$1,0,disasm!$A378+COLUMN()-COLUMN($U378)+IF($I378,0,1)))</f>
        <v>1</v>
      </c>
      <c r="V378" s="7" t="str">
        <f ca="1">IF(P378="","",OFFSET(program!$A$1,0,disasm!$A378+COLUMN()-COLUMN($U378)+IF($I378,0,1)))</f>
        <v/>
      </c>
      <c r="W378" s="7" t="str">
        <f ca="1">IF(Q378="","",OFFSET(program!$A$1,0,disasm!$A378+COLUMN()-COLUMN($U378)+IF($I378,0,1)))</f>
        <v/>
      </c>
      <c r="X378" s="3" t="str">
        <f t="shared" ca="1" si="135"/>
        <v>1</v>
      </c>
      <c r="Y378" s="3" t="str">
        <f t="shared" si="136"/>
        <v/>
      </c>
      <c r="Z378" s="3" t="str">
        <f t="shared" si="137"/>
        <v/>
      </c>
      <c r="AA378" s="3" t="str">
        <f ca="1">" "
&amp;AE378
&amp;IF(AND(OR(K378=5,K378=6),MOD(INT(J378/1000),10)=1)," A2","")
&amp;IF(AND(NOT(I378),J378=109,OFFSET(program!$A$1,0,disasm!$A378+1)&gt;0,NOT(ISNUMBER(FIND(" A1 "," "&amp;AE378&amp;" "))))," AUTOLABEL","")
&amp;" "</f>
        <v xml:space="preserve"> DATA </v>
      </c>
      <c r="AE378" s="12" t="s">
        <v>23</v>
      </c>
    </row>
    <row r="379" spans="1:31" x14ac:dyDescent="0.2">
      <c r="A379" s="1">
        <f t="shared" ca="1" si="122"/>
        <v>904</v>
      </c>
      <c r="B379" s="2" t="str">
        <f t="shared" ca="1" si="123"/>
        <v>node32_main+28</v>
      </c>
      <c r="C379" s="3" t="str">
        <f ca="1">_xlfn.TEXTJOIN(" ",FALSE,OFFSET(program!$A$1,0,A379,1,M379))</f>
        <v>16</v>
      </c>
      <c r="D379" s="4" t="str">
        <f ca="1">IF($H379="data",".dat "&amp;X379,
IF($H379="str",".str " &amp; _xlfn.TEXTJOIN("",FALSE,OFFSET(program!$A$2,0,A379+1,1,M379-1)),
$L379&amp;" "&amp;_xlfn.TEXTJOIN(", ",TRUE,$X379:$Z379)
))</f>
        <v>.dat 16</v>
      </c>
      <c r="E379" s="19" t="b">
        <f t="shared" ca="1" si="124"/>
        <v>0</v>
      </c>
      <c r="F379" s="5" t="str">
        <f t="shared" ca="1" si="125"/>
        <v>node32_main</v>
      </c>
      <c r="G379" s="5">
        <f t="shared" ca="1" si="126"/>
        <v>876</v>
      </c>
      <c r="H379" s="5" t="str">
        <f t="shared" si="127"/>
        <v>data</v>
      </c>
      <c r="I379" s="13" t="b">
        <f t="shared" si="128"/>
        <v>1</v>
      </c>
      <c r="J379" s="6">
        <f ca="1">OFFSET(program!$A$1,0,disasm!A379)</f>
        <v>16</v>
      </c>
      <c r="K379" s="7">
        <f t="shared" ca="1" si="118"/>
        <v>16</v>
      </c>
      <c r="L379" s="7" t="e">
        <f t="shared" ca="1" si="129"/>
        <v>#VALUE!</v>
      </c>
      <c r="M379" s="7">
        <f t="shared" si="130"/>
        <v>1</v>
      </c>
      <c r="N379" s="7">
        <f t="shared" si="119"/>
        <v>1</v>
      </c>
      <c r="O379" s="8">
        <f t="shared" si="131"/>
        <v>1</v>
      </c>
      <c r="P379" s="8" t="str">
        <f t="shared" si="120"/>
        <v/>
      </c>
      <c r="Q379" s="8" t="str">
        <f t="shared" si="121"/>
        <v/>
      </c>
      <c r="R379" s="8" t="str">
        <f t="shared" ca="1" si="132"/>
        <v>num</v>
      </c>
      <c r="S379" s="8" t="str">
        <f t="shared" si="133"/>
        <v/>
      </c>
      <c r="T379" s="8" t="str">
        <f t="shared" si="134"/>
        <v/>
      </c>
      <c r="U379" s="7">
        <f ca="1">IF(O379="","",OFFSET(program!$A$1,0,disasm!$A379+COLUMN()-COLUMN($U379)+IF($I379,0,1)))</f>
        <v>16</v>
      </c>
      <c r="V379" s="7" t="str">
        <f ca="1">IF(P379="","",OFFSET(program!$A$1,0,disasm!$A379+COLUMN()-COLUMN($U379)+IF($I379,0,1)))</f>
        <v/>
      </c>
      <c r="W379" s="7" t="str">
        <f ca="1">IF(Q379="","",OFFSET(program!$A$1,0,disasm!$A379+COLUMN()-COLUMN($U379)+IF($I379,0,1)))</f>
        <v/>
      </c>
      <c r="X379" s="3" t="str">
        <f t="shared" ca="1" si="135"/>
        <v>16</v>
      </c>
      <c r="Y379" s="3" t="str">
        <f t="shared" si="136"/>
        <v/>
      </c>
      <c r="Z379" s="3" t="str">
        <f t="shared" si="137"/>
        <v/>
      </c>
      <c r="AA379" s="3" t="str">
        <f ca="1">" "
&amp;AE379
&amp;IF(AND(OR(K379=5,K379=6),MOD(INT(J379/1000),10)=1)," A2","")
&amp;IF(AND(NOT(I379),J379=109,OFFSET(program!$A$1,0,disasm!$A379+1)&gt;0,NOT(ISNUMBER(FIND(" A1 "," "&amp;AE379&amp;" "))))," AUTOLABEL","")
&amp;" "</f>
        <v xml:space="preserve">  </v>
      </c>
    </row>
    <row r="380" spans="1:31" x14ac:dyDescent="0.2">
      <c r="A380" s="1">
        <f t="shared" ca="1" si="122"/>
        <v>905</v>
      </c>
      <c r="B380" s="2" t="str">
        <f t="shared" ca="1" si="123"/>
        <v>node32_main+29</v>
      </c>
      <c r="C380" s="3" t="str">
        <f ca="1">_xlfn.TEXTJOIN(" ",FALSE,OFFSET(program!$A$1,0,A380,1,M380))</f>
        <v>43</v>
      </c>
      <c r="D380" s="4" t="str">
        <f ca="1">IF($H380="data",".dat "&amp;X380,
IF($H380="str",".str " &amp; _xlfn.TEXTJOIN("",FALSE,OFFSET(program!$A$2,0,A380+1,1,M380-1)),
$L380&amp;" "&amp;_xlfn.TEXTJOIN(", ",TRUE,$X380:$Z380)
))</f>
        <v>.dat 43</v>
      </c>
      <c r="E380" s="19" t="b">
        <f t="shared" ca="1" si="124"/>
        <v>0</v>
      </c>
      <c r="F380" s="5" t="str">
        <f t="shared" ca="1" si="125"/>
        <v>node32_main</v>
      </c>
      <c r="G380" s="5">
        <f t="shared" ca="1" si="126"/>
        <v>876</v>
      </c>
      <c r="H380" s="5" t="str">
        <f t="shared" si="127"/>
        <v>data</v>
      </c>
      <c r="I380" s="13" t="b">
        <f t="shared" si="128"/>
        <v>1</v>
      </c>
      <c r="J380" s="6">
        <f ca="1">OFFSET(program!$A$1,0,disasm!A380)</f>
        <v>43</v>
      </c>
      <c r="K380" s="7">
        <f t="shared" ca="1" si="118"/>
        <v>43</v>
      </c>
      <c r="L380" s="7" t="e">
        <f t="shared" ca="1" si="129"/>
        <v>#VALUE!</v>
      </c>
      <c r="M380" s="7">
        <f t="shared" si="130"/>
        <v>1</v>
      </c>
      <c r="N380" s="7">
        <f t="shared" si="119"/>
        <v>1</v>
      </c>
      <c r="O380" s="8">
        <f t="shared" si="131"/>
        <v>1</v>
      </c>
      <c r="P380" s="8" t="str">
        <f t="shared" si="120"/>
        <v/>
      </c>
      <c r="Q380" s="8" t="str">
        <f t="shared" si="121"/>
        <v/>
      </c>
      <c r="R380" s="8" t="str">
        <f t="shared" ca="1" si="132"/>
        <v>num</v>
      </c>
      <c r="S380" s="8" t="str">
        <f t="shared" si="133"/>
        <v/>
      </c>
      <c r="T380" s="8" t="str">
        <f t="shared" si="134"/>
        <v/>
      </c>
      <c r="U380" s="7">
        <f ca="1">IF(O380="","",OFFSET(program!$A$1,0,disasm!$A380+COLUMN()-COLUMN($U380)+IF($I380,0,1)))</f>
        <v>43</v>
      </c>
      <c r="V380" s="7" t="str">
        <f ca="1">IF(P380="","",OFFSET(program!$A$1,0,disasm!$A380+COLUMN()-COLUMN($U380)+IF($I380,0,1)))</f>
        <v/>
      </c>
      <c r="W380" s="7" t="str">
        <f ca="1">IF(Q380="","",OFFSET(program!$A$1,0,disasm!$A380+COLUMN()-COLUMN($U380)+IF($I380,0,1)))</f>
        <v/>
      </c>
      <c r="X380" s="3" t="str">
        <f t="shared" ca="1" si="135"/>
        <v>43</v>
      </c>
      <c r="Y380" s="3" t="str">
        <f t="shared" si="136"/>
        <v/>
      </c>
      <c r="Z380" s="3" t="str">
        <f t="shared" si="137"/>
        <v/>
      </c>
      <c r="AA380" s="3" t="str">
        <f ca="1">" "
&amp;AE380
&amp;IF(AND(OR(K380=5,K380=6),MOD(INT(J380/1000),10)=1)," A2","")
&amp;IF(AND(NOT(I380),J380=109,OFFSET(program!$A$1,0,disasm!$A380+1)&gt;0,NOT(ISNUMBER(FIND(" A1 "," "&amp;AE380&amp;" "))))," AUTOLABEL","")
&amp;" "</f>
        <v xml:space="preserve">  </v>
      </c>
    </row>
    <row r="381" spans="1:31" x14ac:dyDescent="0.2">
      <c r="A381" s="1">
        <f t="shared" ca="1" si="122"/>
        <v>906</v>
      </c>
      <c r="B381" s="2" t="str">
        <f t="shared" ca="1" si="123"/>
        <v>node32_main+30</v>
      </c>
      <c r="C381" s="3" t="str">
        <f ca="1">_xlfn.TEXTJOIN(" ",FALSE,OFFSET(program!$A$1,0,A381,1,M381))</f>
        <v>194758</v>
      </c>
      <c r="D381" s="4" t="str">
        <f ca="1">IF($H381="data",".dat "&amp;X381,
IF($H381="str",".str " &amp; _xlfn.TEXTJOIN("",FALSE,OFFSET(program!$A$2,0,A381+1,1,M381-1)),
$L381&amp;" "&amp;_xlfn.TEXTJOIN(", ",TRUE,$X381:$Z381)
))</f>
        <v>.dat 194758</v>
      </c>
      <c r="E381" s="19" t="b">
        <f t="shared" ca="1" si="124"/>
        <v>0</v>
      </c>
      <c r="F381" s="5" t="str">
        <f t="shared" ca="1" si="125"/>
        <v>node32_main</v>
      </c>
      <c r="G381" s="5">
        <f t="shared" ca="1" si="126"/>
        <v>876</v>
      </c>
      <c r="H381" s="5" t="str">
        <f t="shared" si="127"/>
        <v>data</v>
      </c>
      <c r="I381" s="13" t="b">
        <f t="shared" si="128"/>
        <v>1</v>
      </c>
      <c r="J381" s="6">
        <f ca="1">OFFSET(program!$A$1,0,disasm!A381)</f>
        <v>194758</v>
      </c>
      <c r="K381" s="7">
        <f t="shared" ca="1" si="118"/>
        <v>58</v>
      </c>
      <c r="L381" s="7" t="e">
        <f t="shared" ca="1" si="129"/>
        <v>#VALUE!</v>
      </c>
      <c r="M381" s="7">
        <f t="shared" si="130"/>
        <v>1</v>
      </c>
      <c r="N381" s="7">
        <f t="shared" si="119"/>
        <v>1</v>
      </c>
      <c r="O381" s="8">
        <f t="shared" si="131"/>
        <v>1</v>
      </c>
      <c r="P381" s="8" t="str">
        <f t="shared" si="120"/>
        <v/>
      </c>
      <c r="Q381" s="8" t="str">
        <f t="shared" si="121"/>
        <v/>
      </c>
      <c r="R381" s="8" t="str">
        <f t="shared" ca="1" si="132"/>
        <v>num</v>
      </c>
      <c r="S381" s="8" t="str">
        <f t="shared" si="133"/>
        <v/>
      </c>
      <c r="T381" s="8" t="str">
        <f t="shared" si="134"/>
        <v/>
      </c>
      <c r="U381" s="7">
        <f ca="1">IF(O381="","",OFFSET(program!$A$1,0,disasm!$A381+COLUMN()-COLUMN($U381)+IF($I381,0,1)))</f>
        <v>194758</v>
      </c>
      <c r="V381" s="7" t="str">
        <f ca="1">IF(P381="","",OFFSET(program!$A$1,0,disasm!$A381+COLUMN()-COLUMN($U381)+IF($I381,0,1)))</f>
        <v/>
      </c>
      <c r="W381" s="7" t="str">
        <f ca="1">IF(Q381="","",OFFSET(program!$A$1,0,disasm!$A381+COLUMN()-COLUMN($U381)+IF($I381,0,1)))</f>
        <v/>
      </c>
      <c r="X381" s="3" t="str">
        <f t="shared" ca="1" si="135"/>
        <v>194758</v>
      </c>
      <c r="Y381" s="3" t="str">
        <f t="shared" si="136"/>
        <v/>
      </c>
      <c r="Z381" s="3" t="str">
        <f t="shared" si="137"/>
        <v/>
      </c>
      <c r="AA381" s="3" t="str">
        <f ca="1">" "
&amp;AE381
&amp;IF(AND(OR(K381=5,K381=6),MOD(INT(J381/1000),10)=1)," A2","")
&amp;IF(AND(NOT(I381),J381=109,OFFSET(program!$A$1,0,disasm!$A381+1)&gt;0,NOT(ISNUMBER(FIND(" A1 "," "&amp;AE381&amp;" "))))," AUTOLABEL","")
&amp;" "</f>
        <v xml:space="preserve">  </v>
      </c>
    </row>
    <row r="382" spans="1:31" x14ac:dyDescent="0.2">
      <c r="A382" s="1">
        <f t="shared" ca="1" si="122"/>
        <v>907</v>
      </c>
      <c r="B382" s="2" t="str">
        <f t="shared" ca="1" si="123"/>
        <v>node47_main</v>
      </c>
      <c r="C382" s="3" t="str">
        <f ca="1">_xlfn.TEXTJOIN(" ",FALSE,OFFSET(program!$A$1,0,A382,1,M382))</f>
        <v>1101 3851 0 66</v>
      </c>
      <c r="D382" s="4" t="str">
        <f ca="1">IF($H382="data",".dat "&amp;X382,
IF($H382="str",".str " &amp; _xlfn.TEXTJOIN("",FALSE,OFFSET(program!$A$2,0,A382+1,1,M382-1)),
$L382&amp;" "&amp;_xlfn.TEXTJOIN(", ",TRUE,$X382:$Z382)
))</f>
        <v>ADD  3851, 0, [node.prime]</v>
      </c>
      <c r="E382" s="19" t="b">
        <f t="shared" ca="1" si="124"/>
        <v>1</v>
      </c>
      <c r="F382" s="5" t="str">
        <f t="shared" si="125"/>
        <v>node47_main</v>
      </c>
      <c r="G382" s="5">
        <f t="shared" ca="1" si="126"/>
        <v>907</v>
      </c>
      <c r="H382" s="5" t="str">
        <f t="shared" si="127"/>
        <v>code</v>
      </c>
      <c r="I382" s="13" t="b">
        <f t="shared" si="128"/>
        <v>0</v>
      </c>
      <c r="J382" s="6">
        <f ca="1">OFFSET(program!$A$1,0,disasm!A382)</f>
        <v>1101</v>
      </c>
      <c r="K382" s="7">
        <f t="shared" ca="1" si="118"/>
        <v>1</v>
      </c>
      <c r="L382" s="7" t="str">
        <f t="shared" ca="1" si="129"/>
        <v xml:space="preserve">ADD </v>
      </c>
      <c r="M382" s="7">
        <f t="shared" ca="1" si="130"/>
        <v>4</v>
      </c>
      <c r="N382" s="7">
        <f t="shared" ca="1" si="119"/>
        <v>3</v>
      </c>
      <c r="O382" s="8">
        <f t="shared" ca="1" si="131"/>
        <v>1</v>
      </c>
      <c r="P382" s="8">
        <f t="shared" ca="1" si="120"/>
        <v>1</v>
      </c>
      <c r="Q382" s="8">
        <f t="shared" ca="1" si="121"/>
        <v>0</v>
      </c>
      <c r="R382" s="8" t="str">
        <f t="shared" ca="1" si="132"/>
        <v>num</v>
      </c>
      <c r="S382" s="8" t="str">
        <f t="shared" ca="1" si="133"/>
        <v>num</v>
      </c>
      <c r="T382" s="8" t="str">
        <f t="shared" ca="1" si="134"/>
        <v>addr</v>
      </c>
      <c r="U382" s="7">
        <f ca="1">IF(O382="","",OFFSET(program!$A$1,0,disasm!$A382+COLUMN()-COLUMN($U382)+IF($I382,0,1)))</f>
        <v>3851</v>
      </c>
      <c r="V382" s="7">
        <f ca="1">IF(P382="","",OFFSET(program!$A$1,0,disasm!$A382+COLUMN()-COLUMN($U382)+IF($I382,0,1)))</f>
        <v>0</v>
      </c>
      <c r="W382" s="7">
        <f ca="1">IF(Q382="","",OFFSET(program!$A$1,0,disasm!$A382+COLUMN()-COLUMN($U382)+IF($I382,0,1)))</f>
        <v>66</v>
      </c>
      <c r="X382" s="3" t="str">
        <f t="shared" ca="1" si="135"/>
        <v>3851</v>
      </c>
      <c r="Y382" s="3" t="str">
        <f t="shared" ca="1" si="136"/>
        <v>0</v>
      </c>
      <c r="Z382" s="3" t="str">
        <f t="shared" ca="1" si="137"/>
        <v>[node.prime]</v>
      </c>
      <c r="AA382" s="3" t="str">
        <f ca="1">" "
&amp;AE382
&amp;IF(AND(OR(K382=5,K382=6),MOD(INT(J382/1000),10)=1)," A2","")
&amp;IF(AND(NOT(I382),J382=109,OFFSET(program!$A$1,0,disasm!$A382+1)&gt;0,NOT(ISNUMBER(FIND(" A1 "," "&amp;AE382&amp;" "))))," AUTOLABEL","")
&amp;" "</f>
        <v xml:space="preserve"> CODE </v>
      </c>
      <c r="AD382" s="12" t="s">
        <v>98</v>
      </c>
      <c r="AE382" s="12" t="s">
        <v>24</v>
      </c>
    </row>
    <row r="383" spans="1:31" x14ac:dyDescent="0.2">
      <c r="A383" s="1">
        <f t="shared" ca="1" si="122"/>
        <v>911</v>
      </c>
      <c r="B383" s="2" t="str">
        <f t="shared" ca="1" si="123"/>
        <v>node47_main+4</v>
      </c>
      <c r="C383" s="3" t="str">
        <f ca="1">_xlfn.TEXTJOIN(" ",FALSE,OFFSET(program!$A$1,0,A383,1,M383))</f>
        <v>1102 1 4 67</v>
      </c>
      <c r="D383" s="4" t="str">
        <f ca="1">IF($H383="data",".dat "&amp;X383,
IF($H383="str",".str " &amp; _xlfn.TEXTJOIN("",FALSE,OFFSET(program!$A$2,0,A383+1,1,M383-1)),
$L383&amp;" "&amp;_xlfn.TEXTJOIN(", ",TRUE,$X383:$Z383)
))</f>
        <v>MUL  1, 4, [node.rxmem_size]</v>
      </c>
      <c r="E383" s="19" t="b">
        <f t="shared" ca="1" si="124"/>
        <v>1</v>
      </c>
      <c r="F383" s="5" t="str">
        <f t="shared" ca="1" si="125"/>
        <v>node47_main</v>
      </c>
      <c r="G383" s="5">
        <f t="shared" ca="1" si="126"/>
        <v>907</v>
      </c>
      <c r="H383" s="5" t="str">
        <f t="shared" si="127"/>
        <v>code</v>
      </c>
      <c r="I383" s="13" t="b">
        <f t="shared" si="128"/>
        <v>0</v>
      </c>
      <c r="J383" s="6">
        <f ca="1">OFFSET(program!$A$1,0,disasm!A383)</f>
        <v>1102</v>
      </c>
      <c r="K383" s="7">
        <f t="shared" ca="1" si="118"/>
        <v>2</v>
      </c>
      <c r="L383" s="7" t="str">
        <f t="shared" ca="1" si="129"/>
        <v xml:space="preserve">MUL </v>
      </c>
      <c r="M383" s="7">
        <f t="shared" ca="1" si="130"/>
        <v>4</v>
      </c>
      <c r="N383" s="7">
        <f t="shared" ca="1" si="119"/>
        <v>3</v>
      </c>
      <c r="O383" s="8">
        <f t="shared" ca="1" si="131"/>
        <v>1</v>
      </c>
      <c r="P383" s="8">
        <f t="shared" ca="1" si="120"/>
        <v>1</v>
      </c>
      <c r="Q383" s="8">
        <f t="shared" ca="1" si="121"/>
        <v>0</v>
      </c>
      <c r="R383" s="8" t="str">
        <f t="shared" ca="1" si="132"/>
        <v>num</v>
      </c>
      <c r="S383" s="8" t="str">
        <f t="shared" ca="1" si="133"/>
        <v>num</v>
      </c>
      <c r="T383" s="8" t="str">
        <f t="shared" ca="1" si="134"/>
        <v>addr</v>
      </c>
      <c r="U383" s="7">
        <f ca="1">IF(O383="","",OFFSET(program!$A$1,0,disasm!$A383+COLUMN()-COLUMN($U383)+IF($I383,0,1)))</f>
        <v>1</v>
      </c>
      <c r="V383" s="7">
        <f ca="1">IF(P383="","",OFFSET(program!$A$1,0,disasm!$A383+COLUMN()-COLUMN($U383)+IF($I383,0,1)))</f>
        <v>4</v>
      </c>
      <c r="W383" s="7">
        <f ca="1">IF(Q383="","",OFFSET(program!$A$1,0,disasm!$A383+COLUMN()-COLUMN($U383)+IF($I383,0,1)))</f>
        <v>67</v>
      </c>
      <c r="X383" s="3" t="str">
        <f t="shared" ca="1" si="135"/>
        <v>1</v>
      </c>
      <c r="Y383" s="3" t="str">
        <f t="shared" ca="1" si="136"/>
        <v>4</v>
      </c>
      <c r="Z383" s="3" t="str">
        <f t="shared" ca="1" si="137"/>
        <v>[node.rxmem_size]</v>
      </c>
      <c r="AA383" s="3" t="str">
        <f ca="1">" "
&amp;AE383
&amp;IF(AND(OR(K383=5,K383=6),MOD(INT(J383/1000),10)=1)," A2","")
&amp;IF(AND(NOT(I383),J383=109,OFFSET(program!$A$1,0,disasm!$A383+1)&gt;0,NOT(ISNUMBER(FIND(" A1 "," "&amp;AE383&amp;" "))))," AUTOLABEL","")
&amp;" "</f>
        <v xml:space="preserve">  </v>
      </c>
    </row>
    <row r="384" spans="1:31" x14ac:dyDescent="0.2">
      <c r="A384" s="1">
        <f t="shared" ca="1" si="122"/>
        <v>915</v>
      </c>
      <c r="B384" s="2" t="str">
        <f t="shared" ca="1" si="123"/>
        <v>node47_main+8</v>
      </c>
      <c r="C384" s="3" t="str">
        <f ca="1">_xlfn.TEXTJOIN(" ",FALSE,OFFSET(program!$A$1,0,A384,1,M384))</f>
        <v>1102 934 1 68</v>
      </c>
      <c r="D384" s="4" t="str">
        <f ca="1">IF($H384="data",".dat "&amp;X384,
IF($H384="str",".str " &amp; _xlfn.TEXTJOIN("",FALSE,OFFSET(program!$A$2,0,A384+1,1,M384-1)),
$L384&amp;" "&amp;_xlfn.TEXTJOIN(", ",TRUE,$X384:$Z384)
))</f>
        <v>MUL  node47_main+27, 1, [node.rxmem]</v>
      </c>
      <c r="E384" s="19" t="b">
        <f t="shared" ca="1" si="124"/>
        <v>1</v>
      </c>
      <c r="F384" s="5" t="str">
        <f t="shared" ca="1" si="125"/>
        <v>node47_main</v>
      </c>
      <c r="G384" s="5">
        <f t="shared" ca="1" si="126"/>
        <v>907</v>
      </c>
      <c r="H384" s="5" t="str">
        <f t="shared" si="127"/>
        <v>code</v>
      </c>
      <c r="I384" s="13" t="b">
        <f t="shared" si="128"/>
        <v>0</v>
      </c>
      <c r="J384" s="6">
        <f ca="1">OFFSET(program!$A$1,0,disasm!A384)</f>
        <v>1102</v>
      </c>
      <c r="K384" s="7">
        <f t="shared" ca="1" si="118"/>
        <v>2</v>
      </c>
      <c r="L384" s="7" t="str">
        <f t="shared" ca="1" si="129"/>
        <v xml:space="preserve">MUL </v>
      </c>
      <c r="M384" s="7">
        <f t="shared" ca="1" si="130"/>
        <v>4</v>
      </c>
      <c r="N384" s="7">
        <f t="shared" ca="1" si="119"/>
        <v>3</v>
      </c>
      <c r="O384" s="8">
        <f t="shared" ca="1" si="131"/>
        <v>1</v>
      </c>
      <c r="P384" s="8">
        <f t="shared" ca="1" si="120"/>
        <v>1</v>
      </c>
      <c r="Q384" s="8">
        <f t="shared" ca="1" si="121"/>
        <v>0</v>
      </c>
      <c r="R384" s="8" t="str">
        <f t="shared" ca="1" si="132"/>
        <v>addr</v>
      </c>
      <c r="S384" s="8" t="str">
        <f t="shared" ca="1" si="133"/>
        <v>num</v>
      </c>
      <c r="T384" s="8" t="str">
        <f t="shared" ca="1" si="134"/>
        <v>addr</v>
      </c>
      <c r="U384" s="7">
        <f ca="1">IF(O384="","",OFFSET(program!$A$1,0,disasm!$A384+COLUMN()-COLUMN($U384)+IF($I384,0,1)))</f>
        <v>934</v>
      </c>
      <c r="V384" s="7">
        <f ca="1">IF(P384="","",OFFSET(program!$A$1,0,disasm!$A384+COLUMN()-COLUMN($U384)+IF($I384,0,1)))</f>
        <v>1</v>
      </c>
      <c r="W384" s="7">
        <f ca="1">IF(Q384="","",OFFSET(program!$A$1,0,disasm!$A384+COLUMN()-COLUMN($U384)+IF($I384,0,1)))</f>
        <v>68</v>
      </c>
      <c r="X384" s="3" t="str">
        <f t="shared" ca="1" si="135"/>
        <v>node47_main+27</v>
      </c>
      <c r="Y384" s="3" t="str">
        <f t="shared" ca="1" si="136"/>
        <v>1</v>
      </c>
      <c r="Z384" s="3" t="str">
        <f t="shared" ca="1" si="137"/>
        <v>[node.rxmem]</v>
      </c>
      <c r="AA384" s="3" t="str">
        <f ca="1">" "
&amp;AE384
&amp;IF(AND(OR(K384=5,K384=6),MOD(INT(J384/1000),10)=1)," A2","")
&amp;IF(AND(NOT(I384),J384=109,OFFSET(program!$A$1,0,disasm!$A384+1)&gt;0,NOT(ISNUMBER(FIND(" A1 "," "&amp;AE384&amp;" "))))," AUTOLABEL","")
&amp;" "</f>
        <v xml:space="preserve"> A1 </v>
      </c>
      <c r="AE384" s="12" t="s">
        <v>28</v>
      </c>
    </row>
    <row r="385" spans="1:31" x14ac:dyDescent="0.2">
      <c r="A385" s="1">
        <f t="shared" ca="1" si="122"/>
        <v>919</v>
      </c>
      <c r="B385" s="2" t="str">
        <f t="shared" ca="1" si="123"/>
        <v>node47_main+12</v>
      </c>
      <c r="C385" s="3" t="str">
        <f ca="1">_xlfn.TEXTJOIN(" ",FALSE,OFFSET(program!$A$1,0,A385,1,M385))</f>
        <v>1101 302 0 69</v>
      </c>
      <c r="D385" s="4" t="str">
        <f ca="1">IF($H385="data",".dat "&amp;X385,
IF($H385="str",".str " &amp; _xlfn.TEXTJOIN("",FALSE,OFFSET(program!$A$2,0,A385+1,1,M385-1)),
$L385&amp;" "&amp;_xlfn.TEXTJOIN(", ",TRUE,$X385:$Z385)
))</f>
        <v>ADD  app_product, 0, [node.node_app]</v>
      </c>
      <c r="E385" s="19" t="b">
        <f t="shared" ca="1" si="124"/>
        <v>1</v>
      </c>
      <c r="F385" s="5" t="str">
        <f t="shared" ca="1" si="125"/>
        <v>node47_main</v>
      </c>
      <c r="G385" s="5">
        <f t="shared" ca="1" si="126"/>
        <v>907</v>
      </c>
      <c r="H385" s="5" t="str">
        <f t="shared" si="127"/>
        <v>code</v>
      </c>
      <c r="I385" s="13" t="b">
        <f t="shared" si="128"/>
        <v>0</v>
      </c>
      <c r="J385" s="6">
        <f ca="1">OFFSET(program!$A$1,0,disasm!A385)</f>
        <v>1101</v>
      </c>
      <c r="K385" s="7">
        <f t="shared" ca="1" si="118"/>
        <v>1</v>
      </c>
      <c r="L385" s="7" t="str">
        <f t="shared" ca="1" si="129"/>
        <v xml:space="preserve">ADD </v>
      </c>
      <c r="M385" s="7">
        <f t="shared" ca="1" si="130"/>
        <v>4</v>
      </c>
      <c r="N385" s="7">
        <f t="shared" ca="1" si="119"/>
        <v>3</v>
      </c>
      <c r="O385" s="8">
        <f t="shared" ca="1" si="131"/>
        <v>1</v>
      </c>
      <c r="P385" s="8">
        <f t="shared" ca="1" si="120"/>
        <v>1</v>
      </c>
      <c r="Q385" s="8">
        <f t="shared" ca="1" si="121"/>
        <v>0</v>
      </c>
      <c r="R385" s="8" t="str">
        <f t="shared" ca="1" si="132"/>
        <v>addr</v>
      </c>
      <c r="S385" s="8" t="str">
        <f t="shared" ca="1" si="133"/>
        <v>num</v>
      </c>
      <c r="T385" s="8" t="str">
        <f t="shared" ca="1" si="134"/>
        <v>addr</v>
      </c>
      <c r="U385" s="7">
        <f ca="1">IF(O385="","",OFFSET(program!$A$1,0,disasm!$A385+COLUMN()-COLUMN($U385)+IF($I385,0,1)))</f>
        <v>302</v>
      </c>
      <c r="V385" s="7">
        <f ca="1">IF(P385="","",OFFSET(program!$A$1,0,disasm!$A385+COLUMN()-COLUMN($U385)+IF($I385,0,1)))</f>
        <v>0</v>
      </c>
      <c r="W385" s="7">
        <f ca="1">IF(Q385="","",OFFSET(program!$A$1,0,disasm!$A385+COLUMN()-COLUMN($U385)+IF($I385,0,1)))</f>
        <v>69</v>
      </c>
      <c r="X385" s="3" t="str">
        <f t="shared" ca="1" si="135"/>
        <v>app_product</v>
      </c>
      <c r="Y385" s="3" t="str">
        <f t="shared" ca="1" si="136"/>
        <v>0</v>
      </c>
      <c r="Z385" s="3" t="str">
        <f t="shared" ca="1" si="137"/>
        <v>[node.node_app]</v>
      </c>
      <c r="AA385" s="3" t="str">
        <f ca="1">" "
&amp;AE385
&amp;IF(AND(OR(K385=5,K385=6),MOD(INT(J385/1000),10)=1)," A2","")
&amp;IF(AND(NOT(I385),J385=109,OFFSET(program!$A$1,0,disasm!$A385+1)&gt;0,NOT(ISNUMBER(FIND(" A1 "," "&amp;AE385&amp;" "))))," AUTOLABEL","")
&amp;" "</f>
        <v xml:space="preserve"> A1 </v>
      </c>
      <c r="AE385" s="12" t="s">
        <v>28</v>
      </c>
    </row>
    <row r="386" spans="1:31" x14ac:dyDescent="0.2">
      <c r="A386" s="1">
        <f t="shared" ca="1" si="122"/>
        <v>923</v>
      </c>
      <c r="B386" s="2" t="str">
        <f t="shared" ca="1" si="123"/>
        <v>node47_main+16</v>
      </c>
      <c r="C386" s="3" t="str">
        <f ca="1">_xlfn.TEXTJOIN(" ",FALSE,OFFSET(program!$A$1,0,A386,1,M386))</f>
        <v>1101 1 0 71</v>
      </c>
      <c r="D386" s="4" t="str">
        <f ca="1">IF($H386="data",".dat "&amp;X386,
IF($H386="str",".str " &amp; _xlfn.TEXTJOIN("",FALSE,OFFSET(program!$A$2,0,A386+1,1,M386-1)),
$L386&amp;" "&amp;_xlfn.TEXTJOIN(", ",TRUE,$X386:$Z386)
))</f>
        <v>ADD  1, 0, [node.desttbl_size]</v>
      </c>
      <c r="E386" s="19" t="b">
        <f t="shared" ca="1" si="124"/>
        <v>1</v>
      </c>
      <c r="F386" s="5" t="str">
        <f t="shared" ca="1" si="125"/>
        <v>node47_main</v>
      </c>
      <c r="G386" s="5">
        <f t="shared" ca="1" si="126"/>
        <v>907</v>
      </c>
      <c r="H386" s="5" t="str">
        <f t="shared" si="127"/>
        <v>code</v>
      </c>
      <c r="I386" s="13" t="b">
        <f t="shared" si="128"/>
        <v>0</v>
      </c>
      <c r="J386" s="6">
        <f ca="1">OFFSET(program!$A$1,0,disasm!A386)</f>
        <v>1101</v>
      </c>
      <c r="K386" s="7">
        <f t="shared" ca="1" si="118"/>
        <v>1</v>
      </c>
      <c r="L386" s="7" t="str">
        <f t="shared" ca="1" si="129"/>
        <v xml:space="preserve">ADD </v>
      </c>
      <c r="M386" s="7">
        <f t="shared" ca="1" si="130"/>
        <v>4</v>
      </c>
      <c r="N386" s="7">
        <f t="shared" ca="1" si="119"/>
        <v>3</v>
      </c>
      <c r="O386" s="8">
        <f t="shared" ca="1" si="131"/>
        <v>1</v>
      </c>
      <c r="P386" s="8">
        <f t="shared" ca="1" si="120"/>
        <v>1</v>
      </c>
      <c r="Q386" s="8">
        <f t="shared" ca="1" si="121"/>
        <v>0</v>
      </c>
      <c r="R386" s="8" t="str">
        <f t="shared" ca="1" si="132"/>
        <v>num</v>
      </c>
      <c r="S386" s="8" t="str">
        <f t="shared" ca="1" si="133"/>
        <v>num</v>
      </c>
      <c r="T386" s="8" t="str">
        <f t="shared" ca="1" si="134"/>
        <v>addr</v>
      </c>
      <c r="U386" s="7">
        <f ca="1">IF(O386="","",OFFSET(program!$A$1,0,disasm!$A386+COLUMN()-COLUMN($U386)+IF($I386,0,1)))</f>
        <v>1</v>
      </c>
      <c r="V386" s="7">
        <f ca="1">IF(P386="","",OFFSET(program!$A$1,0,disasm!$A386+COLUMN()-COLUMN($U386)+IF($I386,0,1)))</f>
        <v>0</v>
      </c>
      <c r="W386" s="7">
        <f ca="1">IF(Q386="","",OFFSET(program!$A$1,0,disasm!$A386+COLUMN()-COLUMN($U386)+IF($I386,0,1)))</f>
        <v>71</v>
      </c>
      <c r="X386" s="3" t="str">
        <f t="shared" ca="1" si="135"/>
        <v>1</v>
      </c>
      <c r="Y386" s="3" t="str">
        <f t="shared" ca="1" si="136"/>
        <v>0</v>
      </c>
      <c r="Z386" s="3" t="str">
        <f t="shared" ca="1" si="137"/>
        <v>[node.desttbl_size]</v>
      </c>
      <c r="AA386" s="3" t="str">
        <f ca="1">" "
&amp;AE386
&amp;IF(AND(OR(K386=5,K386=6),MOD(INT(J386/1000),10)=1)," A2","")
&amp;IF(AND(NOT(I386),J386=109,OFFSET(program!$A$1,0,disasm!$A386+1)&gt;0,NOT(ISNUMBER(FIND(" A1 "," "&amp;AE386&amp;" "))))," AUTOLABEL","")
&amp;" "</f>
        <v xml:space="preserve">  </v>
      </c>
    </row>
    <row r="387" spans="1:31" x14ac:dyDescent="0.2">
      <c r="A387" s="1">
        <f t="shared" ca="1" si="122"/>
        <v>927</v>
      </c>
      <c r="B387" s="2" t="str">
        <f t="shared" ca="1" si="123"/>
        <v>node47_main+20</v>
      </c>
      <c r="C387" s="3" t="str">
        <f ca="1">_xlfn.TEXTJOIN(" ",FALSE,OFFSET(program!$A$1,0,A387,1,M387))</f>
        <v>1101 0 942 72</v>
      </c>
      <c r="D387" s="4" t="str">
        <f ca="1">IF($H387="data",".dat "&amp;X387,
IF($H387="str",".str " &amp; _xlfn.TEXTJOIN("",FALSE,OFFSET(program!$A$2,0,A387+1,1,M387-1)),
$L387&amp;" "&amp;_xlfn.TEXTJOIN(", ",TRUE,$X387:$Z387)
))</f>
        <v>ADD  0, node47_main+35, [node.desttbl]</v>
      </c>
      <c r="E387" s="19" t="b">
        <f t="shared" ca="1" si="124"/>
        <v>1</v>
      </c>
      <c r="F387" s="5" t="str">
        <f t="shared" ca="1" si="125"/>
        <v>node47_main</v>
      </c>
      <c r="G387" s="5">
        <f t="shared" ca="1" si="126"/>
        <v>907</v>
      </c>
      <c r="H387" s="5" t="str">
        <f t="shared" si="127"/>
        <v>code</v>
      </c>
      <c r="I387" s="13" t="b">
        <f t="shared" si="128"/>
        <v>0</v>
      </c>
      <c r="J387" s="6">
        <f ca="1">OFFSET(program!$A$1,0,disasm!A387)</f>
        <v>1101</v>
      </c>
      <c r="K387" s="7">
        <f t="shared" ref="K387:K450" ca="1" si="138">MOD($J387,100)</f>
        <v>1</v>
      </c>
      <c r="L387" s="7" t="str">
        <f t="shared" ca="1" si="129"/>
        <v xml:space="preserve">ADD </v>
      </c>
      <c r="M387" s="7">
        <f t="shared" ca="1" si="130"/>
        <v>4</v>
      </c>
      <c r="N387" s="7">
        <f t="shared" ref="N387:N450" ca="1" si="139">IF($I387,1,IFERROR(CHOOSE($K387,3,3,1,1,2,2,3,3,1),0))</f>
        <v>3</v>
      </c>
      <c r="O387" s="8">
        <f t="shared" ca="1" si="131"/>
        <v>1</v>
      </c>
      <c r="P387" s="8">
        <f t="shared" ref="P387:P450" ca="1" si="140">IF($N387&gt;=2,MOD(INT($J387/1000),10),"")</f>
        <v>1</v>
      </c>
      <c r="Q387" s="8">
        <f t="shared" ref="Q387:Q450" ca="1" si="141">IF($N387&gt;=3,MOD(INT($J387/10000),10),"")</f>
        <v>0</v>
      </c>
      <c r="R387" s="8" t="str">
        <f t="shared" ca="1" si="132"/>
        <v>num</v>
      </c>
      <c r="S387" s="8" t="str">
        <f t="shared" ca="1" si="133"/>
        <v>addr</v>
      </c>
      <c r="T387" s="8" t="str">
        <f t="shared" ca="1" si="134"/>
        <v>addr</v>
      </c>
      <c r="U387" s="7">
        <f ca="1">IF(O387="","",OFFSET(program!$A$1,0,disasm!$A387+COLUMN()-COLUMN($U387)+IF($I387,0,1)))</f>
        <v>0</v>
      </c>
      <c r="V387" s="7">
        <f ca="1">IF(P387="","",OFFSET(program!$A$1,0,disasm!$A387+COLUMN()-COLUMN($U387)+IF($I387,0,1)))</f>
        <v>942</v>
      </c>
      <c r="W387" s="7">
        <f ca="1">IF(Q387="","",OFFSET(program!$A$1,0,disasm!$A387+COLUMN()-COLUMN($U387)+IF($I387,0,1)))</f>
        <v>72</v>
      </c>
      <c r="X387" s="3" t="str">
        <f t="shared" ca="1" si="135"/>
        <v>0</v>
      </c>
      <c r="Y387" s="3" t="str">
        <f t="shared" ca="1" si="136"/>
        <v>node47_main+35</v>
      </c>
      <c r="Z387" s="3" t="str">
        <f t="shared" ca="1" si="137"/>
        <v>[node.desttbl]</v>
      </c>
      <c r="AA387" s="3" t="str">
        <f ca="1">" "
&amp;AE387
&amp;IF(AND(OR(K387=5,K387=6),MOD(INT(J387/1000),10)=1)," A2","")
&amp;IF(AND(NOT(I387),J387=109,OFFSET(program!$A$1,0,disasm!$A387+1)&gt;0,NOT(ISNUMBER(FIND(" A1 "," "&amp;AE387&amp;" "))))," AUTOLABEL","")
&amp;" "</f>
        <v xml:space="preserve"> A2 </v>
      </c>
      <c r="AE387" s="21" t="s">
        <v>19</v>
      </c>
    </row>
    <row r="388" spans="1:31" x14ac:dyDescent="0.2">
      <c r="A388" s="1">
        <f t="shared" ref="A388:A451" ca="1" si="142">A387+M387</f>
        <v>931</v>
      </c>
      <c r="B388" s="2" t="str">
        <f t="shared" ref="B388:B451" ca="1" si="143">$F388
&amp;IF(ISBLANK(AB388),
    IF($A388=$G388,
        "",
        "+"&amp;$A388-$G388
    ),
    "."&amp;AB388
)</f>
        <v>node47_main+24</v>
      </c>
      <c r="C388" s="3" t="str">
        <f ca="1">_xlfn.TEXTJOIN(" ",FALSE,OFFSET(program!$A$1,0,A388,1,M388))</f>
        <v>1106 0 73</v>
      </c>
      <c r="D388" s="4" t="str">
        <f ca="1">IF($H388="data",".dat "&amp;X388,
IF($H388="str",".str " &amp; _xlfn.TEXTJOIN("",FALSE,OFFSET(program!$A$2,0,A388+1,1,M388-1)),
$L388&amp;" "&amp;_xlfn.TEXTJOIN(", ",TRUE,$X388:$Z388)
))</f>
        <v>J=0  0, main.loop</v>
      </c>
      <c r="E388" s="19" t="b">
        <f t="shared" ref="E388:E451" ca="1" si="144">IF(G388&lt;&gt;G387,NOT(E387),E387)</f>
        <v>1</v>
      </c>
      <c r="F388" s="5" t="str">
        <f t="shared" ref="F388:F451" ca="1" si="145">IF(ISBLANK($AD388),
    IF(ISNUMBER(FIND(" AUTOLABEL ",AA388)),IF(I388,"data","fun")&amp;A388,F387),
    $AD388
)</f>
        <v>node47_main</v>
      </c>
      <c r="G388" s="5">
        <f t="shared" ref="G388:G451" ca="1" si="146">IF(AND(ISBLANK($AD388),NOT(ISNUMBER(FIND(" AUTOLABEL ",AA388)))),G387,$A388)</f>
        <v>907</v>
      </c>
      <c r="H388" s="5" t="str">
        <f t="shared" ref="H388:H451" si="147">IF(ISNUMBER(FIND(" STR "," "&amp;AE388&amp;" ")),"str",
IF(ISNUMBER(FIND(" CODE "," "&amp;AE388&amp;" ")),"code",
IF(ISNUMBER(FIND(" DATA "," "&amp;AE388&amp;" ")),"data",
$H387
)))</f>
        <v>code</v>
      </c>
      <c r="I388" s="13" t="b">
        <f t="shared" ref="I388:I451" si="148">H388&lt;&gt;"code"</f>
        <v>0</v>
      </c>
      <c r="J388" s="6">
        <f ca="1">OFFSET(program!$A$1,0,disasm!A388)</f>
        <v>1106</v>
      </c>
      <c r="K388" s="7">
        <f t="shared" ca="1" si="138"/>
        <v>6</v>
      </c>
      <c r="L388" s="7" t="str">
        <f t="shared" ref="L388:L451" ca="1" si="149">IF(K388=99,"END",CHOOSE(K388,"ADD ","MUL ","IN  ","OUT ","J!=0","J=0 ","CMP&lt;","CMP=","SP+ "))</f>
        <v xml:space="preserve">J=0 </v>
      </c>
      <c r="M388" s="7">
        <f t="shared" ref="M388:M451" ca="1" si="150">IF($H388="data",1,IF($H388="str",$J388+1,N388+1))</f>
        <v>3</v>
      </c>
      <c r="N388" s="7">
        <f t="shared" ca="1" si="139"/>
        <v>2</v>
      </c>
      <c r="O388" s="8">
        <f t="shared" ref="O388:O451" ca="1" si="151">IF(I388,1,IF($N388&gt;=1,MOD(INT($J388/100),10),""))</f>
        <v>1</v>
      </c>
      <c r="P388" s="8">
        <f t="shared" ca="1" si="140"/>
        <v>1</v>
      </c>
      <c r="Q388" s="8" t="str">
        <f t="shared" ca="1" si="141"/>
        <v/>
      </c>
      <c r="R388" s="8" t="str">
        <f t="shared" ref="R388:R451" ca="1" si="152">IF(O388="","",
    IF(ISNUMBER(FIND(" A"&amp;R$1&amp;" ",$AA388)),"addr",
        IF(ISNUMBER(FIND(" C"&amp;R$1&amp;" ",$AA388)),"char",
            CHOOSE(O388+1,"addr","num","num")
        )
    )
)</f>
        <v>num</v>
      </c>
      <c r="S388" s="8" t="str">
        <f t="shared" ref="S388:S451" ca="1" si="153">IF(P388="","",
    IF(ISNUMBER(FIND(" A"&amp;S$1&amp;" ",$AA388)),"addr",
        IF(ISNUMBER(FIND(" C"&amp;S$1&amp;" ",$AA388)),"char",
            CHOOSE(P388+1,"addr","num","num")
        )
    )
)</f>
        <v>addr</v>
      </c>
      <c r="T388" s="8" t="str">
        <f t="shared" ref="T388:T451" ca="1" si="154">IF(Q388="","",
    IF(ISNUMBER(FIND(" A"&amp;T$1&amp;" ",$AA388)),"addr",
        IF(ISNUMBER(FIND(" C"&amp;T$1&amp;" ",$AA388)),"char",
            CHOOSE(Q388+1,"addr","num","num")
        )
    )
)</f>
        <v/>
      </c>
      <c r="U388" s="7">
        <f ca="1">IF(O388="","",OFFSET(program!$A$1,0,disasm!$A388+COLUMN()-COLUMN($U388)+IF($I388,0,1)))</f>
        <v>0</v>
      </c>
      <c r="V388" s="7">
        <f ca="1">IF(P388="","",OFFSET(program!$A$1,0,disasm!$A388+COLUMN()-COLUMN($U388)+IF($I388,0,1)))</f>
        <v>73</v>
      </c>
      <c r="W388" s="7" t="str">
        <f ca="1">IF(Q388="","",OFFSET(program!$A$1,0,disasm!$A388+COLUMN()-COLUMN($U388)+IF($I388,0,1)))</f>
        <v/>
      </c>
      <c r="X388" s="3" t="str">
        <f t="shared" ref="X388:X451" ca="1" si="155">IF(O388="","",
  SUBSTITUTE(SUBSTITUTE(
    CHOOSE(1+O388,"[val]","val","[SP+val]"),
    "val",
    IF(R388="char","'"&amp;CHAR(U388)&amp;"'",
      IF(R388="addr",
        INDEX($B:$B,MATCH(U388,$A:$A,1))
          &amp; IF(INDEX($A:$A,MATCH(U388,$A:$A,1)) &lt; U388, ".a"&amp;(U388 - INDEX($A:$A,MATCH(U388,$A:$A,1))),""),
        U388
       )
    )
  ),"+-","-")
)</f>
        <v>0</v>
      </c>
      <c r="Y388" s="3" t="str">
        <f t="shared" ref="Y388:Y451" ca="1" si="156">IF(P388="","",
  SUBSTITUTE(SUBSTITUTE(
    CHOOSE(1+P388,"[val]","val","[SP+val]"),
    "val",
    IF(S388="char","'"&amp;CHAR(V388)&amp;"'",
      IF(S388="addr",
        INDEX($B:$B,MATCH(V388,$A:$A,1))
          &amp; IF(INDEX($A:$A,MATCH(V388,$A:$A,1)) &lt; V388, ".a"&amp;(V388 - INDEX($A:$A,MATCH(V388,$A:$A,1))),""),
        V388
       )
    )
  ),"+-","-")
)</f>
        <v>main.loop</v>
      </c>
      <c r="Z388" s="3" t="str">
        <f t="shared" ref="Z388:Z451" ca="1" si="157">IF(Q388="","",
  SUBSTITUTE(SUBSTITUTE(
    CHOOSE(1+Q388,"[val]","val","[SP+val]"),
    "val",
    IF(T388="char","'"&amp;CHAR(W388)&amp;"'",
      IF(T388="addr",
        INDEX($B:$B,MATCH(W388,$A:$A,1))
          &amp; IF(INDEX($A:$A,MATCH(W388,$A:$A,1)) &lt; W388, ".a"&amp;(W388 - INDEX($A:$A,MATCH(W388,$A:$A,1))),""),
        W388
       )
    )
  ),"+-","-")
)</f>
        <v/>
      </c>
      <c r="AA388" s="3" t="str">
        <f ca="1">" "
&amp;AE388
&amp;IF(AND(OR(K388=5,K388=6),MOD(INT(J388/1000),10)=1)," A2","")
&amp;IF(AND(NOT(I388),J388=109,OFFSET(program!$A$1,0,disasm!$A388+1)&gt;0,NOT(ISNUMBER(FIND(" A1 "," "&amp;AE388&amp;" "))))," AUTOLABEL","")
&amp;" "</f>
        <v xml:space="preserve">  A2 </v>
      </c>
    </row>
    <row r="389" spans="1:31" x14ac:dyDescent="0.2">
      <c r="A389" s="1">
        <f t="shared" ca="1" si="142"/>
        <v>934</v>
      </c>
      <c r="B389" s="2" t="str">
        <f t="shared" ca="1" si="143"/>
        <v>node47_main+27</v>
      </c>
      <c r="C389" s="3" t="str">
        <f ca="1">_xlfn.TEXTJOIN(" ",FALSE,OFFSET(program!$A$1,0,A389,1,M389))</f>
        <v>0</v>
      </c>
      <c r="D389" s="4" t="str">
        <f ca="1">IF($H389="data",".dat "&amp;X389,
IF($H389="str",".str " &amp; _xlfn.TEXTJOIN("",FALSE,OFFSET(program!$A$2,0,A389+1,1,M389-1)),
$L389&amp;" "&amp;_xlfn.TEXTJOIN(", ",TRUE,$X389:$Z389)
))</f>
        <v>.dat 0</v>
      </c>
      <c r="E389" s="19" t="b">
        <f t="shared" ca="1" si="144"/>
        <v>1</v>
      </c>
      <c r="F389" s="5" t="str">
        <f t="shared" ca="1" si="145"/>
        <v>node47_main</v>
      </c>
      <c r="G389" s="5">
        <f t="shared" ca="1" si="146"/>
        <v>907</v>
      </c>
      <c r="H389" s="5" t="str">
        <f t="shared" si="147"/>
        <v>data</v>
      </c>
      <c r="I389" s="13" t="b">
        <f t="shared" si="148"/>
        <v>1</v>
      </c>
      <c r="J389" s="6">
        <f ca="1">OFFSET(program!$A$1,0,disasm!A389)</f>
        <v>0</v>
      </c>
      <c r="K389" s="7">
        <f t="shared" ca="1" si="138"/>
        <v>0</v>
      </c>
      <c r="L389" s="7" t="e">
        <f t="shared" ca="1" si="149"/>
        <v>#VALUE!</v>
      </c>
      <c r="M389" s="7">
        <f t="shared" si="150"/>
        <v>1</v>
      </c>
      <c r="N389" s="7">
        <f t="shared" si="139"/>
        <v>1</v>
      </c>
      <c r="O389" s="8">
        <f t="shared" si="151"/>
        <v>1</v>
      </c>
      <c r="P389" s="8" t="str">
        <f t="shared" si="140"/>
        <v/>
      </c>
      <c r="Q389" s="8" t="str">
        <f t="shared" si="141"/>
        <v/>
      </c>
      <c r="R389" s="8" t="str">
        <f t="shared" ca="1" si="152"/>
        <v>num</v>
      </c>
      <c r="S389" s="8" t="str">
        <f t="shared" si="153"/>
        <v/>
      </c>
      <c r="T389" s="8" t="str">
        <f t="shared" si="154"/>
        <v/>
      </c>
      <c r="U389" s="7">
        <f ca="1">IF(O389="","",OFFSET(program!$A$1,0,disasm!$A389+COLUMN()-COLUMN($U389)+IF($I389,0,1)))</f>
        <v>0</v>
      </c>
      <c r="V389" s="7" t="str">
        <f ca="1">IF(P389="","",OFFSET(program!$A$1,0,disasm!$A389+COLUMN()-COLUMN($U389)+IF($I389,0,1)))</f>
        <v/>
      </c>
      <c r="W389" s="7" t="str">
        <f ca="1">IF(Q389="","",OFFSET(program!$A$1,0,disasm!$A389+COLUMN()-COLUMN($U389)+IF($I389,0,1)))</f>
        <v/>
      </c>
      <c r="X389" s="3" t="str">
        <f t="shared" ca="1" si="155"/>
        <v>0</v>
      </c>
      <c r="Y389" s="3" t="str">
        <f t="shared" si="156"/>
        <v/>
      </c>
      <c r="Z389" s="3" t="str">
        <f t="shared" si="157"/>
        <v/>
      </c>
      <c r="AA389" s="3" t="str">
        <f ca="1">" "
&amp;AE389
&amp;IF(AND(OR(K389=5,K389=6),MOD(INT(J389/1000),10)=1)," A2","")
&amp;IF(AND(NOT(I389),J389=109,OFFSET(program!$A$1,0,disasm!$A389+1)&gt;0,NOT(ISNUMBER(FIND(" A1 "," "&amp;AE389&amp;" "))))," AUTOLABEL","")
&amp;" "</f>
        <v xml:space="preserve"> DATA </v>
      </c>
      <c r="AE389" s="12" t="s">
        <v>23</v>
      </c>
    </row>
    <row r="390" spans="1:31" x14ac:dyDescent="0.2">
      <c r="A390" s="1">
        <f t="shared" ca="1" si="142"/>
        <v>935</v>
      </c>
      <c r="B390" s="2" t="str">
        <f t="shared" ca="1" si="143"/>
        <v>node47_main+28</v>
      </c>
      <c r="C390" s="3" t="str">
        <f ca="1">_xlfn.TEXTJOIN(" ",FALSE,OFFSET(program!$A$1,0,A390,1,M390))</f>
        <v>0</v>
      </c>
      <c r="D390" s="4" t="str">
        <f ca="1">IF($H390="data",".dat "&amp;X390,
IF($H390="str",".str " &amp; _xlfn.TEXTJOIN("",FALSE,OFFSET(program!$A$2,0,A390+1,1,M390-1)),
$L390&amp;" "&amp;_xlfn.TEXTJOIN(", ",TRUE,$X390:$Z390)
))</f>
        <v>.dat 0</v>
      </c>
      <c r="E390" s="19" t="b">
        <f t="shared" ca="1" si="144"/>
        <v>1</v>
      </c>
      <c r="F390" s="5" t="str">
        <f t="shared" ca="1" si="145"/>
        <v>node47_main</v>
      </c>
      <c r="G390" s="5">
        <f t="shared" ca="1" si="146"/>
        <v>907</v>
      </c>
      <c r="H390" s="5" t="str">
        <f t="shared" si="147"/>
        <v>data</v>
      </c>
      <c r="I390" s="13" t="b">
        <f t="shared" si="148"/>
        <v>1</v>
      </c>
      <c r="J390" s="6">
        <f ca="1">OFFSET(program!$A$1,0,disasm!A390)</f>
        <v>0</v>
      </c>
      <c r="K390" s="7">
        <f t="shared" ca="1" si="138"/>
        <v>0</v>
      </c>
      <c r="L390" s="7" t="e">
        <f t="shared" ca="1" si="149"/>
        <v>#VALUE!</v>
      </c>
      <c r="M390" s="7">
        <f t="shared" si="150"/>
        <v>1</v>
      </c>
      <c r="N390" s="7">
        <f t="shared" si="139"/>
        <v>1</v>
      </c>
      <c r="O390" s="8">
        <f t="shared" si="151"/>
        <v>1</v>
      </c>
      <c r="P390" s="8" t="str">
        <f t="shared" si="140"/>
        <v/>
      </c>
      <c r="Q390" s="8" t="str">
        <f t="shared" si="141"/>
        <v/>
      </c>
      <c r="R390" s="8" t="str">
        <f t="shared" ca="1" si="152"/>
        <v>num</v>
      </c>
      <c r="S390" s="8" t="str">
        <f t="shared" si="153"/>
        <v/>
      </c>
      <c r="T390" s="8" t="str">
        <f t="shared" si="154"/>
        <v/>
      </c>
      <c r="U390" s="7">
        <f ca="1">IF(O390="","",OFFSET(program!$A$1,0,disasm!$A390+COLUMN()-COLUMN($U390)+IF($I390,0,1)))</f>
        <v>0</v>
      </c>
      <c r="V390" s="7" t="str">
        <f ca="1">IF(P390="","",OFFSET(program!$A$1,0,disasm!$A390+COLUMN()-COLUMN($U390)+IF($I390,0,1)))</f>
        <v/>
      </c>
      <c r="W390" s="7" t="str">
        <f ca="1">IF(Q390="","",OFFSET(program!$A$1,0,disasm!$A390+COLUMN()-COLUMN($U390)+IF($I390,0,1)))</f>
        <v/>
      </c>
      <c r="X390" s="3" t="str">
        <f t="shared" ca="1" si="155"/>
        <v>0</v>
      </c>
      <c r="Y390" s="3" t="str">
        <f t="shared" si="156"/>
        <v/>
      </c>
      <c r="Z390" s="3" t="str">
        <f t="shared" si="157"/>
        <v/>
      </c>
      <c r="AA390" s="3" t="str">
        <f ca="1">" "
&amp;AE390
&amp;IF(AND(OR(K390=5,K390=6),MOD(INT(J390/1000),10)=1)," A2","")
&amp;IF(AND(NOT(I390),J390=109,OFFSET(program!$A$1,0,disasm!$A390+1)&gt;0,NOT(ISNUMBER(FIND(" A1 "," "&amp;AE390&amp;" "))))," AUTOLABEL","")
&amp;" "</f>
        <v xml:space="preserve">  </v>
      </c>
    </row>
    <row r="391" spans="1:31" x14ac:dyDescent="0.2">
      <c r="A391" s="1">
        <f t="shared" ca="1" si="142"/>
        <v>936</v>
      </c>
      <c r="B391" s="2" t="str">
        <f t="shared" ca="1" si="143"/>
        <v>node47_main+29</v>
      </c>
      <c r="C391" s="3" t="str">
        <f ca="1">_xlfn.TEXTJOIN(" ",FALSE,OFFSET(program!$A$1,0,A391,1,M391))</f>
        <v>0</v>
      </c>
      <c r="D391" s="4" t="str">
        <f ca="1">IF($H391="data",".dat "&amp;X391,
IF($H391="str",".str " &amp; _xlfn.TEXTJOIN("",FALSE,OFFSET(program!$A$2,0,A391+1,1,M391-1)),
$L391&amp;" "&amp;_xlfn.TEXTJOIN(", ",TRUE,$X391:$Z391)
))</f>
        <v>.dat 0</v>
      </c>
      <c r="E391" s="19" t="b">
        <f t="shared" ca="1" si="144"/>
        <v>1</v>
      </c>
      <c r="F391" s="5" t="str">
        <f t="shared" ca="1" si="145"/>
        <v>node47_main</v>
      </c>
      <c r="G391" s="5">
        <f t="shared" ca="1" si="146"/>
        <v>907</v>
      </c>
      <c r="H391" s="5" t="str">
        <f t="shared" si="147"/>
        <v>data</v>
      </c>
      <c r="I391" s="13" t="b">
        <f t="shared" si="148"/>
        <v>1</v>
      </c>
      <c r="J391" s="6">
        <f ca="1">OFFSET(program!$A$1,0,disasm!A391)</f>
        <v>0</v>
      </c>
      <c r="K391" s="7">
        <f t="shared" ca="1" si="138"/>
        <v>0</v>
      </c>
      <c r="L391" s="7" t="e">
        <f t="shared" ca="1" si="149"/>
        <v>#VALUE!</v>
      </c>
      <c r="M391" s="7">
        <f t="shared" si="150"/>
        <v>1</v>
      </c>
      <c r="N391" s="7">
        <f t="shared" si="139"/>
        <v>1</v>
      </c>
      <c r="O391" s="8">
        <f t="shared" si="151"/>
        <v>1</v>
      </c>
      <c r="P391" s="8" t="str">
        <f t="shared" si="140"/>
        <v/>
      </c>
      <c r="Q391" s="8" t="str">
        <f t="shared" si="141"/>
        <v/>
      </c>
      <c r="R391" s="8" t="str">
        <f t="shared" ca="1" si="152"/>
        <v>num</v>
      </c>
      <c r="S391" s="8" t="str">
        <f t="shared" si="153"/>
        <v/>
      </c>
      <c r="T391" s="8" t="str">
        <f t="shared" si="154"/>
        <v/>
      </c>
      <c r="U391" s="7">
        <f ca="1">IF(O391="","",OFFSET(program!$A$1,0,disasm!$A391+COLUMN()-COLUMN($U391)+IF($I391,0,1)))</f>
        <v>0</v>
      </c>
      <c r="V391" s="7" t="str">
        <f ca="1">IF(P391="","",OFFSET(program!$A$1,0,disasm!$A391+COLUMN()-COLUMN($U391)+IF($I391,0,1)))</f>
        <v/>
      </c>
      <c r="W391" s="7" t="str">
        <f ca="1">IF(Q391="","",OFFSET(program!$A$1,0,disasm!$A391+COLUMN()-COLUMN($U391)+IF($I391,0,1)))</f>
        <v/>
      </c>
      <c r="X391" s="3" t="str">
        <f t="shared" ca="1" si="155"/>
        <v>0</v>
      </c>
      <c r="Y391" s="3" t="str">
        <f t="shared" si="156"/>
        <v/>
      </c>
      <c r="Z391" s="3" t="str">
        <f t="shared" si="157"/>
        <v/>
      </c>
      <c r="AA391" s="3" t="str">
        <f ca="1">" "
&amp;AE391
&amp;IF(AND(OR(K391=5,K391=6),MOD(INT(J391/1000),10)=1)," A2","")
&amp;IF(AND(NOT(I391),J391=109,OFFSET(program!$A$1,0,disasm!$A391+1)&gt;0,NOT(ISNUMBER(FIND(" A1 "," "&amp;AE391&amp;" "))))," AUTOLABEL","")
&amp;" "</f>
        <v xml:space="preserve">  </v>
      </c>
    </row>
    <row r="392" spans="1:31" x14ac:dyDescent="0.2">
      <c r="A392" s="1">
        <f t="shared" ca="1" si="142"/>
        <v>937</v>
      </c>
      <c r="B392" s="2" t="str">
        <f t="shared" ca="1" si="143"/>
        <v>node47_main+30</v>
      </c>
      <c r="C392" s="3" t="str">
        <f ca="1">_xlfn.TEXTJOIN(" ",FALSE,OFFSET(program!$A$1,0,A392,1,M392))</f>
        <v>0</v>
      </c>
      <c r="D392" s="4" t="str">
        <f ca="1">IF($H392="data",".dat "&amp;X392,
IF($H392="str",".str " &amp; _xlfn.TEXTJOIN("",FALSE,OFFSET(program!$A$2,0,A392+1,1,M392-1)),
$L392&amp;" "&amp;_xlfn.TEXTJOIN(", ",TRUE,$X392:$Z392)
))</f>
        <v>.dat 0</v>
      </c>
      <c r="E392" s="19" t="b">
        <f t="shared" ca="1" si="144"/>
        <v>1</v>
      </c>
      <c r="F392" s="5" t="str">
        <f t="shared" ca="1" si="145"/>
        <v>node47_main</v>
      </c>
      <c r="G392" s="5">
        <f t="shared" ca="1" si="146"/>
        <v>907</v>
      </c>
      <c r="H392" s="5" t="str">
        <f t="shared" si="147"/>
        <v>data</v>
      </c>
      <c r="I392" s="13" t="b">
        <f t="shared" si="148"/>
        <v>1</v>
      </c>
      <c r="J392" s="6">
        <f ca="1">OFFSET(program!$A$1,0,disasm!A392)</f>
        <v>0</v>
      </c>
      <c r="K392" s="7">
        <f t="shared" ca="1" si="138"/>
        <v>0</v>
      </c>
      <c r="L392" s="7" t="e">
        <f t="shared" ca="1" si="149"/>
        <v>#VALUE!</v>
      </c>
      <c r="M392" s="7">
        <f t="shared" si="150"/>
        <v>1</v>
      </c>
      <c r="N392" s="7">
        <f t="shared" si="139"/>
        <v>1</v>
      </c>
      <c r="O392" s="8">
        <f t="shared" si="151"/>
        <v>1</v>
      </c>
      <c r="P392" s="8" t="str">
        <f t="shared" si="140"/>
        <v/>
      </c>
      <c r="Q392" s="8" t="str">
        <f t="shared" si="141"/>
        <v/>
      </c>
      <c r="R392" s="8" t="str">
        <f t="shared" ca="1" si="152"/>
        <v>num</v>
      </c>
      <c r="S392" s="8" t="str">
        <f t="shared" si="153"/>
        <v/>
      </c>
      <c r="T392" s="8" t="str">
        <f t="shared" si="154"/>
        <v/>
      </c>
      <c r="U392" s="7">
        <f ca="1">IF(O392="","",OFFSET(program!$A$1,0,disasm!$A392+COLUMN()-COLUMN($U392)+IF($I392,0,1)))</f>
        <v>0</v>
      </c>
      <c r="V392" s="7" t="str">
        <f ca="1">IF(P392="","",OFFSET(program!$A$1,0,disasm!$A392+COLUMN()-COLUMN($U392)+IF($I392,0,1)))</f>
        <v/>
      </c>
      <c r="W392" s="7" t="str">
        <f ca="1">IF(Q392="","",OFFSET(program!$A$1,0,disasm!$A392+COLUMN()-COLUMN($U392)+IF($I392,0,1)))</f>
        <v/>
      </c>
      <c r="X392" s="3" t="str">
        <f t="shared" ca="1" si="155"/>
        <v>0</v>
      </c>
      <c r="Y392" s="3" t="str">
        <f t="shared" si="156"/>
        <v/>
      </c>
      <c r="Z392" s="3" t="str">
        <f t="shared" si="157"/>
        <v/>
      </c>
      <c r="AA392" s="3" t="str">
        <f ca="1">" "
&amp;AE392
&amp;IF(AND(OR(K392=5,K392=6),MOD(INT(J392/1000),10)=1)," A2","")
&amp;IF(AND(NOT(I392),J392=109,OFFSET(program!$A$1,0,disasm!$A392+1)&gt;0,NOT(ISNUMBER(FIND(" A1 "," "&amp;AE392&amp;" "))))," AUTOLABEL","")
&amp;" "</f>
        <v xml:space="preserve">  </v>
      </c>
    </row>
    <row r="393" spans="1:31" x14ac:dyDescent="0.2">
      <c r="A393" s="1">
        <f t="shared" ca="1" si="142"/>
        <v>938</v>
      </c>
      <c r="B393" s="2" t="str">
        <f t="shared" ca="1" si="143"/>
        <v>node47_main+31</v>
      </c>
      <c r="C393" s="3" t="str">
        <f ca="1">_xlfn.TEXTJOIN(" ",FALSE,OFFSET(program!$A$1,0,A393,1,M393))</f>
        <v>0</v>
      </c>
      <c r="D393" s="4" t="str">
        <f ca="1">IF($H393="data",".dat "&amp;X393,
IF($H393="str",".str " &amp; _xlfn.TEXTJOIN("",FALSE,OFFSET(program!$A$2,0,A393+1,1,M393-1)),
$L393&amp;" "&amp;_xlfn.TEXTJOIN(", ",TRUE,$X393:$Z393)
))</f>
        <v>.dat 0</v>
      </c>
      <c r="E393" s="19" t="b">
        <f t="shared" ca="1" si="144"/>
        <v>1</v>
      </c>
      <c r="F393" s="5" t="str">
        <f t="shared" ca="1" si="145"/>
        <v>node47_main</v>
      </c>
      <c r="G393" s="5">
        <f t="shared" ca="1" si="146"/>
        <v>907</v>
      </c>
      <c r="H393" s="5" t="str">
        <f t="shared" si="147"/>
        <v>data</v>
      </c>
      <c r="I393" s="13" t="b">
        <f t="shared" si="148"/>
        <v>1</v>
      </c>
      <c r="J393" s="6">
        <f ca="1">OFFSET(program!$A$1,0,disasm!A393)</f>
        <v>0</v>
      </c>
      <c r="K393" s="7">
        <f t="shared" ca="1" si="138"/>
        <v>0</v>
      </c>
      <c r="L393" s="7" t="e">
        <f t="shared" ca="1" si="149"/>
        <v>#VALUE!</v>
      </c>
      <c r="M393" s="7">
        <f t="shared" si="150"/>
        <v>1</v>
      </c>
      <c r="N393" s="7">
        <f t="shared" si="139"/>
        <v>1</v>
      </c>
      <c r="O393" s="8">
        <f t="shared" si="151"/>
        <v>1</v>
      </c>
      <c r="P393" s="8" t="str">
        <f t="shared" si="140"/>
        <v/>
      </c>
      <c r="Q393" s="8" t="str">
        <f t="shared" si="141"/>
        <v/>
      </c>
      <c r="R393" s="8" t="str">
        <f t="shared" ca="1" si="152"/>
        <v>num</v>
      </c>
      <c r="S393" s="8" t="str">
        <f t="shared" si="153"/>
        <v/>
      </c>
      <c r="T393" s="8" t="str">
        <f t="shared" si="154"/>
        <v/>
      </c>
      <c r="U393" s="7">
        <f ca="1">IF(O393="","",OFFSET(program!$A$1,0,disasm!$A393+COLUMN()-COLUMN($U393)+IF($I393,0,1)))</f>
        <v>0</v>
      </c>
      <c r="V393" s="7" t="str">
        <f ca="1">IF(P393="","",OFFSET(program!$A$1,0,disasm!$A393+COLUMN()-COLUMN($U393)+IF($I393,0,1)))</f>
        <v/>
      </c>
      <c r="W393" s="7" t="str">
        <f ca="1">IF(Q393="","",OFFSET(program!$A$1,0,disasm!$A393+COLUMN()-COLUMN($U393)+IF($I393,0,1)))</f>
        <v/>
      </c>
      <c r="X393" s="3" t="str">
        <f t="shared" ca="1" si="155"/>
        <v>0</v>
      </c>
      <c r="Y393" s="3" t="str">
        <f t="shared" si="156"/>
        <v/>
      </c>
      <c r="Z393" s="3" t="str">
        <f t="shared" si="157"/>
        <v/>
      </c>
      <c r="AA393" s="3" t="str">
        <f ca="1">" "
&amp;AE393
&amp;IF(AND(OR(K393=5,K393=6),MOD(INT(J393/1000),10)=1)," A2","")
&amp;IF(AND(NOT(I393),J393=109,OFFSET(program!$A$1,0,disasm!$A393+1)&gt;0,NOT(ISNUMBER(FIND(" A1 "," "&amp;AE393&amp;" "))))," AUTOLABEL","")
&amp;" "</f>
        <v xml:space="preserve">  </v>
      </c>
    </row>
    <row r="394" spans="1:31" x14ac:dyDescent="0.2">
      <c r="A394" s="1">
        <f t="shared" ca="1" si="142"/>
        <v>939</v>
      </c>
      <c r="B394" s="2" t="str">
        <f t="shared" ca="1" si="143"/>
        <v>node47_main+32</v>
      </c>
      <c r="C394" s="3" t="str">
        <f ca="1">_xlfn.TEXTJOIN(" ",FALSE,OFFSET(program!$A$1,0,A394,1,M394))</f>
        <v>0</v>
      </c>
      <c r="D394" s="4" t="str">
        <f ca="1">IF($H394="data",".dat "&amp;X394,
IF($H394="str",".str " &amp; _xlfn.TEXTJOIN("",FALSE,OFFSET(program!$A$2,0,A394+1,1,M394-1)),
$L394&amp;" "&amp;_xlfn.TEXTJOIN(", ",TRUE,$X394:$Z394)
))</f>
        <v>.dat 0</v>
      </c>
      <c r="E394" s="19" t="b">
        <f t="shared" ca="1" si="144"/>
        <v>1</v>
      </c>
      <c r="F394" s="5" t="str">
        <f t="shared" ca="1" si="145"/>
        <v>node47_main</v>
      </c>
      <c r="G394" s="5">
        <f t="shared" ca="1" si="146"/>
        <v>907</v>
      </c>
      <c r="H394" s="5" t="str">
        <f t="shared" si="147"/>
        <v>data</v>
      </c>
      <c r="I394" s="13" t="b">
        <f t="shared" si="148"/>
        <v>1</v>
      </c>
      <c r="J394" s="6">
        <f ca="1">OFFSET(program!$A$1,0,disasm!A394)</f>
        <v>0</v>
      </c>
      <c r="K394" s="7">
        <f t="shared" ca="1" si="138"/>
        <v>0</v>
      </c>
      <c r="L394" s="7" t="e">
        <f t="shared" ca="1" si="149"/>
        <v>#VALUE!</v>
      </c>
      <c r="M394" s="7">
        <f t="shared" si="150"/>
        <v>1</v>
      </c>
      <c r="N394" s="7">
        <f t="shared" si="139"/>
        <v>1</v>
      </c>
      <c r="O394" s="8">
        <f t="shared" si="151"/>
        <v>1</v>
      </c>
      <c r="P394" s="8" t="str">
        <f t="shared" si="140"/>
        <v/>
      </c>
      <c r="Q394" s="8" t="str">
        <f t="shared" si="141"/>
        <v/>
      </c>
      <c r="R394" s="8" t="str">
        <f t="shared" ca="1" si="152"/>
        <v>num</v>
      </c>
      <c r="S394" s="8" t="str">
        <f t="shared" si="153"/>
        <v/>
      </c>
      <c r="T394" s="8" t="str">
        <f t="shared" si="154"/>
        <v/>
      </c>
      <c r="U394" s="7">
        <f ca="1">IF(O394="","",OFFSET(program!$A$1,0,disasm!$A394+COLUMN()-COLUMN($U394)+IF($I394,0,1)))</f>
        <v>0</v>
      </c>
      <c r="V394" s="7" t="str">
        <f ca="1">IF(P394="","",OFFSET(program!$A$1,0,disasm!$A394+COLUMN()-COLUMN($U394)+IF($I394,0,1)))</f>
        <v/>
      </c>
      <c r="W394" s="7" t="str">
        <f ca="1">IF(Q394="","",OFFSET(program!$A$1,0,disasm!$A394+COLUMN()-COLUMN($U394)+IF($I394,0,1)))</f>
        <v/>
      </c>
      <c r="X394" s="3" t="str">
        <f t="shared" ca="1" si="155"/>
        <v>0</v>
      </c>
      <c r="Y394" s="3" t="str">
        <f t="shared" si="156"/>
        <v/>
      </c>
      <c r="Z394" s="3" t="str">
        <f t="shared" si="157"/>
        <v/>
      </c>
      <c r="AA394" s="3" t="str">
        <f ca="1">" "
&amp;AE394
&amp;IF(AND(OR(K394=5,K394=6),MOD(INT(J394/1000),10)=1)," A2","")
&amp;IF(AND(NOT(I394),J394=109,OFFSET(program!$A$1,0,disasm!$A394+1)&gt;0,NOT(ISNUMBER(FIND(" A1 "," "&amp;AE394&amp;" "))))," AUTOLABEL","")
&amp;" "</f>
        <v xml:space="preserve">  </v>
      </c>
    </row>
    <row r="395" spans="1:31" x14ac:dyDescent="0.2">
      <c r="A395" s="1">
        <f t="shared" ca="1" si="142"/>
        <v>940</v>
      </c>
      <c r="B395" s="2" t="str">
        <f t="shared" ca="1" si="143"/>
        <v>node47_main+33</v>
      </c>
      <c r="C395" s="3" t="str">
        <f ca="1">_xlfn.TEXTJOIN(" ",FALSE,OFFSET(program!$A$1,0,A395,1,M395))</f>
        <v>0</v>
      </c>
      <c r="D395" s="4" t="str">
        <f ca="1">IF($H395="data",".dat "&amp;X395,
IF($H395="str",".str " &amp; _xlfn.TEXTJOIN("",FALSE,OFFSET(program!$A$2,0,A395+1,1,M395-1)),
$L395&amp;" "&amp;_xlfn.TEXTJOIN(", ",TRUE,$X395:$Z395)
))</f>
        <v>.dat 0</v>
      </c>
      <c r="E395" s="19" t="b">
        <f t="shared" ca="1" si="144"/>
        <v>1</v>
      </c>
      <c r="F395" s="5" t="str">
        <f t="shared" ca="1" si="145"/>
        <v>node47_main</v>
      </c>
      <c r="G395" s="5">
        <f t="shared" ca="1" si="146"/>
        <v>907</v>
      </c>
      <c r="H395" s="5" t="str">
        <f t="shared" si="147"/>
        <v>data</v>
      </c>
      <c r="I395" s="13" t="b">
        <f t="shared" si="148"/>
        <v>1</v>
      </c>
      <c r="J395" s="6">
        <f ca="1">OFFSET(program!$A$1,0,disasm!A395)</f>
        <v>0</v>
      </c>
      <c r="K395" s="7">
        <f t="shared" ca="1" si="138"/>
        <v>0</v>
      </c>
      <c r="L395" s="7" t="e">
        <f t="shared" ca="1" si="149"/>
        <v>#VALUE!</v>
      </c>
      <c r="M395" s="7">
        <f t="shared" si="150"/>
        <v>1</v>
      </c>
      <c r="N395" s="7">
        <f t="shared" si="139"/>
        <v>1</v>
      </c>
      <c r="O395" s="8">
        <f t="shared" si="151"/>
        <v>1</v>
      </c>
      <c r="P395" s="8" t="str">
        <f t="shared" si="140"/>
        <v/>
      </c>
      <c r="Q395" s="8" t="str">
        <f t="shared" si="141"/>
        <v/>
      </c>
      <c r="R395" s="8" t="str">
        <f t="shared" ca="1" si="152"/>
        <v>num</v>
      </c>
      <c r="S395" s="8" t="str">
        <f t="shared" si="153"/>
        <v/>
      </c>
      <c r="T395" s="8" t="str">
        <f t="shared" si="154"/>
        <v/>
      </c>
      <c r="U395" s="7">
        <f ca="1">IF(O395="","",OFFSET(program!$A$1,0,disasm!$A395+COLUMN()-COLUMN($U395)+IF($I395,0,1)))</f>
        <v>0</v>
      </c>
      <c r="V395" s="7" t="str">
        <f ca="1">IF(P395="","",OFFSET(program!$A$1,0,disasm!$A395+COLUMN()-COLUMN($U395)+IF($I395,0,1)))</f>
        <v/>
      </c>
      <c r="W395" s="7" t="str">
        <f ca="1">IF(Q395="","",OFFSET(program!$A$1,0,disasm!$A395+COLUMN()-COLUMN($U395)+IF($I395,0,1)))</f>
        <v/>
      </c>
      <c r="X395" s="3" t="str">
        <f t="shared" ca="1" si="155"/>
        <v>0</v>
      </c>
      <c r="Y395" s="3" t="str">
        <f t="shared" si="156"/>
        <v/>
      </c>
      <c r="Z395" s="3" t="str">
        <f t="shared" si="157"/>
        <v/>
      </c>
      <c r="AA395" s="3" t="str">
        <f ca="1">" "
&amp;AE395
&amp;IF(AND(OR(K395=5,K395=6),MOD(INT(J395/1000),10)=1)," A2","")
&amp;IF(AND(NOT(I395),J395=109,OFFSET(program!$A$1,0,disasm!$A395+1)&gt;0,NOT(ISNUMBER(FIND(" A1 "," "&amp;AE395&amp;" "))))," AUTOLABEL","")
&amp;" "</f>
        <v xml:space="preserve">  </v>
      </c>
    </row>
    <row r="396" spans="1:31" x14ac:dyDescent="0.2">
      <c r="A396" s="1">
        <f t="shared" ca="1" si="142"/>
        <v>941</v>
      </c>
      <c r="B396" s="2" t="str">
        <f t="shared" ca="1" si="143"/>
        <v>node47_main+34</v>
      </c>
      <c r="C396" s="3" t="str">
        <f ca="1">_xlfn.TEXTJOIN(" ",FALSE,OFFSET(program!$A$1,0,A396,1,M396))</f>
        <v>0</v>
      </c>
      <c r="D396" s="4" t="str">
        <f ca="1">IF($H396="data",".dat "&amp;X396,
IF($H396="str",".str " &amp; _xlfn.TEXTJOIN("",FALSE,OFFSET(program!$A$2,0,A396+1,1,M396-1)),
$L396&amp;" "&amp;_xlfn.TEXTJOIN(", ",TRUE,$X396:$Z396)
))</f>
        <v>.dat 0</v>
      </c>
      <c r="E396" s="19" t="b">
        <f t="shared" ca="1" si="144"/>
        <v>1</v>
      </c>
      <c r="F396" s="5" t="str">
        <f t="shared" ca="1" si="145"/>
        <v>node47_main</v>
      </c>
      <c r="G396" s="5">
        <f t="shared" ca="1" si="146"/>
        <v>907</v>
      </c>
      <c r="H396" s="5" t="str">
        <f t="shared" si="147"/>
        <v>data</v>
      </c>
      <c r="I396" s="13" t="b">
        <f t="shared" si="148"/>
        <v>1</v>
      </c>
      <c r="J396" s="6">
        <f ca="1">OFFSET(program!$A$1,0,disasm!A396)</f>
        <v>0</v>
      </c>
      <c r="K396" s="7">
        <f t="shared" ca="1" si="138"/>
        <v>0</v>
      </c>
      <c r="L396" s="7" t="e">
        <f t="shared" ca="1" si="149"/>
        <v>#VALUE!</v>
      </c>
      <c r="M396" s="7">
        <f t="shared" si="150"/>
        <v>1</v>
      </c>
      <c r="N396" s="7">
        <f t="shared" si="139"/>
        <v>1</v>
      </c>
      <c r="O396" s="8">
        <f t="shared" si="151"/>
        <v>1</v>
      </c>
      <c r="P396" s="8" t="str">
        <f t="shared" si="140"/>
        <v/>
      </c>
      <c r="Q396" s="8" t="str">
        <f t="shared" si="141"/>
        <v/>
      </c>
      <c r="R396" s="8" t="str">
        <f t="shared" ca="1" si="152"/>
        <v>num</v>
      </c>
      <c r="S396" s="8" t="str">
        <f t="shared" si="153"/>
        <v/>
      </c>
      <c r="T396" s="8" t="str">
        <f t="shared" si="154"/>
        <v/>
      </c>
      <c r="U396" s="7">
        <f ca="1">IF(O396="","",OFFSET(program!$A$1,0,disasm!$A396+COLUMN()-COLUMN($U396)+IF($I396,0,1)))</f>
        <v>0</v>
      </c>
      <c r="V396" s="7" t="str">
        <f ca="1">IF(P396="","",OFFSET(program!$A$1,0,disasm!$A396+COLUMN()-COLUMN($U396)+IF($I396,0,1)))</f>
        <v/>
      </c>
      <c r="W396" s="7" t="str">
        <f ca="1">IF(Q396="","",OFFSET(program!$A$1,0,disasm!$A396+COLUMN()-COLUMN($U396)+IF($I396,0,1)))</f>
        <v/>
      </c>
      <c r="X396" s="3" t="str">
        <f t="shared" ca="1" si="155"/>
        <v>0</v>
      </c>
      <c r="Y396" s="3" t="str">
        <f t="shared" si="156"/>
        <v/>
      </c>
      <c r="Z396" s="3" t="str">
        <f t="shared" si="157"/>
        <v/>
      </c>
      <c r="AA396" s="3" t="str">
        <f ca="1">" "
&amp;AE396
&amp;IF(AND(OR(K396=5,K396=6),MOD(INT(J396/1000),10)=1)," A2","")
&amp;IF(AND(NOT(I396),J396=109,OFFSET(program!$A$1,0,disasm!$A396+1)&gt;0,NOT(ISNUMBER(FIND(" A1 "," "&amp;AE396&amp;" "))))," AUTOLABEL","")
&amp;" "</f>
        <v xml:space="preserve">  </v>
      </c>
    </row>
    <row r="397" spans="1:31" x14ac:dyDescent="0.2">
      <c r="A397" s="1">
        <f t="shared" ca="1" si="142"/>
        <v>942</v>
      </c>
      <c r="B397" s="2" t="str">
        <f t="shared" ca="1" si="143"/>
        <v>node47_main+35</v>
      </c>
      <c r="C397" s="3" t="str">
        <f ca="1">_xlfn.TEXTJOIN(" ",FALSE,OFFSET(program!$A$1,0,A397,1,M397))</f>
        <v>40</v>
      </c>
      <c r="D397" s="4" t="str">
        <f ca="1">IF($H397="data",".dat "&amp;X397,
IF($H397="str",".str " &amp; _xlfn.TEXTJOIN("",FALSE,OFFSET(program!$A$2,0,A397+1,1,M397-1)),
$L397&amp;" "&amp;_xlfn.TEXTJOIN(", ",TRUE,$X397:$Z397)
))</f>
        <v>.dat 40</v>
      </c>
      <c r="E397" s="19" t="b">
        <f t="shared" ca="1" si="144"/>
        <v>1</v>
      </c>
      <c r="F397" s="5" t="str">
        <f t="shared" ca="1" si="145"/>
        <v>node47_main</v>
      </c>
      <c r="G397" s="5">
        <f t="shared" ca="1" si="146"/>
        <v>907</v>
      </c>
      <c r="H397" s="5" t="str">
        <f t="shared" si="147"/>
        <v>data</v>
      </c>
      <c r="I397" s="13" t="b">
        <f t="shared" si="148"/>
        <v>1</v>
      </c>
      <c r="J397" s="6">
        <f ca="1">OFFSET(program!$A$1,0,disasm!A397)</f>
        <v>40</v>
      </c>
      <c r="K397" s="7">
        <f t="shared" ca="1" si="138"/>
        <v>40</v>
      </c>
      <c r="L397" s="7" t="e">
        <f t="shared" ca="1" si="149"/>
        <v>#VALUE!</v>
      </c>
      <c r="M397" s="7">
        <f t="shared" si="150"/>
        <v>1</v>
      </c>
      <c r="N397" s="7">
        <f t="shared" si="139"/>
        <v>1</v>
      </c>
      <c r="O397" s="8">
        <f t="shared" si="151"/>
        <v>1</v>
      </c>
      <c r="P397" s="8" t="str">
        <f t="shared" si="140"/>
        <v/>
      </c>
      <c r="Q397" s="8" t="str">
        <f t="shared" si="141"/>
        <v/>
      </c>
      <c r="R397" s="8" t="str">
        <f t="shared" ca="1" si="152"/>
        <v>num</v>
      </c>
      <c r="S397" s="8" t="str">
        <f t="shared" si="153"/>
        <v/>
      </c>
      <c r="T397" s="8" t="str">
        <f t="shared" si="154"/>
        <v/>
      </c>
      <c r="U397" s="7">
        <f ca="1">IF(O397="","",OFFSET(program!$A$1,0,disasm!$A397+COLUMN()-COLUMN($U397)+IF($I397,0,1)))</f>
        <v>40</v>
      </c>
      <c r="V397" s="7" t="str">
        <f ca="1">IF(P397="","",OFFSET(program!$A$1,0,disasm!$A397+COLUMN()-COLUMN($U397)+IF($I397,0,1)))</f>
        <v/>
      </c>
      <c r="W397" s="7" t="str">
        <f ca="1">IF(Q397="","",OFFSET(program!$A$1,0,disasm!$A397+COLUMN()-COLUMN($U397)+IF($I397,0,1)))</f>
        <v/>
      </c>
      <c r="X397" s="3" t="str">
        <f t="shared" ca="1" si="155"/>
        <v>40</v>
      </c>
      <c r="Y397" s="3" t="str">
        <f t="shared" si="156"/>
        <v/>
      </c>
      <c r="Z397" s="3" t="str">
        <f t="shared" si="157"/>
        <v/>
      </c>
      <c r="AA397" s="3" t="str">
        <f ca="1">" "
&amp;AE397
&amp;IF(AND(OR(K397=5,K397=6),MOD(INT(J397/1000),10)=1)," A2","")
&amp;IF(AND(NOT(I397),J397=109,OFFSET(program!$A$1,0,disasm!$A397+1)&gt;0,NOT(ISNUMBER(FIND(" A1 "," "&amp;AE397&amp;" "))))," AUTOLABEL","")
&amp;" "</f>
        <v xml:space="preserve">  </v>
      </c>
    </row>
    <row r="398" spans="1:31" x14ac:dyDescent="0.2">
      <c r="A398" s="1">
        <f t="shared" ca="1" si="142"/>
        <v>943</v>
      </c>
      <c r="B398" s="2" t="str">
        <f t="shared" ca="1" si="143"/>
        <v>node47_main+36</v>
      </c>
      <c r="C398" s="3" t="str">
        <f ca="1">_xlfn.TEXTJOIN(" ",FALSE,OFFSET(program!$A$1,0,A398,1,M398))</f>
        <v>18251</v>
      </c>
      <c r="D398" s="4" t="str">
        <f ca="1">IF($H398="data",".dat "&amp;X398,
IF($H398="str",".str " &amp; _xlfn.TEXTJOIN("",FALSE,OFFSET(program!$A$2,0,A398+1,1,M398-1)),
$L398&amp;" "&amp;_xlfn.TEXTJOIN(", ",TRUE,$X398:$Z398)
))</f>
        <v>.dat 18251</v>
      </c>
      <c r="E398" s="19" t="b">
        <f t="shared" ca="1" si="144"/>
        <v>1</v>
      </c>
      <c r="F398" s="5" t="str">
        <f t="shared" ca="1" si="145"/>
        <v>node47_main</v>
      </c>
      <c r="G398" s="5">
        <f t="shared" ca="1" si="146"/>
        <v>907</v>
      </c>
      <c r="H398" s="5" t="str">
        <f t="shared" si="147"/>
        <v>data</v>
      </c>
      <c r="I398" s="13" t="b">
        <f t="shared" si="148"/>
        <v>1</v>
      </c>
      <c r="J398" s="6">
        <f ca="1">OFFSET(program!$A$1,0,disasm!A398)</f>
        <v>18251</v>
      </c>
      <c r="K398" s="7">
        <f t="shared" ca="1" si="138"/>
        <v>51</v>
      </c>
      <c r="L398" s="7" t="e">
        <f t="shared" ca="1" si="149"/>
        <v>#VALUE!</v>
      </c>
      <c r="M398" s="7">
        <f t="shared" si="150"/>
        <v>1</v>
      </c>
      <c r="N398" s="7">
        <f t="shared" si="139"/>
        <v>1</v>
      </c>
      <c r="O398" s="8">
        <f t="shared" si="151"/>
        <v>1</v>
      </c>
      <c r="P398" s="8" t="str">
        <f t="shared" si="140"/>
        <v/>
      </c>
      <c r="Q398" s="8" t="str">
        <f t="shared" si="141"/>
        <v/>
      </c>
      <c r="R398" s="8" t="str">
        <f t="shared" ca="1" si="152"/>
        <v>num</v>
      </c>
      <c r="S398" s="8" t="str">
        <f t="shared" si="153"/>
        <v/>
      </c>
      <c r="T398" s="8" t="str">
        <f t="shared" si="154"/>
        <v/>
      </c>
      <c r="U398" s="7">
        <f ca="1">IF(O398="","",OFFSET(program!$A$1,0,disasm!$A398+COLUMN()-COLUMN($U398)+IF($I398,0,1)))</f>
        <v>18251</v>
      </c>
      <c r="V398" s="7" t="str">
        <f ca="1">IF(P398="","",OFFSET(program!$A$1,0,disasm!$A398+COLUMN()-COLUMN($U398)+IF($I398,0,1)))</f>
        <v/>
      </c>
      <c r="W398" s="7" t="str">
        <f ca="1">IF(Q398="","",OFFSET(program!$A$1,0,disasm!$A398+COLUMN()-COLUMN($U398)+IF($I398,0,1)))</f>
        <v/>
      </c>
      <c r="X398" s="3" t="str">
        <f t="shared" ca="1" si="155"/>
        <v>18251</v>
      </c>
      <c r="Y398" s="3" t="str">
        <f t="shared" si="156"/>
        <v/>
      </c>
      <c r="Z398" s="3" t="str">
        <f t="shared" si="157"/>
        <v/>
      </c>
      <c r="AA398" s="3" t="str">
        <f ca="1">" "
&amp;AE398
&amp;IF(AND(OR(K398=5,K398=6),MOD(INT(J398/1000),10)=1)," A2","")
&amp;IF(AND(NOT(I398),J398=109,OFFSET(program!$A$1,0,disasm!$A398+1)&gt;0,NOT(ISNUMBER(FIND(" A1 "," "&amp;AE398&amp;" "))))," AUTOLABEL","")
&amp;" "</f>
        <v xml:space="preserve">  </v>
      </c>
    </row>
    <row r="399" spans="1:31" x14ac:dyDescent="0.2">
      <c r="A399" s="1">
        <f t="shared" ca="1" si="142"/>
        <v>944</v>
      </c>
      <c r="B399" s="2" t="str">
        <f t="shared" ca="1" si="143"/>
        <v>node41_main</v>
      </c>
      <c r="C399" s="3" t="str">
        <f ca="1">_xlfn.TEXTJOIN(" ",FALSE,OFFSET(program!$A$1,0,A399,1,M399))</f>
        <v>1101 9679 0 66</v>
      </c>
      <c r="D399" s="4" t="str">
        <f ca="1">IF($H399="data",".dat "&amp;X399,
IF($H399="str",".str " &amp; _xlfn.TEXTJOIN("",FALSE,OFFSET(program!$A$2,0,A399+1,1,M399-1)),
$L399&amp;" "&amp;_xlfn.TEXTJOIN(", ",TRUE,$X399:$Z399)
))</f>
        <v>ADD  9679, 0, [node.prime]</v>
      </c>
      <c r="E399" s="19" t="b">
        <f t="shared" ca="1" si="144"/>
        <v>0</v>
      </c>
      <c r="F399" s="5" t="str">
        <f t="shared" si="145"/>
        <v>node41_main</v>
      </c>
      <c r="G399" s="5">
        <f t="shared" ca="1" si="146"/>
        <v>944</v>
      </c>
      <c r="H399" s="5" t="str">
        <f t="shared" si="147"/>
        <v>code</v>
      </c>
      <c r="I399" s="13" t="b">
        <f t="shared" si="148"/>
        <v>0</v>
      </c>
      <c r="J399" s="6">
        <f ca="1">OFFSET(program!$A$1,0,disasm!A399)</f>
        <v>1101</v>
      </c>
      <c r="K399" s="7">
        <f t="shared" ca="1" si="138"/>
        <v>1</v>
      </c>
      <c r="L399" s="7" t="str">
        <f t="shared" ca="1" si="149"/>
        <v xml:space="preserve">ADD </v>
      </c>
      <c r="M399" s="7">
        <f t="shared" ca="1" si="150"/>
        <v>4</v>
      </c>
      <c r="N399" s="7">
        <f t="shared" ca="1" si="139"/>
        <v>3</v>
      </c>
      <c r="O399" s="8">
        <f t="shared" ca="1" si="151"/>
        <v>1</v>
      </c>
      <c r="P399" s="8">
        <f t="shared" ca="1" si="140"/>
        <v>1</v>
      </c>
      <c r="Q399" s="8">
        <f t="shared" ca="1" si="141"/>
        <v>0</v>
      </c>
      <c r="R399" s="8" t="str">
        <f t="shared" ca="1" si="152"/>
        <v>num</v>
      </c>
      <c r="S399" s="8" t="str">
        <f t="shared" ca="1" si="153"/>
        <v>num</v>
      </c>
      <c r="T399" s="8" t="str">
        <f t="shared" ca="1" si="154"/>
        <v>addr</v>
      </c>
      <c r="U399" s="7">
        <f ca="1">IF(O399="","",OFFSET(program!$A$1,0,disasm!$A399+COLUMN()-COLUMN($U399)+IF($I399,0,1)))</f>
        <v>9679</v>
      </c>
      <c r="V399" s="7">
        <f ca="1">IF(P399="","",OFFSET(program!$A$1,0,disasm!$A399+COLUMN()-COLUMN($U399)+IF($I399,0,1)))</f>
        <v>0</v>
      </c>
      <c r="W399" s="7">
        <f ca="1">IF(Q399="","",OFFSET(program!$A$1,0,disasm!$A399+COLUMN()-COLUMN($U399)+IF($I399,0,1)))</f>
        <v>66</v>
      </c>
      <c r="X399" s="3" t="str">
        <f t="shared" ca="1" si="155"/>
        <v>9679</v>
      </c>
      <c r="Y399" s="3" t="str">
        <f t="shared" ca="1" si="156"/>
        <v>0</v>
      </c>
      <c r="Z399" s="3" t="str">
        <f t="shared" ca="1" si="157"/>
        <v>[node.prime]</v>
      </c>
      <c r="AA399" s="3" t="str">
        <f ca="1">" "
&amp;AE399
&amp;IF(AND(OR(K399=5,K399=6),MOD(INT(J399/1000),10)=1)," A2","")
&amp;IF(AND(NOT(I399),J399=109,OFFSET(program!$A$1,0,disasm!$A399+1)&gt;0,NOT(ISNUMBER(FIND(" A1 "," "&amp;AE399&amp;" "))))," AUTOLABEL","")
&amp;" "</f>
        <v xml:space="preserve"> CODE </v>
      </c>
      <c r="AD399" s="12" t="s">
        <v>99</v>
      </c>
      <c r="AE399" s="12" t="s">
        <v>24</v>
      </c>
    </row>
    <row r="400" spans="1:31" x14ac:dyDescent="0.2">
      <c r="A400" s="1">
        <f t="shared" ca="1" si="142"/>
        <v>948</v>
      </c>
      <c r="B400" s="2" t="str">
        <f t="shared" ca="1" si="143"/>
        <v>node41_main+4</v>
      </c>
      <c r="C400" s="3" t="str">
        <f ca="1">_xlfn.TEXTJOIN(" ",FALSE,OFFSET(program!$A$1,0,A400,1,M400))</f>
        <v>1101 0 1 67</v>
      </c>
      <c r="D400" s="4" t="str">
        <f ca="1">IF($H400="data",".dat "&amp;X400,
IF($H400="str",".str " &amp; _xlfn.TEXTJOIN("",FALSE,OFFSET(program!$A$2,0,A400+1,1,M400-1)),
$L400&amp;" "&amp;_xlfn.TEXTJOIN(", ",TRUE,$X400:$Z400)
))</f>
        <v>ADD  0, 1, [node.rxmem_size]</v>
      </c>
      <c r="E400" s="19" t="b">
        <f t="shared" ca="1" si="144"/>
        <v>0</v>
      </c>
      <c r="F400" s="5" t="str">
        <f t="shared" ca="1" si="145"/>
        <v>node41_main</v>
      </c>
      <c r="G400" s="5">
        <f t="shared" ca="1" si="146"/>
        <v>944</v>
      </c>
      <c r="H400" s="5" t="str">
        <f t="shared" si="147"/>
        <v>code</v>
      </c>
      <c r="I400" s="13" t="b">
        <f t="shared" si="148"/>
        <v>0</v>
      </c>
      <c r="J400" s="6">
        <f ca="1">OFFSET(program!$A$1,0,disasm!A400)</f>
        <v>1101</v>
      </c>
      <c r="K400" s="7">
        <f t="shared" ca="1" si="138"/>
        <v>1</v>
      </c>
      <c r="L400" s="7" t="str">
        <f t="shared" ca="1" si="149"/>
        <v xml:space="preserve">ADD </v>
      </c>
      <c r="M400" s="7">
        <f t="shared" ca="1" si="150"/>
        <v>4</v>
      </c>
      <c r="N400" s="7">
        <f t="shared" ca="1" si="139"/>
        <v>3</v>
      </c>
      <c r="O400" s="8">
        <f t="shared" ca="1" si="151"/>
        <v>1</v>
      </c>
      <c r="P400" s="8">
        <f t="shared" ca="1" si="140"/>
        <v>1</v>
      </c>
      <c r="Q400" s="8">
        <f t="shared" ca="1" si="141"/>
        <v>0</v>
      </c>
      <c r="R400" s="8" t="str">
        <f t="shared" ca="1" si="152"/>
        <v>num</v>
      </c>
      <c r="S400" s="8" t="str">
        <f t="shared" ca="1" si="153"/>
        <v>num</v>
      </c>
      <c r="T400" s="8" t="str">
        <f t="shared" ca="1" si="154"/>
        <v>addr</v>
      </c>
      <c r="U400" s="7">
        <f ca="1">IF(O400="","",OFFSET(program!$A$1,0,disasm!$A400+COLUMN()-COLUMN($U400)+IF($I400,0,1)))</f>
        <v>0</v>
      </c>
      <c r="V400" s="7">
        <f ca="1">IF(P400="","",OFFSET(program!$A$1,0,disasm!$A400+COLUMN()-COLUMN($U400)+IF($I400,0,1)))</f>
        <v>1</v>
      </c>
      <c r="W400" s="7">
        <f ca="1">IF(Q400="","",OFFSET(program!$A$1,0,disasm!$A400+COLUMN()-COLUMN($U400)+IF($I400,0,1)))</f>
        <v>67</v>
      </c>
      <c r="X400" s="3" t="str">
        <f t="shared" ca="1" si="155"/>
        <v>0</v>
      </c>
      <c r="Y400" s="3" t="str">
        <f t="shared" ca="1" si="156"/>
        <v>1</v>
      </c>
      <c r="Z400" s="3" t="str">
        <f t="shared" ca="1" si="157"/>
        <v>[node.rxmem_size]</v>
      </c>
      <c r="AA400" s="3" t="str">
        <f ca="1">" "
&amp;AE400
&amp;IF(AND(OR(K400=5,K400=6),MOD(INT(J400/1000),10)=1)," A2","")
&amp;IF(AND(NOT(I400),J400=109,OFFSET(program!$A$1,0,disasm!$A400+1)&gt;0,NOT(ISNUMBER(FIND(" A1 "," "&amp;AE400&amp;" "))))," AUTOLABEL","")
&amp;" "</f>
        <v xml:space="preserve">  </v>
      </c>
    </row>
    <row r="401" spans="1:31" x14ac:dyDescent="0.2">
      <c r="A401" s="1">
        <f t="shared" ca="1" si="142"/>
        <v>952</v>
      </c>
      <c r="B401" s="2" t="str">
        <f t="shared" ca="1" si="143"/>
        <v>node41_main+8</v>
      </c>
      <c r="C401" s="3" t="str">
        <f ca="1">_xlfn.TEXTJOIN(" ",FALSE,OFFSET(program!$A$1,0,A401,1,M401))</f>
        <v>1101 0 971 68</v>
      </c>
      <c r="D401" s="4" t="str">
        <f ca="1">IF($H401="data",".dat "&amp;X401,
IF($H401="str",".str " &amp; _xlfn.TEXTJOIN("",FALSE,OFFSET(program!$A$2,0,A401+1,1,M401-1)),
$L401&amp;" "&amp;_xlfn.TEXTJOIN(", ",TRUE,$X401:$Z401)
))</f>
        <v>ADD  0, node41_main+27, [node.rxmem]</v>
      </c>
      <c r="E401" s="19" t="b">
        <f t="shared" ca="1" si="144"/>
        <v>0</v>
      </c>
      <c r="F401" s="5" t="str">
        <f t="shared" ca="1" si="145"/>
        <v>node41_main</v>
      </c>
      <c r="G401" s="5">
        <f t="shared" ca="1" si="146"/>
        <v>944</v>
      </c>
      <c r="H401" s="5" t="str">
        <f t="shared" si="147"/>
        <v>code</v>
      </c>
      <c r="I401" s="13" t="b">
        <f t="shared" si="148"/>
        <v>0</v>
      </c>
      <c r="J401" s="6">
        <f ca="1">OFFSET(program!$A$1,0,disasm!A401)</f>
        <v>1101</v>
      </c>
      <c r="K401" s="7">
        <f t="shared" ca="1" si="138"/>
        <v>1</v>
      </c>
      <c r="L401" s="7" t="str">
        <f t="shared" ca="1" si="149"/>
        <v xml:space="preserve">ADD </v>
      </c>
      <c r="M401" s="7">
        <f t="shared" ca="1" si="150"/>
        <v>4</v>
      </c>
      <c r="N401" s="7">
        <f t="shared" ca="1" si="139"/>
        <v>3</v>
      </c>
      <c r="O401" s="8">
        <f t="shared" ca="1" si="151"/>
        <v>1</v>
      </c>
      <c r="P401" s="8">
        <f t="shared" ca="1" si="140"/>
        <v>1</v>
      </c>
      <c r="Q401" s="8">
        <f t="shared" ca="1" si="141"/>
        <v>0</v>
      </c>
      <c r="R401" s="8" t="str">
        <f t="shared" ca="1" si="152"/>
        <v>num</v>
      </c>
      <c r="S401" s="8" t="str">
        <f t="shared" ca="1" si="153"/>
        <v>addr</v>
      </c>
      <c r="T401" s="8" t="str">
        <f t="shared" ca="1" si="154"/>
        <v>addr</v>
      </c>
      <c r="U401" s="7">
        <f ca="1">IF(O401="","",OFFSET(program!$A$1,0,disasm!$A401+COLUMN()-COLUMN($U401)+IF($I401,0,1)))</f>
        <v>0</v>
      </c>
      <c r="V401" s="7">
        <f ca="1">IF(P401="","",OFFSET(program!$A$1,0,disasm!$A401+COLUMN()-COLUMN($U401)+IF($I401,0,1)))</f>
        <v>971</v>
      </c>
      <c r="W401" s="7">
        <f ca="1">IF(Q401="","",OFFSET(program!$A$1,0,disasm!$A401+COLUMN()-COLUMN($U401)+IF($I401,0,1)))</f>
        <v>68</v>
      </c>
      <c r="X401" s="3" t="str">
        <f t="shared" ca="1" si="155"/>
        <v>0</v>
      </c>
      <c r="Y401" s="3" t="str">
        <f t="shared" ca="1" si="156"/>
        <v>node41_main+27</v>
      </c>
      <c r="Z401" s="3" t="str">
        <f t="shared" ca="1" si="157"/>
        <v>[node.rxmem]</v>
      </c>
      <c r="AA401" s="3" t="str">
        <f ca="1">" "
&amp;AE401
&amp;IF(AND(OR(K401=5,K401=6),MOD(INT(J401/1000),10)=1)," A2","")
&amp;IF(AND(NOT(I401),J401=109,OFFSET(program!$A$1,0,disasm!$A401+1)&gt;0,NOT(ISNUMBER(FIND(" A1 "," "&amp;AE401&amp;" "))))," AUTOLABEL","")
&amp;" "</f>
        <v xml:space="preserve"> A2 </v>
      </c>
      <c r="AE401" s="12" t="s">
        <v>19</v>
      </c>
    </row>
    <row r="402" spans="1:31" x14ac:dyDescent="0.2">
      <c r="A402" s="1">
        <f t="shared" ca="1" si="142"/>
        <v>956</v>
      </c>
      <c r="B402" s="2" t="str">
        <f t="shared" ca="1" si="143"/>
        <v>node41_main+12</v>
      </c>
      <c r="C402" s="3" t="str">
        <f ca="1">_xlfn.TEXTJOIN(" ",FALSE,OFFSET(program!$A$1,0,A402,1,M402))</f>
        <v>1102 1 556 69</v>
      </c>
      <c r="D402" s="4" t="str">
        <f ca="1">IF($H402="data",".dat "&amp;X402,
IF($H402="str",".str " &amp; _xlfn.TEXTJOIN("",FALSE,OFFSET(program!$A$2,0,A402+1,1,M402-1)),
$L402&amp;" "&amp;_xlfn.TEXTJOIN(", ",TRUE,$X402:$Z402)
))</f>
        <v>MUL  1, app_first, [node.node_app]</v>
      </c>
      <c r="E402" s="19" t="b">
        <f t="shared" ca="1" si="144"/>
        <v>0</v>
      </c>
      <c r="F402" s="5" t="str">
        <f t="shared" ca="1" si="145"/>
        <v>node41_main</v>
      </c>
      <c r="G402" s="5">
        <f t="shared" ca="1" si="146"/>
        <v>944</v>
      </c>
      <c r="H402" s="5" t="str">
        <f t="shared" si="147"/>
        <v>code</v>
      </c>
      <c r="I402" s="13" t="b">
        <f t="shared" si="148"/>
        <v>0</v>
      </c>
      <c r="J402" s="6">
        <f ca="1">OFFSET(program!$A$1,0,disasm!A402)</f>
        <v>1102</v>
      </c>
      <c r="K402" s="7">
        <f t="shared" ca="1" si="138"/>
        <v>2</v>
      </c>
      <c r="L402" s="7" t="str">
        <f t="shared" ca="1" si="149"/>
        <v xml:space="preserve">MUL </v>
      </c>
      <c r="M402" s="7">
        <f t="shared" ca="1" si="150"/>
        <v>4</v>
      </c>
      <c r="N402" s="7">
        <f t="shared" ca="1" si="139"/>
        <v>3</v>
      </c>
      <c r="O402" s="8">
        <f t="shared" ca="1" si="151"/>
        <v>1</v>
      </c>
      <c r="P402" s="8">
        <f t="shared" ca="1" si="140"/>
        <v>1</v>
      </c>
      <c r="Q402" s="8">
        <f t="shared" ca="1" si="141"/>
        <v>0</v>
      </c>
      <c r="R402" s="8" t="str">
        <f t="shared" ca="1" si="152"/>
        <v>num</v>
      </c>
      <c r="S402" s="8" t="str">
        <f t="shared" ca="1" si="153"/>
        <v>addr</v>
      </c>
      <c r="T402" s="8" t="str">
        <f t="shared" ca="1" si="154"/>
        <v>addr</v>
      </c>
      <c r="U402" s="7">
        <f ca="1">IF(O402="","",OFFSET(program!$A$1,0,disasm!$A402+COLUMN()-COLUMN($U402)+IF($I402,0,1)))</f>
        <v>1</v>
      </c>
      <c r="V402" s="7">
        <f ca="1">IF(P402="","",OFFSET(program!$A$1,0,disasm!$A402+COLUMN()-COLUMN($U402)+IF($I402,0,1)))</f>
        <v>556</v>
      </c>
      <c r="W402" s="7">
        <f ca="1">IF(Q402="","",OFFSET(program!$A$1,0,disasm!$A402+COLUMN()-COLUMN($U402)+IF($I402,0,1)))</f>
        <v>69</v>
      </c>
      <c r="X402" s="3" t="str">
        <f t="shared" ca="1" si="155"/>
        <v>1</v>
      </c>
      <c r="Y402" s="3" t="str">
        <f t="shared" ca="1" si="156"/>
        <v>app_first</v>
      </c>
      <c r="Z402" s="3" t="str">
        <f t="shared" ca="1" si="157"/>
        <v>[node.node_app]</v>
      </c>
      <c r="AA402" s="3" t="str">
        <f ca="1">" "
&amp;AE402
&amp;IF(AND(OR(K402=5,K402=6),MOD(INT(J402/1000),10)=1)," A2","")
&amp;IF(AND(NOT(I402),J402=109,OFFSET(program!$A$1,0,disasm!$A402+1)&gt;0,NOT(ISNUMBER(FIND(" A1 "," "&amp;AE402&amp;" "))))," AUTOLABEL","")
&amp;" "</f>
        <v xml:space="preserve"> A2 </v>
      </c>
      <c r="AE402" s="12" t="s">
        <v>19</v>
      </c>
    </row>
    <row r="403" spans="1:31" x14ac:dyDescent="0.2">
      <c r="A403" s="1">
        <f t="shared" ca="1" si="142"/>
        <v>960</v>
      </c>
      <c r="B403" s="2" t="str">
        <f t="shared" ca="1" si="143"/>
        <v>node41_main+16</v>
      </c>
      <c r="C403" s="3" t="str">
        <f ca="1">_xlfn.TEXTJOIN(" ",FALSE,OFFSET(program!$A$1,0,A403,1,M403))</f>
        <v>1101 0 2 71</v>
      </c>
      <c r="D403" s="4" t="str">
        <f ca="1">IF($H403="data",".dat "&amp;X403,
IF($H403="str",".str " &amp; _xlfn.TEXTJOIN("",FALSE,OFFSET(program!$A$2,0,A403+1,1,M403-1)),
$L403&amp;" "&amp;_xlfn.TEXTJOIN(", ",TRUE,$X403:$Z403)
))</f>
        <v>ADD  0, 2, [node.desttbl_size]</v>
      </c>
      <c r="E403" s="19" t="b">
        <f t="shared" ca="1" si="144"/>
        <v>0</v>
      </c>
      <c r="F403" s="5" t="str">
        <f t="shared" ca="1" si="145"/>
        <v>node41_main</v>
      </c>
      <c r="G403" s="5">
        <f t="shared" ca="1" si="146"/>
        <v>944</v>
      </c>
      <c r="H403" s="5" t="str">
        <f t="shared" si="147"/>
        <v>code</v>
      </c>
      <c r="I403" s="13" t="b">
        <f t="shared" si="148"/>
        <v>0</v>
      </c>
      <c r="J403" s="6">
        <f ca="1">OFFSET(program!$A$1,0,disasm!A403)</f>
        <v>1101</v>
      </c>
      <c r="K403" s="7">
        <f t="shared" ca="1" si="138"/>
        <v>1</v>
      </c>
      <c r="L403" s="7" t="str">
        <f t="shared" ca="1" si="149"/>
        <v xml:space="preserve">ADD </v>
      </c>
      <c r="M403" s="7">
        <f t="shared" ca="1" si="150"/>
        <v>4</v>
      </c>
      <c r="N403" s="7">
        <f t="shared" ca="1" si="139"/>
        <v>3</v>
      </c>
      <c r="O403" s="8">
        <f t="shared" ca="1" si="151"/>
        <v>1</v>
      </c>
      <c r="P403" s="8">
        <f t="shared" ca="1" si="140"/>
        <v>1</v>
      </c>
      <c r="Q403" s="8">
        <f t="shared" ca="1" si="141"/>
        <v>0</v>
      </c>
      <c r="R403" s="8" t="str">
        <f t="shared" ca="1" si="152"/>
        <v>num</v>
      </c>
      <c r="S403" s="8" t="str">
        <f t="shared" ca="1" si="153"/>
        <v>num</v>
      </c>
      <c r="T403" s="8" t="str">
        <f t="shared" ca="1" si="154"/>
        <v>addr</v>
      </c>
      <c r="U403" s="7">
        <f ca="1">IF(O403="","",OFFSET(program!$A$1,0,disasm!$A403+COLUMN()-COLUMN($U403)+IF($I403,0,1)))</f>
        <v>0</v>
      </c>
      <c r="V403" s="7">
        <f ca="1">IF(P403="","",OFFSET(program!$A$1,0,disasm!$A403+COLUMN()-COLUMN($U403)+IF($I403,0,1)))</f>
        <v>2</v>
      </c>
      <c r="W403" s="7">
        <f ca="1">IF(Q403="","",OFFSET(program!$A$1,0,disasm!$A403+COLUMN()-COLUMN($U403)+IF($I403,0,1)))</f>
        <v>71</v>
      </c>
      <c r="X403" s="3" t="str">
        <f t="shared" ca="1" si="155"/>
        <v>0</v>
      </c>
      <c r="Y403" s="3" t="str">
        <f t="shared" ca="1" si="156"/>
        <v>2</v>
      </c>
      <c r="Z403" s="3" t="str">
        <f t="shared" ca="1" si="157"/>
        <v>[node.desttbl_size]</v>
      </c>
      <c r="AA403" s="3" t="str">
        <f ca="1">" "
&amp;AE403
&amp;IF(AND(OR(K403=5,K403=6),MOD(INT(J403/1000),10)=1)," A2","")
&amp;IF(AND(NOT(I403),J403=109,OFFSET(program!$A$1,0,disasm!$A403+1)&gt;0,NOT(ISNUMBER(FIND(" A1 "," "&amp;AE403&amp;" "))))," AUTOLABEL","")
&amp;" "</f>
        <v xml:space="preserve">  </v>
      </c>
    </row>
    <row r="404" spans="1:31" x14ac:dyDescent="0.2">
      <c r="A404" s="1">
        <f t="shared" ca="1" si="142"/>
        <v>964</v>
      </c>
      <c r="B404" s="2" t="str">
        <f t="shared" ca="1" si="143"/>
        <v>node41_main+20</v>
      </c>
      <c r="C404" s="3" t="str">
        <f ca="1">_xlfn.TEXTJOIN(" ",FALSE,OFFSET(program!$A$1,0,A404,1,M404))</f>
        <v>1101 973 0 72</v>
      </c>
      <c r="D404" s="4" t="str">
        <f ca="1">IF($H404="data",".dat "&amp;X404,
IF($H404="str",".str " &amp; _xlfn.TEXTJOIN("",FALSE,OFFSET(program!$A$2,0,A404+1,1,M404-1)),
$L404&amp;" "&amp;_xlfn.TEXTJOIN(", ",TRUE,$X404:$Z404)
))</f>
        <v>ADD  node41_main+29, 0, [node.desttbl]</v>
      </c>
      <c r="E404" s="19" t="b">
        <f t="shared" ca="1" si="144"/>
        <v>0</v>
      </c>
      <c r="F404" s="5" t="str">
        <f t="shared" ca="1" si="145"/>
        <v>node41_main</v>
      </c>
      <c r="G404" s="5">
        <f t="shared" ca="1" si="146"/>
        <v>944</v>
      </c>
      <c r="H404" s="5" t="str">
        <f t="shared" si="147"/>
        <v>code</v>
      </c>
      <c r="I404" s="13" t="b">
        <f t="shared" si="148"/>
        <v>0</v>
      </c>
      <c r="J404" s="6">
        <f ca="1">OFFSET(program!$A$1,0,disasm!A404)</f>
        <v>1101</v>
      </c>
      <c r="K404" s="7">
        <f t="shared" ca="1" si="138"/>
        <v>1</v>
      </c>
      <c r="L404" s="7" t="str">
        <f t="shared" ca="1" si="149"/>
        <v xml:space="preserve">ADD </v>
      </c>
      <c r="M404" s="7">
        <f t="shared" ca="1" si="150"/>
        <v>4</v>
      </c>
      <c r="N404" s="7">
        <f t="shared" ca="1" si="139"/>
        <v>3</v>
      </c>
      <c r="O404" s="8">
        <f t="shared" ca="1" si="151"/>
        <v>1</v>
      </c>
      <c r="P404" s="8">
        <f t="shared" ca="1" si="140"/>
        <v>1</v>
      </c>
      <c r="Q404" s="8">
        <f t="shared" ca="1" si="141"/>
        <v>0</v>
      </c>
      <c r="R404" s="8" t="str">
        <f t="shared" ca="1" si="152"/>
        <v>addr</v>
      </c>
      <c r="S404" s="8" t="str">
        <f t="shared" ca="1" si="153"/>
        <v>num</v>
      </c>
      <c r="T404" s="8" t="str">
        <f t="shared" ca="1" si="154"/>
        <v>addr</v>
      </c>
      <c r="U404" s="7">
        <f ca="1">IF(O404="","",OFFSET(program!$A$1,0,disasm!$A404+COLUMN()-COLUMN($U404)+IF($I404,0,1)))</f>
        <v>973</v>
      </c>
      <c r="V404" s="7">
        <f ca="1">IF(P404="","",OFFSET(program!$A$1,0,disasm!$A404+COLUMN()-COLUMN($U404)+IF($I404,0,1)))</f>
        <v>0</v>
      </c>
      <c r="W404" s="7">
        <f ca="1">IF(Q404="","",OFFSET(program!$A$1,0,disasm!$A404+COLUMN()-COLUMN($U404)+IF($I404,0,1)))</f>
        <v>72</v>
      </c>
      <c r="X404" s="3" t="str">
        <f t="shared" ca="1" si="155"/>
        <v>node41_main+29</v>
      </c>
      <c r="Y404" s="3" t="str">
        <f t="shared" ca="1" si="156"/>
        <v>0</v>
      </c>
      <c r="Z404" s="3" t="str">
        <f t="shared" ca="1" si="157"/>
        <v>[node.desttbl]</v>
      </c>
      <c r="AA404" s="3" t="str">
        <f ca="1">" "
&amp;AE404
&amp;IF(AND(OR(K404=5,K404=6),MOD(INT(J404/1000),10)=1)," A2","")
&amp;IF(AND(NOT(I404),J404=109,OFFSET(program!$A$1,0,disasm!$A404+1)&gt;0,NOT(ISNUMBER(FIND(" A1 "," "&amp;AE404&amp;" "))))," AUTOLABEL","")
&amp;" "</f>
        <v xml:space="preserve"> A1 </v>
      </c>
      <c r="AE404" s="21" t="s">
        <v>28</v>
      </c>
    </row>
    <row r="405" spans="1:31" x14ac:dyDescent="0.2">
      <c r="A405" s="1">
        <f t="shared" ca="1" si="142"/>
        <v>968</v>
      </c>
      <c r="B405" s="2" t="str">
        <f t="shared" ca="1" si="143"/>
        <v>node41_main+24</v>
      </c>
      <c r="C405" s="3" t="str">
        <f ca="1">_xlfn.TEXTJOIN(" ",FALSE,OFFSET(program!$A$1,0,A405,1,M405))</f>
        <v>1105 1 73</v>
      </c>
      <c r="D405" s="4" t="str">
        <f ca="1">IF($H405="data",".dat "&amp;X405,
IF($H405="str",".str " &amp; _xlfn.TEXTJOIN("",FALSE,OFFSET(program!$A$2,0,A405+1,1,M405-1)),
$L405&amp;" "&amp;_xlfn.TEXTJOIN(", ",TRUE,$X405:$Z405)
))</f>
        <v>J!=0 1, main.loop</v>
      </c>
      <c r="E405" s="19" t="b">
        <f t="shared" ca="1" si="144"/>
        <v>0</v>
      </c>
      <c r="F405" s="5" t="str">
        <f t="shared" ca="1" si="145"/>
        <v>node41_main</v>
      </c>
      <c r="G405" s="5">
        <f t="shared" ca="1" si="146"/>
        <v>944</v>
      </c>
      <c r="H405" s="5" t="str">
        <f t="shared" si="147"/>
        <v>code</v>
      </c>
      <c r="I405" s="13" t="b">
        <f t="shared" si="148"/>
        <v>0</v>
      </c>
      <c r="J405" s="6">
        <f ca="1">OFFSET(program!$A$1,0,disasm!A405)</f>
        <v>1105</v>
      </c>
      <c r="K405" s="7">
        <f t="shared" ca="1" si="138"/>
        <v>5</v>
      </c>
      <c r="L405" s="7" t="str">
        <f t="shared" ca="1" si="149"/>
        <v>J!=0</v>
      </c>
      <c r="M405" s="7">
        <f t="shared" ca="1" si="150"/>
        <v>3</v>
      </c>
      <c r="N405" s="7">
        <f t="shared" ca="1" si="139"/>
        <v>2</v>
      </c>
      <c r="O405" s="8">
        <f t="shared" ca="1" si="151"/>
        <v>1</v>
      </c>
      <c r="P405" s="8">
        <f t="shared" ca="1" si="140"/>
        <v>1</v>
      </c>
      <c r="Q405" s="8" t="str">
        <f t="shared" ca="1" si="141"/>
        <v/>
      </c>
      <c r="R405" s="8" t="str">
        <f t="shared" ca="1" si="152"/>
        <v>num</v>
      </c>
      <c r="S405" s="8" t="str">
        <f t="shared" ca="1" si="153"/>
        <v>addr</v>
      </c>
      <c r="T405" s="8" t="str">
        <f t="shared" ca="1" si="154"/>
        <v/>
      </c>
      <c r="U405" s="7">
        <f ca="1">IF(O405="","",OFFSET(program!$A$1,0,disasm!$A405+COLUMN()-COLUMN($U405)+IF($I405,0,1)))</f>
        <v>1</v>
      </c>
      <c r="V405" s="7">
        <f ca="1">IF(P405="","",OFFSET(program!$A$1,0,disasm!$A405+COLUMN()-COLUMN($U405)+IF($I405,0,1)))</f>
        <v>73</v>
      </c>
      <c r="W405" s="7" t="str">
        <f ca="1">IF(Q405="","",OFFSET(program!$A$1,0,disasm!$A405+COLUMN()-COLUMN($U405)+IF($I405,0,1)))</f>
        <v/>
      </c>
      <c r="X405" s="3" t="str">
        <f t="shared" ca="1" si="155"/>
        <v>1</v>
      </c>
      <c r="Y405" s="3" t="str">
        <f t="shared" ca="1" si="156"/>
        <v>main.loop</v>
      </c>
      <c r="Z405" s="3" t="str">
        <f t="shared" ca="1" si="157"/>
        <v/>
      </c>
      <c r="AA405" s="3" t="str">
        <f ca="1">" "
&amp;AE405
&amp;IF(AND(OR(K405=5,K405=6),MOD(INT(J405/1000),10)=1)," A2","")
&amp;IF(AND(NOT(I405),J405=109,OFFSET(program!$A$1,0,disasm!$A405+1)&gt;0,NOT(ISNUMBER(FIND(" A1 "," "&amp;AE405&amp;" "))))," AUTOLABEL","")
&amp;" "</f>
        <v xml:space="preserve">  A2 </v>
      </c>
    </row>
    <row r="406" spans="1:31" x14ac:dyDescent="0.2">
      <c r="A406" s="1">
        <f t="shared" ca="1" si="142"/>
        <v>971</v>
      </c>
      <c r="B406" s="2" t="str">
        <f t="shared" ca="1" si="143"/>
        <v>node41_main+27</v>
      </c>
      <c r="C406" s="3" t="str">
        <f ca="1">_xlfn.TEXTJOIN(" ",FALSE,OFFSET(program!$A$1,0,A406,1,M406))</f>
        <v>1</v>
      </c>
      <c r="D406" s="4" t="str">
        <f ca="1">IF($H406="data",".dat "&amp;X406,
IF($H406="str",".str " &amp; _xlfn.TEXTJOIN("",FALSE,OFFSET(program!$A$2,0,A406+1,1,M406-1)),
$L406&amp;" "&amp;_xlfn.TEXTJOIN(", ",TRUE,$X406:$Z406)
))</f>
        <v>.dat 1</v>
      </c>
      <c r="E406" s="19" t="b">
        <f t="shared" ca="1" si="144"/>
        <v>0</v>
      </c>
      <c r="F406" s="5" t="str">
        <f t="shared" ca="1" si="145"/>
        <v>node41_main</v>
      </c>
      <c r="G406" s="5">
        <f t="shared" ca="1" si="146"/>
        <v>944</v>
      </c>
      <c r="H406" s="5" t="str">
        <f t="shared" si="147"/>
        <v>data</v>
      </c>
      <c r="I406" s="13" t="b">
        <f t="shared" si="148"/>
        <v>1</v>
      </c>
      <c r="J406" s="6">
        <f ca="1">OFFSET(program!$A$1,0,disasm!A406)</f>
        <v>1</v>
      </c>
      <c r="K406" s="7">
        <f t="shared" ca="1" si="138"/>
        <v>1</v>
      </c>
      <c r="L406" s="7" t="str">
        <f t="shared" ca="1" si="149"/>
        <v xml:space="preserve">ADD </v>
      </c>
      <c r="M406" s="7">
        <f t="shared" si="150"/>
        <v>1</v>
      </c>
      <c r="N406" s="7">
        <f t="shared" si="139"/>
        <v>1</v>
      </c>
      <c r="O406" s="8">
        <f t="shared" si="151"/>
        <v>1</v>
      </c>
      <c r="P406" s="8" t="str">
        <f t="shared" si="140"/>
        <v/>
      </c>
      <c r="Q406" s="8" t="str">
        <f t="shared" si="141"/>
        <v/>
      </c>
      <c r="R406" s="8" t="str">
        <f t="shared" ca="1" si="152"/>
        <v>num</v>
      </c>
      <c r="S406" s="8" t="str">
        <f t="shared" si="153"/>
        <v/>
      </c>
      <c r="T406" s="8" t="str">
        <f t="shared" si="154"/>
        <v/>
      </c>
      <c r="U406" s="7">
        <f ca="1">IF(O406="","",OFFSET(program!$A$1,0,disasm!$A406+COLUMN()-COLUMN($U406)+IF($I406,0,1)))</f>
        <v>1</v>
      </c>
      <c r="V406" s="7" t="str">
        <f ca="1">IF(P406="","",OFFSET(program!$A$1,0,disasm!$A406+COLUMN()-COLUMN($U406)+IF($I406,0,1)))</f>
        <v/>
      </c>
      <c r="W406" s="7" t="str">
        <f ca="1">IF(Q406="","",OFFSET(program!$A$1,0,disasm!$A406+COLUMN()-COLUMN($U406)+IF($I406,0,1)))</f>
        <v/>
      </c>
      <c r="X406" s="3" t="str">
        <f t="shared" ca="1" si="155"/>
        <v>1</v>
      </c>
      <c r="Y406" s="3" t="str">
        <f t="shared" si="156"/>
        <v/>
      </c>
      <c r="Z406" s="3" t="str">
        <f t="shared" si="157"/>
        <v/>
      </c>
      <c r="AA406" s="3" t="str">
        <f ca="1">" "
&amp;AE406
&amp;IF(AND(OR(K406=5,K406=6),MOD(INT(J406/1000),10)=1)," A2","")
&amp;IF(AND(NOT(I406),J406=109,OFFSET(program!$A$1,0,disasm!$A406+1)&gt;0,NOT(ISNUMBER(FIND(" A1 "," "&amp;AE406&amp;" "))))," AUTOLABEL","")
&amp;" "</f>
        <v xml:space="preserve"> DATA </v>
      </c>
      <c r="AE406" s="12" t="s">
        <v>23</v>
      </c>
    </row>
    <row r="407" spans="1:31" x14ac:dyDescent="0.2">
      <c r="A407" s="1">
        <f t="shared" ca="1" si="142"/>
        <v>972</v>
      </c>
      <c r="B407" s="2" t="str">
        <f t="shared" ca="1" si="143"/>
        <v>node41_main+28</v>
      </c>
      <c r="C407" s="3" t="str">
        <f ca="1">_xlfn.TEXTJOIN(" ",FALSE,OFFSET(program!$A$1,0,A407,1,M407))</f>
        <v>10</v>
      </c>
      <c r="D407" s="4" t="str">
        <f ca="1">IF($H407="data",".dat "&amp;X407,
IF($H407="str",".str " &amp; _xlfn.TEXTJOIN("",FALSE,OFFSET(program!$A$2,0,A407+1,1,M407-1)),
$L407&amp;" "&amp;_xlfn.TEXTJOIN(", ",TRUE,$X407:$Z407)
))</f>
        <v>.dat 10</v>
      </c>
      <c r="E407" s="19" t="b">
        <f t="shared" ca="1" si="144"/>
        <v>0</v>
      </c>
      <c r="F407" s="5" t="str">
        <f t="shared" ca="1" si="145"/>
        <v>node41_main</v>
      </c>
      <c r="G407" s="5">
        <f t="shared" ca="1" si="146"/>
        <v>944</v>
      </c>
      <c r="H407" s="5" t="str">
        <f t="shared" si="147"/>
        <v>data</v>
      </c>
      <c r="I407" s="13" t="b">
        <f t="shared" si="148"/>
        <v>1</v>
      </c>
      <c r="J407" s="6">
        <f ca="1">OFFSET(program!$A$1,0,disasm!A407)</f>
        <v>10</v>
      </c>
      <c r="K407" s="7">
        <f t="shared" ca="1" si="138"/>
        <v>10</v>
      </c>
      <c r="L407" s="7" t="e">
        <f t="shared" ca="1" si="149"/>
        <v>#VALUE!</v>
      </c>
      <c r="M407" s="7">
        <f t="shared" si="150"/>
        <v>1</v>
      </c>
      <c r="N407" s="7">
        <f t="shared" si="139"/>
        <v>1</v>
      </c>
      <c r="O407" s="8">
        <f t="shared" si="151"/>
        <v>1</v>
      </c>
      <c r="P407" s="8" t="str">
        <f t="shared" si="140"/>
        <v/>
      </c>
      <c r="Q407" s="8" t="str">
        <f t="shared" si="141"/>
        <v/>
      </c>
      <c r="R407" s="8" t="str">
        <f t="shared" ca="1" si="152"/>
        <v>num</v>
      </c>
      <c r="S407" s="8" t="str">
        <f t="shared" si="153"/>
        <v/>
      </c>
      <c r="T407" s="8" t="str">
        <f t="shared" si="154"/>
        <v/>
      </c>
      <c r="U407" s="7">
        <f ca="1">IF(O407="","",OFFSET(program!$A$1,0,disasm!$A407+COLUMN()-COLUMN($U407)+IF($I407,0,1)))</f>
        <v>10</v>
      </c>
      <c r="V407" s="7" t="str">
        <f ca="1">IF(P407="","",OFFSET(program!$A$1,0,disasm!$A407+COLUMN()-COLUMN($U407)+IF($I407,0,1)))</f>
        <v/>
      </c>
      <c r="W407" s="7" t="str">
        <f ca="1">IF(Q407="","",OFFSET(program!$A$1,0,disasm!$A407+COLUMN()-COLUMN($U407)+IF($I407,0,1)))</f>
        <v/>
      </c>
      <c r="X407" s="3" t="str">
        <f t="shared" ca="1" si="155"/>
        <v>10</v>
      </c>
      <c r="Y407" s="3" t="str">
        <f t="shared" si="156"/>
        <v/>
      </c>
      <c r="Z407" s="3" t="str">
        <f t="shared" si="157"/>
        <v/>
      </c>
      <c r="AA407" s="3" t="str">
        <f ca="1">" "
&amp;AE407
&amp;IF(AND(OR(K407=5,K407=6),MOD(INT(J407/1000),10)=1)," A2","")
&amp;IF(AND(NOT(I407),J407=109,OFFSET(program!$A$1,0,disasm!$A407+1)&gt;0,NOT(ISNUMBER(FIND(" A1 "," "&amp;AE407&amp;" "))))," AUTOLABEL","")
&amp;" "</f>
        <v xml:space="preserve">  </v>
      </c>
    </row>
    <row r="408" spans="1:31" x14ac:dyDescent="0.2">
      <c r="A408" s="1">
        <f t="shared" ca="1" si="142"/>
        <v>973</v>
      </c>
      <c r="B408" s="2" t="str">
        <f t="shared" ca="1" si="143"/>
        <v>node41_main+29</v>
      </c>
      <c r="C408" s="3" t="str">
        <f ca="1">_xlfn.TEXTJOIN(" ",FALSE,OFFSET(program!$A$1,0,A408,1,M408))</f>
        <v>47</v>
      </c>
      <c r="D408" s="4" t="str">
        <f ca="1">IF($H408="data",".dat "&amp;X408,
IF($H408="str",".str " &amp; _xlfn.TEXTJOIN("",FALSE,OFFSET(program!$A$2,0,A408+1,1,M408-1)),
$L408&amp;" "&amp;_xlfn.TEXTJOIN(", ",TRUE,$X408:$Z408)
))</f>
        <v>.dat 47</v>
      </c>
      <c r="E408" s="19" t="b">
        <f t="shared" ca="1" si="144"/>
        <v>0</v>
      </c>
      <c r="F408" s="5" t="str">
        <f t="shared" ca="1" si="145"/>
        <v>node41_main</v>
      </c>
      <c r="G408" s="5">
        <f t="shared" ca="1" si="146"/>
        <v>944</v>
      </c>
      <c r="H408" s="5" t="str">
        <f t="shared" si="147"/>
        <v>data</v>
      </c>
      <c r="I408" s="13" t="b">
        <f t="shared" si="148"/>
        <v>1</v>
      </c>
      <c r="J408" s="6">
        <f ca="1">OFFSET(program!$A$1,0,disasm!A408)</f>
        <v>47</v>
      </c>
      <c r="K408" s="7">
        <f t="shared" ca="1" si="138"/>
        <v>47</v>
      </c>
      <c r="L408" s="7" t="e">
        <f t="shared" ca="1" si="149"/>
        <v>#VALUE!</v>
      </c>
      <c r="M408" s="7">
        <f t="shared" si="150"/>
        <v>1</v>
      </c>
      <c r="N408" s="7">
        <f t="shared" si="139"/>
        <v>1</v>
      </c>
      <c r="O408" s="8">
        <f t="shared" si="151"/>
        <v>1</v>
      </c>
      <c r="P408" s="8" t="str">
        <f t="shared" si="140"/>
        <v/>
      </c>
      <c r="Q408" s="8" t="str">
        <f t="shared" si="141"/>
        <v/>
      </c>
      <c r="R408" s="8" t="str">
        <f t="shared" ca="1" si="152"/>
        <v>num</v>
      </c>
      <c r="S408" s="8" t="str">
        <f t="shared" si="153"/>
        <v/>
      </c>
      <c r="T408" s="8" t="str">
        <f t="shared" si="154"/>
        <v/>
      </c>
      <c r="U408" s="7">
        <f ca="1">IF(O408="","",OFFSET(program!$A$1,0,disasm!$A408+COLUMN()-COLUMN($U408)+IF($I408,0,1)))</f>
        <v>47</v>
      </c>
      <c r="V408" s="7" t="str">
        <f ca="1">IF(P408="","",OFFSET(program!$A$1,0,disasm!$A408+COLUMN()-COLUMN($U408)+IF($I408,0,1)))</f>
        <v/>
      </c>
      <c r="W408" s="7" t="str">
        <f ca="1">IF(Q408="","",OFFSET(program!$A$1,0,disasm!$A408+COLUMN()-COLUMN($U408)+IF($I408,0,1)))</f>
        <v/>
      </c>
      <c r="X408" s="3" t="str">
        <f t="shared" ca="1" si="155"/>
        <v>47</v>
      </c>
      <c r="Y408" s="3" t="str">
        <f t="shared" si="156"/>
        <v/>
      </c>
      <c r="Z408" s="3" t="str">
        <f t="shared" si="157"/>
        <v/>
      </c>
      <c r="AA408" s="3" t="str">
        <f ca="1">" "
&amp;AE408
&amp;IF(AND(OR(K408=5,K408=6),MOD(INT(J408/1000),10)=1)," A2","")
&amp;IF(AND(NOT(I408),J408=109,OFFSET(program!$A$1,0,disasm!$A408+1)&gt;0,NOT(ISNUMBER(FIND(" A1 "," "&amp;AE408&amp;" "))))," AUTOLABEL","")
&amp;" "</f>
        <v xml:space="preserve">  </v>
      </c>
    </row>
    <row r="409" spans="1:31" x14ac:dyDescent="0.2">
      <c r="A409" s="1">
        <f t="shared" ca="1" si="142"/>
        <v>974</v>
      </c>
      <c r="B409" s="2" t="str">
        <f t="shared" ca="1" si="143"/>
        <v>node41_main+30</v>
      </c>
      <c r="C409" s="3" t="str">
        <f ca="1">_xlfn.TEXTJOIN(" ",FALSE,OFFSET(program!$A$1,0,A409,1,M409))</f>
        <v>3851</v>
      </c>
      <c r="D409" s="4" t="str">
        <f ca="1">IF($H409="data",".dat "&amp;X409,
IF($H409="str",".str " &amp; _xlfn.TEXTJOIN("",FALSE,OFFSET(program!$A$2,0,A409+1,1,M409-1)),
$L409&amp;" "&amp;_xlfn.TEXTJOIN(", ",TRUE,$X409:$Z409)
))</f>
        <v>.dat 3851</v>
      </c>
      <c r="E409" s="19" t="b">
        <f t="shared" ca="1" si="144"/>
        <v>0</v>
      </c>
      <c r="F409" s="5" t="str">
        <f t="shared" ca="1" si="145"/>
        <v>node41_main</v>
      </c>
      <c r="G409" s="5">
        <f t="shared" ca="1" si="146"/>
        <v>944</v>
      </c>
      <c r="H409" s="5" t="str">
        <f t="shared" si="147"/>
        <v>data</v>
      </c>
      <c r="I409" s="13" t="b">
        <f t="shared" si="148"/>
        <v>1</v>
      </c>
      <c r="J409" s="6">
        <f ca="1">OFFSET(program!$A$1,0,disasm!A409)</f>
        <v>3851</v>
      </c>
      <c r="K409" s="7">
        <f t="shared" ca="1" si="138"/>
        <v>51</v>
      </c>
      <c r="L409" s="7" t="e">
        <f t="shared" ca="1" si="149"/>
        <v>#VALUE!</v>
      </c>
      <c r="M409" s="7">
        <f t="shared" si="150"/>
        <v>1</v>
      </c>
      <c r="N409" s="7">
        <f t="shared" si="139"/>
        <v>1</v>
      </c>
      <c r="O409" s="8">
        <f t="shared" si="151"/>
        <v>1</v>
      </c>
      <c r="P409" s="8" t="str">
        <f t="shared" si="140"/>
        <v/>
      </c>
      <c r="Q409" s="8" t="str">
        <f t="shared" si="141"/>
        <v/>
      </c>
      <c r="R409" s="8" t="str">
        <f t="shared" ca="1" si="152"/>
        <v>num</v>
      </c>
      <c r="S409" s="8" t="str">
        <f t="shared" si="153"/>
        <v/>
      </c>
      <c r="T409" s="8" t="str">
        <f t="shared" si="154"/>
        <v/>
      </c>
      <c r="U409" s="7">
        <f ca="1">IF(O409="","",OFFSET(program!$A$1,0,disasm!$A409+COLUMN()-COLUMN($U409)+IF($I409,0,1)))</f>
        <v>3851</v>
      </c>
      <c r="V409" s="7" t="str">
        <f ca="1">IF(P409="","",OFFSET(program!$A$1,0,disasm!$A409+COLUMN()-COLUMN($U409)+IF($I409,0,1)))</f>
        <v/>
      </c>
      <c r="W409" s="7" t="str">
        <f ca="1">IF(Q409="","",OFFSET(program!$A$1,0,disasm!$A409+COLUMN()-COLUMN($U409)+IF($I409,0,1)))</f>
        <v/>
      </c>
      <c r="X409" s="3" t="str">
        <f t="shared" ca="1" si="155"/>
        <v>3851</v>
      </c>
      <c r="Y409" s="3" t="str">
        <f t="shared" si="156"/>
        <v/>
      </c>
      <c r="Z409" s="3" t="str">
        <f t="shared" si="157"/>
        <v/>
      </c>
      <c r="AA409" s="3" t="str">
        <f ca="1">" "
&amp;AE409
&amp;IF(AND(OR(K409=5,K409=6),MOD(INT(J409/1000),10)=1)," A2","")
&amp;IF(AND(NOT(I409),J409=109,OFFSET(program!$A$1,0,disasm!$A409+1)&gt;0,NOT(ISNUMBER(FIND(" A1 "," "&amp;AE409&amp;" "))))," AUTOLABEL","")
&amp;" "</f>
        <v xml:space="preserve">  </v>
      </c>
    </row>
    <row r="410" spans="1:31" x14ac:dyDescent="0.2">
      <c r="A410" s="1">
        <f t="shared" ca="1" si="142"/>
        <v>975</v>
      </c>
      <c r="B410" s="2" t="str">
        <f t="shared" ca="1" si="143"/>
        <v>node41_main+31</v>
      </c>
      <c r="C410" s="3" t="str">
        <f ca="1">_xlfn.TEXTJOIN(" ",FALSE,OFFSET(program!$A$1,0,A410,1,M410))</f>
        <v>40</v>
      </c>
      <c r="D410" s="4" t="str">
        <f ca="1">IF($H410="data",".dat "&amp;X410,
IF($H410="str",".str " &amp; _xlfn.TEXTJOIN("",FALSE,OFFSET(program!$A$2,0,A410+1,1,M410-1)),
$L410&amp;" "&amp;_xlfn.TEXTJOIN(", ",TRUE,$X410:$Z410)
))</f>
        <v>.dat 40</v>
      </c>
      <c r="E410" s="19" t="b">
        <f t="shared" ca="1" si="144"/>
        <v>0</v>
      </c>
      <c r="F410" s="5" t="str">
        <f t="shared" ca="1" si="145"/>
        <v>node41_main</v>
      </c>
      <c r="G410" s="5">
        <f t="shared" ca="1" si="146"/>
        <v>944</v>
      </c>
      <c r="H410" s="5" t="str">
        <f t="shared" si="147"/>
        <v>data</v>
      </c>
      <c r="I410" s="13" t="b">
        <f t="shared" si="148"/>
        <v>1</v>
      </c>
      <c r="J410" s="6">
        <f ca="1">OFFSET(program!$A$1,0,disasm!A410)</f>
        <v>40</v>
      </c>
      <c r="K410" s="7">
        <f t="shared" ca="1" si="138"/>
        <v>40</v>
      </c>
      <c r="L410" s="7" t="e">
        <f t="shared" ca="1" si="149"/>
        <v>#VALUE!</v>
      </c>
      <c r="M410" s="7">
        <f t="shared" si="150"/>
        <v>1</v>
      </c>
      <c r="N410" s="7">
        <f t="shared" si="139"/>
        <v>1</v>
      </c>
      <c r="O410" s="8">
        <f t="shared" si="151"/>
        <v>1</v>
      </c>
      <c r="P410" s="8" t="str">
        <f t="shared" si="140"/>
        <v/>
      </c>
      <c r="Q410" s="8" t="str">
        <f t="shared" si="141"/>
        <v/>
      </c>
      <c r="R410" s="8" t="str">
        <f t="shared" ca="1" si="152"/>
        <v>num</v>
      </c>
      <c r="S410" s="8" t="str">
        <f t="shared" si="153"/>
        <v/>
      </c>
      <c r="T410" s="8" t="str">
        <f t="shared" si="154"/>
        <v/>
      </c>
      <c r="U410" s="7">
        <f ca="1">IF(O410="","",OFFSET(program!$A$1,0,disasm!$A410+COLUMN()-COLUMN($U410)+IF($I410,0,1)))</f>
        <v>40</v>
      </c>
      <c r="V410" s="7" t="str">
        <f ca="1">IF(P410="","",OFFSET(program!$A$1,0,disasm!$A410+COLUMN()-COLUMN($U410)+IF($I410,0,1)))</f>
        <v/>
      </c>
      <c r="W410" s="7" t="str">
        <f ca="1">IF(Q410="","",OFFSET(program!$A$1,0,disasm!$A410+COLUMN()-COLUMN($U410)+IF($I410,0,1)))</f>
        <v/>
      </c>
      <c r="X410" s="3" t="str">
        <f t="shared" ca="1" si="155"/>
        <v>40</v>
      </c>
      <c r="Y410" s="3" t="str">
        <f t="shared" si="156"/>
        <v/>
      </c>
      <c r="Z410" s="3" t="str">
        <f t="shared" si="157"/>
        <v/>
      </c>
      <c r="AA410" s="3" t="str">
        <f ca="1">" "
&amp;AE410
&amp;IF(AND(OR(K410=5,K410=6),MOD(INT(J410/1000),10)=1)," A2","")
&amp;IF(AND(NOT(I410),J410=109,OFFSET(program!$A$1,0,disasm!$A410+1)&gt;0,NOT(ISNUMBER(FIND(" A1 "," "&amp;AE410&amp;" "))))," AUTOLABEL","")
&amp;" "</f>
        <v xml:space="preserve">  </v>
      </c>
    </row>
    <row r="411" spans="1:31" x14ac:dyDescent="0.2">
      <c r="A411" s="1">
        <f t="shared" ca="1" si="142"/>
        <v>976</v>
      </c>
      <c r="B411" s="2" t="str">
        <f t="shared" ca="1" si="143"/>
        <v>node41_main+32</v>
      </c>
      <c r="C411" s="3" t="str">
        <f ca="1">_xlfn.TEXTJOIN(" ",FALSE,OFFSET(program!$A$1,0,A411,1,M411))</f>
        <v>109506</v>
      </c>
      <c r="D411" s="4" t="str">
        <f ca="1">IF($H411="data",".dat "&amp;X411,
IF($H411="str",".str " &amp; _xlfn.TEXTJOIN("",FALSE,OFFSET(program!$A$2,0,A411+1,1,M411-1)),
$L411&amp;" "&amp;_xlfn.TEXTJOIN(", ",TRUE,$X411:$Z411)
))</f>
        <v>.dat 109506</v>
      </c>
      <c r="E411" s="19" t="b">
        <f t="shared" ca="1" si="144"/>
        <v>0</v>
      </c>
      <c r="F411" s="5" t="str">
        <f t="shared" ca="1" si="145"/>
        <v>node41_main</v>
      </c>
      <c r="G411" s="5">
        <f t="shared" ca="1" si="146"/>
        <v>944</v>
      </c>
      <c r="H411" s="5" t="str">
        <f t="shared" si="147"/>
        <v>data</v>
      </c>
      <c r="I411" s="13" t="b">
        <f t="shared" si="148"/>
        <v>1</v>
      </c>
      <c r="J411" s="6">
        <f ca="1">OFFSET(program!$A$1,0,disasm!A411)</f>
        <v>109506</v>
      </c>
      <c r="K411" s="7">
        <f t="shared" ca="1" si="138"/>
        <v>6</v>
      </c>
      <c r="L411" s="7" t="str">
        <f t="shared" ca="1" si="149"/>
        <v xml:space="preserve">J=0 </v>
      </c>
      <c r="M411" s="7">
        <f t="shared" si="150"/>
        <v>1</v>
      </c>
      <c r="N411" s="7">
        <f t="shared" si="139"/>
        <v>1</v>
      </c>
      <c r="O411" s="8">
        <f t="shared" si="151"/>
        <v>1</v>
      </c>
      <c r="P411" s="8" t="str">
        <f t="shared" si="140"/>
        <v/>
      </c>
      <c r="Q411" s="8" t="str">
        <f t="shared" si="141"/>
        <v/>
      </c>
      <c r="R411" s="8" t="str">
        <f t="shared" ca="1" si="152"/>
        <v>num</v>
      </c>
      <c r="S411" s="8" t="str">
        <f t="shared" si="153"/>
        <v/>
      </c>
      <c r="T411" s="8" t="str">
        <f t="shared" si="154"/>
        <v/>
      </c>
      <c r="U411" s="7">
        <f ca="1">IF(O411="","",OFFSET(program!$A$1,0,disasm!$A411+COLUMN()-COLUMN($U411)+IF($I411,0,1)))</f>
        <v>109506</v>
      </c>
      <c r="V411" s="7" t="str">
        <f ca="1">IF(P411="","",OFFSET(program!$A$1,0,disasm!$A411+COLUMN()-COLUMN($U411)+IF($I411,0,1)))</f>
        <v/>
      </c>
      <c r="W411" s="7" t="str">
        <f ca="1">IF(Q411="","",OFFSET(program!$A$1,0,disasm!$A411+COLUMN()-COLUMN($U411)+IF($I411,0,1)))</f>
        <v/>
      </c>
      <c r="X411" s="3" t="str">
        <f t="shared" ca="1" si="155"/>
        <v>109506</v>
      </c>
      <c r="Y411" s="3" t="str">
        <f t="shared" si="156"/>
        <v/>
      </c>
      <c r="Z411" s="3" t="str">
        <f t="shared" si="157"/>
        <v/>
      </c>
      <c r="AA411" s="3" t="str">
        <f ca="1">" "
&amp;AE411
&amp;IF(AND(OR(K411=5,K411=6),MOD(INT(J411/1000),10)=1)," A2","")
&amp;IF(AND(NOT(I411),J411=109,OFFSET(program!$A$1,0,disasm!$A411+1)&gt;0,NOT(ISNUMBER(FIND(" A1 "," "&amp;AE411&amp;" "))))," AUTOLABEL","")
&amp;" "</f>
        <v xml:space="preserve">  </v>
      </c>
    </row>
    <row r="412" spans="1:31" x14ac:dyDescent="0.2">
      <c r="A412" s="1">
        <f t="shared" ca="1" si="142"/>
        <v>977</v>
      </c>
      <c r="B412" s="2" t="str">
        <f t="shared" ca="1" si="143"/>
        <v>node07_main</v>
      </c>
      <c r="C412" s="3" t="str">
        <f ca="1">_xlfn.TEXTJOIN(" ",FALSE,OFFSET(program!$A$1,0,A412,1,M412))</f>
        <v>1102 1 50683 66</v>
      </c>
      <c r="D412" s="4" t="str">
        <f ca="1">IF($H412="data",".dat "&amp;X412,
IF($H412="str",".str " &amp; _xlfn.TEXTJOIN("",FALSE,OFFSET(program!$A$2,0,A412+1,1,M412-1)),
$L412&amp;" "&amp;_xlfn.TEXTJOIN(", ",TRUE,$X412:$Z412)
))</f>
        <v>MUL  1, 50683, [node.prime]</v>
      </c>
      <c r="E412" s="19" t="b">
        <f t="shared" ca="1" si="144"/>
        <v>1</v>
      </c>
      <c r="F412" s="5" t="str">
        <f t="shared" si="145"/>
        <v>node07_main</v>
      </c>
      <c r="G412" s="5">
        <f t="shared" ca="1" si="146"/>
        <v>977</v>
      </c>
      <c r="H412" s="5" t="str">
        <f t="shared" si="147"/>
        <v>code</v>
      </c>
      <c r="I412" s="13" t="b">
        <f t="shared" si="148"/>
        <v>0</v>
      </c>
      <c r="J412" s="6">
        <f ca="1">OFFSET(program!$A$1,0,disasm!A412)</f>
        <v>1102</v>
      </c>
      <c r="K412" s="7">
        <f t="shared" ca="1" si="138"/>
        <v>2</v>
      </c>
      <c r="L412" s="7" t="str">
        <f t="shared" ca="1" si="149"/>
        <v xml:space="preserve">MUL </v>
      </c>
      <c r="M412" s="7">
        <f t="shared" ca="1" si="150"/>
        <v>4</v>
      </c>
      <c r="N412" s="7">
        <f t="shared" ca="1" si="139"/>
        <v>3</v>
      </c>
      <c r="O412" s="8">
        <f t="shared" ca="1" si="151"/>
        <v>1</v>
      </c>
      <c r="P412" s="8">
        <f t="shared" ca="1" si="140"/>
        <v>1</v>
      </c>
      <c r="Q412" s="8">
        <f t="shared" ca="1" si="141"/>
        <v>0</v>
      </c>
      <c r="R412" s="8" t="str">
        <f t="shared" ca="1" si="152"/>
        <v>num</v>
      </c>
      <c r="S412" s="8" t="str">
        <f t="shared" ca="1" si="153"/>
        <v>num</v>
      </c>
      <c r="T412" s="8" t="str">
        <f t="shared" ca="1" si="154"/>
        <v>addr</v>
      </c>
      <c r="U412" s="7">
        <f ca="1">IF(O412="","",OFFSET(program!$A$1,0,disasm!$A412+COLUMN()-COLUMN($U412)+IF($I412,0,1)))</f>
        <v>1</v>
      </c>
      <c r="V412" s="7">
        <f ca="1">IF(P412="","",OFFSET(program!$A$1,0,disasm!$A412+COLUMN()-COLUMN($U412)+IF($I412,0,1)))</f>
        <v>50683</v>
      </c>
      <c r="W412" s="7">
        <f ca="1">IF(Q412="","",OFFSET(program!$A$1,0,disasm!$A412+COLUMN()-COLUMN($U412)+IF($I412,0,1)))</f>
        <v>66</v>
      </c>
      <c r="X412" s="3" t="str">
        <f t="shared" ca="1" si="155"/>
        <v>1</v>
      </c>
      <c r="Y412" s="3" t="str">
        <f t="shared" ca="1" si="156"/>
        <v>50683</v>
      </c>
      <c r="Z412" s="3" t="str">
        <f t="shared" ca="1" si="157"/>
        <v>[node.prime]</v>
      </c>
      <c r="AA412" s="3" t="str">
        <f ca="1">" "
&amp;AE412
&amp;IF(AND(OR(K412=5,K412=6),MOD(INT(J412/1000),10)=1)," A2","")
&amp;IF(AND(NOT(I412),J412=109,OFFSET(program!$A$1,0,disasm!$A412+1)&gt;0,NOT(ISNUMBER(FIND(" A1 "," "&amp;AE412&amp;" "))))," AUTOLABEL","")
&amp;" "</f>
        <v xml:space="preserve"> CODE </v>
      </c>
      <c r="AD412" s="12" t="s">
        <v>100</v>
      </c>
      <c r="AE412" s="12" t="s">
        <v>24</v>
      </c>
    </row>
    <row r="413" spans="1:31" x14ac:dyDescent="0.2">
      <c r="A413" s="1">
        <f t="shared" ca="1" si="142"/>
        <v>981</v>
      </c>
      <c r="B413" s="2" t="str">
        <f t="shared" ca="1" si="143"/>
        <v>node07_main+4</v>
      </c>
      <c r="C413" s="3" t="str">
        <f ca="1">_xlfn.TEXTJOIN(" ",FALSE,OFFSET(program!$A$1,0,A413,1,M413))</f>
        <v>1102 1 1 67</v>
      </c>
      <c r="D413" s="4" t="str">
        <f ca="1">IF($H413="data",".dat "&amp;X413,
IF($H413="str",".str " &amp; _xlfn.TEXTJOIN("",FALSE,OFFSET(program!$A$2,0,A413+1,1,M413-1)),
$L413&amp;" "&amp;_xlfn.TEXTJOIN(", ",TRUE,$X413:$Z413)
))</f>
        <v>MUL  1, 1, [node.rxmem_size]</v>
      </c>
      <c r="E413" s="19" t="b">
        <f t="shared" ca="1" si="144"/>
        <v>1</v>
      </c>
      <c r="F413" s="5" t="str">
        <f t="shared" ca="1" si="145"/>
        <v>node07_main</v>
      </c>
      <c r="G413" s="5">
        <f t="shared" ca="1" si="146"/>
        <v>977</v>
      </c>
      <c r="H413" s="5" t="str">
        <f t="shared" si="147"/>
        <v>code</v>
      </c>
      <c r="I413" s="13" t="b">
        <f t="shared" si="148"/>
        <v>0</v>
      </c>
      <c r="J413" s="6">
        <f ca="1">OFFSET(program!$A$1,0,disasm!A413)</f>
        <v>1102</v>
      </c>
      <c r="K413" s="7">
        <f t="shared" ca="1" si="138"/>
        <v>2</v>
      </c>
      <c r="L413" s="7" t="str">
        <f t="shared" ca="1" si="149"/>
        <v xml:space="preserve">MUL </v>
      </c>
      <c r="M413" s="7">
        <f t="shared" ca="1" si="150"/>
        <v>4</v>
      </c>
      <c r="N413" s="7">
        <f t="shared" ca="1" si="139"/>
        <v>3</v>
      </c>
      <c r="O413" s="8">
        <f t="shared" ca="1" si="151"/>
        <v>1</v>
      </c>
      <c r="P413" s="8">
        <f t="shared" ca="1" si="140"/>
        <v>1</v>
      </c>
      <c r="Q413" s="8">
        <f t="shared" ca="1" si="141"/>
        <v>0</v>
      </c>
      <c r="R413" s="8" t="str">
        <f t="shared" ca="1" si="152"/>
        <v>num</v>
      </c>
      <c r="S413" s="8" t="str">
        <f t="shared" ca="1" si="153"/>
        <v>num</v>
      </c>
      <c r="T413" s="8" t="str">
        <f t="shared" ca="1" si="154"/>
        <v>addr</v>
      </c>
      <c r="U413" s="7">
        <f ca="1">IF(O413="","",OFFSET(program!$A$1,0,disasm!$A413+COLUMN()-COLUMN($U413)+IF($I413,0,1)))</f>
        <v>1</v>
      </c>
      <c r="V413" s="7">
        <f ca="1">IF(P413="","",OFFSET(program!$A$1,0,disasm!$A413+COLUMN()-COLUMN($U413)+IF($I413,0,1)))</f>
        <v>1</v>
      </c>
      <c r="W413" s="7">
        <f ca="1">IF(Q413="","",OFFSET(program!$A$1,0,disasm!$A413+COLUMN()-COLUMN($U413)+IF($I413,0,1)))</f>
        <v>67</v>
      </c>
      <c r="X413" s="3" t="str">
        <f t="shared" ca="1" si="155"/>
        <v>1</v>
      </c>
      <c r="Y413" s="3" t="str">
        <f t="shared" ca="1" si="156"/>
        <v>1</v>
      </c>
      <c r="Z413" s="3" t="str">
        <f t="shared" ca="1" si="157"/>
        <v>[node.rxmem_size]</v>
      </c>
      <c r="AA413" s="3" t="str">
        <f ca="1">" "
&amp;AE413
&amp;IF(AND(OR(K413=5,K413=6),MOD(INT(J413/1000),10)=1)," A2","")
&amp;IF(AND(NOT(I413),J413=109,OFFSET(program!$A$1,0,disasm!$A413+1)&gt;0,NOT(ISNUMBER(FIND(" A1 "," "&amp;AE413&amp;" "))))," AUTOLABEL","")
&amp;" "</f>
        <v xml:space="preserve">  </v>
      </c>
    </row>
    <row r="414" spans="1:31" x14ac:dyDescent="0.2">
      <c r="A414" s="1">
        <f t="shared" ca="1" si="142"/>
        <v>985</v>
      </c>
      <c r="B414" s="2" t="str">
        <f t="shared" ca="1" si="143"/>
        <v>node07_main+8</v>
      </c>
      <c r="C414" s="3" t="str">
        <f ca="1">_xlfn.TEXTJOIN(" ",FALSE,OFFSET(program!$A$1,0,A414,1,M414))</f>
        <v>1101 1004 0 68</v>
      </c>
      <c r="D414" s="4" t="str">
        <f ca="1">IF($H414="data",".dat "&amp;X414,
IF($H414="str",".str " &amp; _xlfn.TEXTJOIN("",FALSE,OFFSET(program!$A$2,0,A414+1,1,M414-1)),
$L414&amp;" "&amp;_xlfn.TEXTJOIN(", ",TRUE,$X414:$Z414)
))</f>
        <v>ADD  node07_main+27, 0, [node.rxmem]</v>
      </c>
      <c r="E414" s="19" t="b">
        <f t="shared" ca="1" si="144"/>
        <v>1</v>
      </c>
      <c r="F414" s="5" t="str">
        <f t="shared" ca="1" si="145"/>
        <v>node07_main</v>
      </c>
      <c r="G414" s="5">
        <f t="shared" ca="1" si="146"/>
        <v>977</v>
      </c>
      <c r="H414" s="5" t="str">
        <f t="shared" si="147"/>
        <v>code</v>
      </c>
      <c r="I414" s="13" t="b">
        <f t="shared" si="148"/>
        <v>0</v>
      </c>
      <c r="J414" s="6">
        <f ca="1">OFFSET(program!$A$1,0,disasm!A414)</f>
        <v>1101</v>
      </c>
      <c r="K414" s="7">
        <f t="shared" ca="1" si="138"/>
        <v>1</v>
      </c>
      <c r="L414" s="7" t="str">
        <f t="shared" ca="1" si="149"/>
        <v xml:space="preserve">ADD </v>
      </c>
      <c r="M414" s="7">
        <f t="shared" ca="1" si="150"/>
        <v>4</v>
      </c>
      <c r="N414" s="7">
        <f t="shared" ca="1" si="139"/>
        <v>3</v>
      </c>
      <c r="O414" s="8">
        <f t="shared" ca="1" si="151"/>
        <v>1</v>
      </c>
      <c r="P414" s="8">
        <f t="shared" ca="1" si="140"/>
        <v>1</v>
      </c>
      <c r="Q414" s="8">
        <f t="shared" ca="1" si="141"/>
        <v>0</v>
      </c>
      <c r="R414" s="8" t="str">
        <f t="shared" ca="1" si="152"/>
        <v>addr</v>
      </c>
      <c r="S414" s="8" t="str">
        <f t="shared" ca="1" si="153"/>
        <v>num</v>
      </c>
      <c r="T414" s="8" t="str">
        <f t="shared" ca="1" si="154"/>
        <v>addr</v>
      </c>
      <c r="U414" s="7">
        <f ca="1">IF(O414="","",OFFSET(program!$A$1,0,disasm!$A414+COLUMN()-COLUMN($U414)+IF($I414,0,1)))</f>
        <v>1004</v>
      </c>
      <c r="V414" s="7">
        <f ca="1">IF(P414="","",OFFSET(program!$A$1,0,disasm!$A414+COLUMN()-COLUMN($U414)+IF($I414,0,1)))</f>
        <v>0</v>
      </c>
      <c r="W414" s="7">
        <f ca="1">IF(Q414="","",OFFSET(program!$A$1,0,disasm!$A414+COLUMN()-COLUMN($U414)+IF($I414,0,1)))</f>
        <v>68</v>
      </c>
      <c r="X414" s="3" t="str">
        <f t="shared" ca="1" si="155"/>
        <v>node07_main+27</v>
      </c>
      <c r="Y414" s="3" t="str">
        <f t="shared" ca="1" si="156"/>
        <v>0</v>
      </c>
      <c r="Z414" s="3" t="str">
        <f t="shared" ca="1" si="157"/>
        <v>[node.rxmem]</v>
      </c>
      <c r="AA414" s="3" t="str">
        <f ca="1">" "
&amp;AE414
&amp;IF(AND(OR(K414=5,K414=6),MOD(INT(J414/1000),10)=1)," A2","")
&amp;IF(AND(NOT(I414),J414=109,OFFSET(program!$A$1,0,disasm!$A414+1)&gt;0,NOT(ISNUMBER(FIND(" A1 "," "&amp;AE414&amp;" "))))," AUTOLABEL","")
&amp;" "</f>
        <v xml:space="preserve"> A1 </v>
      </c>
      <c r="AE414" s="12" t="s">
        <v>28</v>
      </c>
    </row>
    <row r="415" spans="1:31" x14ac:dyDescent="0.2">
      <c r="A415" s="1">
        <f t="shared" ca="1" si="142"/>
        <v>989</v>
      </c>
      <c r="B415" s="2" t="str">
        <f t="shared" ca="1" si="143"/>
        <v>node07_main+12</v>
      </c>
      <c r="C415" s="3" t="str">
        <f ca="1">_xlfn.TEXTJOIN(" ",FALSE,OFFSET(program!$A$1,0,A415,1,M415))</f>
        <v>1102 556 1 69</v>
      </c>
      <c r="D415" s="4" t="str">
        <f ca="1">IF($H415="data",".dat "&amp;X415,
IF($H415="str",".str " &amp; _xlfn.TEXTJOIN("",FALSE,OFFSET(program!$A$2,0,A415+1,1,M415-1)),
$L415&amp;" "&amp;_xlfn.TEXTJOIN(", ",TRUE,$X415:$Z415)
))</f>
        <v>MUL  app_first, 1, [node.node_app]</v>
      </c>
      <c r="E415" s="19" t="b">
        <f t="shared" ca="1" si="144"/>
        <v>1</v>
      </c>
      <c r="F415" s="5" t="str">
        <f t="shared" ca="1" si="145"/>
        <v>node07_main</v>
      </c>
      <c r="G415" s="5">
        <f t="shared" ca="1" si="146"/>
        <v>977</v>
      </c>
      <c r="H415" s="5" t="str">
        <f t="shared" si="147"/>
        <v>code</v>
      </c>
      <c r="I415" s="13" t="b">
        <f t="shared" si="148"/>
        <v>0</v>
      </c>
      <c r="J415" s="6">
        <f ca="1">OFFSET(program!$A$1,0,disasm!A415)</f>
        <v>1102</v>
      </c>
      <c r="K415" s="7">
        <f t="shared" ca="1" si="138"/>
        <v>2</v>
      </c>
      <c r="L415" s="7" t="str">
        <f t="shared" ca="1" si="149"/>
        <v xml:space="preserve">MUL </v>
      </c>
      <c r="M415" s="7">
        <f t="shared" ca="1" si="150"/>
        <v>4</v>
      </c>
      <c r="N415" s="7">
        <f t="shared" ca="1" si="139"/>
        <v>3</v>
      </c>
      <c r="O415" s="8">
        <f t="shared" ca="1" si="151"/>
        <v>1</v>
      </c>
      <c r="P415" s="8">
        <f t="shared" ca="1" si="140"/>
        <v>1</v>
      </c>
      <c r="Q415" s="8">
        <f t="shared" ca="1" si="141"/>
        <v>0</v>
      </c>
      <c r="R415" s="8" t="str">
        <f t="shared" ca="1" si="152"/>
        <v>addr</v>
      </c>
      <c r="S415" s="8" t="str">
        <f t="shared" ca="1" si="153"/>
        <v>num</v>
      </c>
      <c r="T415" s="8" t="str">
        <f t="shared" ca="1" si="154"/>
        <v>addr</v>
      </c>
      <c r="U415" s="7">
        <f ca="1">IF(O415="","",OFFSET(program!$A$1,0,disasm!$A415+COLUMN()-COLUMN($U415)+IF($I415,0,1)))</f>
        <v>556</v>
      </c>
      <c r="V415" s="7">
        <f ca="1">IF(P415="","",OFFSET(program!$A$1,0,disasm!$A415+COLUMN()-COLUMN($U415)+IF($I415,0,1)))</f>
        <v>1</v>
      </c>
      <c r="W415" s="7">
        <f ca="1">IF(Q415="","",OFFSET(program!$A$1,0,disasm!$A415+COLUMN()-COLUMN($U415)+IF($I415,0,1)))</f>
        <v>69</v>
      </c>
      <c r="X415" s="3" t="str">
        <f t="shared" ca="1" si="155"/>
        <v>app_first</v>
      </c>
      <c r="Y415" s="3" t="str">
        <f t="shared" ca="1" si="156"/>
        <v>1</v>
      </c>
      <c r="Z415" s="3" t="str">
        <f t="shared" ca="1" si="157"/>
        <v>[node.node_app]</v>
      </c>
      <c r="AA415" s="3" t="str">
        <f ca="1">" "
&amp;AE415
&amp;IF(AND(OR(K415=5,K415=6),MOD(INT(J415/1000),10)=1)," A2","")
&amp;IF(AND(NOT(I415),J415=109,OFFSET(program!$A$1,0,disasm!$A415+1)&gt;0,NOT(ISNUMBER(FIND(" A1 "," "&amp;AE415&amp;" "))))," AUTOLABEL","")
&amp;" "</f>
        <v xml:space="preserve"> A1 </v>
      </c>
      <c r="AE415" s="12" t="s">
        <v>28</v>
      </c>
    </row>
    <row r="416" spans="1:31" x14ac:dyDescent="0.2">
      <c r="A416" s="1">
        <f t="shared" ca="1" si="142"/>
        <v>993</v>
      </c>
      <c r="B416" s="2" t="str">
        <f t="shared" ca="1" si="143"/>
        <v>node07_main+16</v>
      </c>
      <c r="C416" s="3" t="str">
        <f ca="1">_xlfn.TEXTJOIN(" ",FALSE,OFFSET(program!$A$1,0,A416,1,M416))</f>
        <v>1102 1 1 71</v>
      </c>
      <c r="D416" s="4" t="str">
        <f ca="1">IF($H416="data",".dat "&amp;X416,
IF($H416="str",".str " &amp; _xlfn.TEXTJOIN("",FALSE,OFFSET(program!$A$2,0,A416+1,1,M416-1)),
$L416&amp;" "&amp;_xlfn.TEXTJOIN(", ",TRUE,$X416:$Z416)
))</f>
        <v>MUL  1, 1, [node.desttbl_size]</v>
      </c>
      <c r="E416" s="19" t="b">
        <f t="shared" ca="1" si="144"/>
        <v>1</v>
      </c>
      <c r="F416" s="5" t="str">
        <f t="shared" ca="1" si="145"/>
        <v>node07_main</v>
      </c>
      <c r="G416" s="5">
        <f t="shared" ca="1" si="146"/>
        <v>977</v>
      </c>
      <c r="H416" s="5" t="str">
        <f t="shared" si="147"/>
        <v>code</v>
      </c>
      <c r="I416" s="13" t="b">
        <f t="shared" si="148"/>
        <v>0</v>
      </c>
      <c r="J416" s="6">
        <f ca="1">OFFSET(program!$A$1,0,disasm!A416)</f>
        <v>1102</v>
      </c>
      <c r="K416" s="7">
        <f t="shared" ca="1" si="138"/>
        <v>2</v>
      </c>
      <c r="L416" s="7" t="str">
        <f t="shared" ca="1" si="149"/>
        <v xml:space="preserve">MUL </v>
      </c>
      <c r="M416" s="7">
        <f t="shared" ca="1" si="150"/>
        <v>4</v>
      </c>
      <c r="N416" s="7">
        <f t="shared" ca="1" si="139"/>
        <v>3</v>
      </c>
      <c r="O416" s="8">
        <f t="shared" ca="1" si="151"/>
        <v>1</v>
      </c>
      <c r="P416" s="8">
        <f t="shared" ca="1" si="140"/>
        <v>1</v>
      </c>
      <c r="Q416" s="8">
        <f t="shared" ca="1" si="141"/>
        <v>0</v>
      </c>
      <c r="R416" s="8" t="str">
        <f t="shared" ca="1" si="152"/>
        <v>num</v>
      </c>
      <c r="S416" s="8" t="str">
        <f t="shared" ca="1" si="153"/>
        <v>num</v>
      </c>
      <c r="T416" s="8" t="str">
        <f t="shared" ca="1" si="154"/>
        <v>addr</v>
      </c>
      <c r="U416" s="7">
        <f ca="1">IF(O416="","",OFFSET(program!$A$1,0,disasm!$A416+COLUMN()-COLUMN($U416)+IF($I416,0,1)))</f>
        <v>1</v>
      </c>
      <c r="V416" s="7">
        <f ca="1">IF(P416="","",OFFSET(program!$A$1,0,disasm!$A416+COLUMN()-COLUMN($U416)+IF($I416,0,1)))</f>
        <v>1</v>
      </c>
      <c r="W416" s="7">
        <f ca="1">IF(Q416="","",OFFSET(program!$A$1,0,disasm!$A416+COLUMN()-COLUMN($U416)+IF($I416,0,1)))</f>
        <v>71</v>
      </c>
      <c r="X416" s="3" t="str">
        <f t="shared" ca="1" si="155"/>
        <v>1</v>
      </c>
      <c r="Y416" s="3" t="str">
        <f t="shared" ca="1" si="156"/>
        <v>1</v>
      </c>
      <c r="Z416" s="3" t="str">
        <f t="shared" ca="1" si="157"/>
        <v>[node.desttbl_size]</v>
      </c>
      <c r="AA416" s="3" t="str">
        <f ca="1">" "
&amp;AE416
&amp;IF(AND(OR(K416=5,K416=6),MOD(INT(J416/1000),10)=1)," A2","")
&amp;IF(AND(NOT(I416),J416=109,OFFSET(program!$A$1,0,disasm!$A416+1)&gt;0,NOT(ISNUMBER(FIND(" A1 "," "&amp;AE416&amp;" "))))," AUTOLABEL","")
&amp;" "</f>
        <v xml:space="preserve">  </v>
      </c>
    </row>
    <row r="417" spans="1:31" x14ac:dyDescent="0.2">
      <c r="A417" s="1">
        <f t="shared" ca="1" si="142"/>
        <v>997</v>
      </c>
      <c r="B417" s="2" t="str">
        <f t="shared" ca="1" si="143"/>
        <v>node07_main+20</v>
      </c>
      <c r="C417" s="3" t="str">
        <f ca="1">_xlfn.TEXTJOIN(" ",FALSE,OFFSET(program!$A$1,0,A417,1,M417))</f>
        <v>1102 1006 1 72</v>
      </c>
      <c r="D417" s="4" t="str">
        <f ca="1">IF($H417="data",".dat "&amp;X417,
IF($H417="str",".str " &amp; _xlfn.TEXTJOIN("",FALSE,OFFSET(program!$A$2,0,A417+1,1,M417-1)),
$L417&amp;" "&amp;_xlfn.TEXTJOIN(", ",TRUE,$X417:$Z417)
))</f>
        <v>MUL  node07_main+29, 1, [node.desttbl]</v>
      </c>
      <c r="E417" s="19" t="b">
        <f t="shared" ca="1" si="144"/>
        <v>1</v>
      </c>
      <c r="F417" s="5" t="str">
        <f t="shared" ca="1" si="145"/>
        <v>node07_main</v>
      </c>
      <c r="G417" s="5">
        <f t="shared" ca="1" si="146"/>
        <v>977</v>
      </c>
      <c r="H417" s="5" t="str">
        <f t="shared" si="147"/>
        <v>code</v>
      </c>
      <c r="I417" s="13" t="b">
        <f t="shared" si="148"/>
        <v>0</v>
      </c>
      <c r="J417" s="6">
        <f ca="1">OFFSET(program!$A$1,0,disasm!A417)</f>
        <v>1102</v>
      </c>
      <c r="K417" s="7">
        <f t="shared" ca="1" si="138"/>
        <v>2</v>
      </c>
      <c r="L417" s="7" t="str">
        <f t="shared" ca="1" si="149"/>
        <v xml:space="preserve">MUL </v>
      </c>
      <c r="M417" s="7">
        <f t="shared" ca="1" si="150"/>
        <v>4</v>
      </c>
      <c r="N417" s="7">
        <f t="shared" ca="1" si="139"/>
        <v>3</v>
      </c>
      <c r="O417" s="8">
        <f t="shared" ca="1" si="151"/>
        <v>1</v>
      </c>
      <c r="P417" s="8">
        <f t="shared" ca="1" si="140"/>
        <v>1</v>
      </c>
      <c r="Q417" s="8">
        <f t="shared" ca="1" si="141"/>
        <v>0</v>
      </c>
      <c r="R417" s="8" t="str">
        <f t="shared" ca="1" si="152"/>
        <v>addr</v>
      </c>
      <c r="S417" s="8" t="str">
        <f t="shared" ca="1" si="153"/>
        <v>num</v>
      </c>
      <c r="T417" s="8" t="str">
        <f t="shared" ca="1" si="154"/>
        <v>addr</v>
      </c>
      <c r="U417" s="7">
        <f ca="1">IF(O417="","",OFFSET(program!$A$1,0,disasm!$A417+COLUMN()-COLUMN($U417)+IF($I417,0,1)))</f>
        <v>1006</v>
      </c>
      <c r="V417" s="7">
        <f ca="1">IF(P417="","",OFFSET(program!$A$1,0,disasm!$A417+COLUMN()-COLUMN($U417)+IF($I417,0,1)))</f>
        <v>1</v>
      </c>
      <c r="W417" s="7">
        <f ca="1">IF(Q417="","",OFFSET(program!$A$1,0,disasm!$A417+COLUMN()-COLUMN($U417)+IF($I417,0,1)))</f>
        <v>72</v>
      </c>
      <c r="X417" s="3" t="str">
        <f t="shared" ca="1" si="155"/>
        <v>node07_main+29</v>
      </c>
      <c r="Y417" s="3" t="str">
        <f t="shared" ca="1" si="156"/>
        <v>1</v>
      </c>
      <c r="Z417" s="3" t="str">
        <f t="shared" ca="1" si="157"/>
        <v>[node.desttbl]</v>
      </c>
      <c r="AA417" s="3" t="str">
        <f ca="1">" "
&amp;AE417
&amp;IF(AND(OR(K417=5,K417=6),MOD(INT(J417/1000),10)=1)," A2","")
&amp;IF(AND(NOT(I417),J417=109,OFFSET(program!$A$1,0,disasm!$A417+1)&gt;0,NOT(ISNUMBER(FIND(" A1 "," "&amp;AE417&amp;" "))))," AUTOLABEL","")
&amp;" "</f>
        <v xml:space="preserve"> A1 </v>
      </c>
      <c r="AE417" s="15" t="s">
        <v>28</v>
      </c>
    </row>
    <row r="418" spans="1:31" x14ac:dyDescent="0.2">
      <c r="A418" s="1">
        <f t="shared" ca="1" si="142"/>
        <v>1001</v>
      </c>
      <c r="B418" s="2" t="str">
        <f t="shared" ca="1" si="143"/>
        <v>node07_main+24</v>
      </c>
      <c r="C418" s="3" t="str">
        <f ca="1">_xlfn.TEXTJOIN(" ",FALSE,OFFSET(program!$A$1,0,A418,1,M418))</f>
        <v>1105 1 73</v>
      </c>
      <c r="D418" s="4" t="str">
        <f ca="1">IF($H418="data",".dat "&amp;X418,
IF($H418="str",".str " &amp; _xlfn.TEXTJOIN("",FALSE,OFFSET(program!$A$2,0,A418+1,1,M418-1)),
$L418&amp;" "&amp;_xlfn.TEXTJOIN(", ",TRUE,$X418:$Z418)
))</f>
        <v>J!=0 1, main.loop</v>
      </c>
      <c r="E418" s="19" t="b">
        <f t="shared" ca="1" si="144"/>
        <v>1</v>
      </c>
      <c r="F418" s="5" t="str">
        <f t="shared" ca="1" si="145"/>
        <v>node07_main</v>
      </c>
      <c r="G418" s="5">
        <f t="shared" ca="1" si="146"/>
        <v>977</v>
      </c>
      <c r="H418" s="5" t="str">
        <f t="shared" si="147"/>
        <v>code</v>
      </c>
      <c r="I418" s="13" t="b">
        <f t="shared" si="148"/>
        <v>0</v>
      </c>
      <c r="J418" s="6">
        <f ca="1">OFFSET(program!$A$1,0,disasm!A418)</f>
        <v>1105</v>
      </c>
      <c r="K418" s="7">
        <f t="shared" ca="1" si="138"/>
        <v>5</v>
      </c>
      <c r="L418" s="7" t="str">
        <f t="shared" ca="1" si="149"/>
        <v>J!=0</v>
      </c>
      <c r="M418" s="7">
        <f t="shared" ca="1" si="150"/>
        <v>3</v>
      </c>
      <c r="N418" s="7">
        <f t="shared" ca="1" si="139"/>
        <v>2</v>
      </c>
      <c r="O418" s="8">
        <f t="shared" ca="1" si="151"/>
        <v>1</v>
      </c>
      <c r="P418" s="8">
        <f t="shared" ca="1" si="140"/>
        <v>1</v>
      </c>
      <c r="Q418" s="8" t="str">
        <f t="shared" ca="1" si="141"/>
        <v/>
      </c>
      <c r="R418" s="8" t="str">
        <f t="shared" ca="1" si="152"/>
        <v>num</v>
      </c>
      <c r="S418" s="8" t="str">
        <f t="shared" ca="1" si="153"/>
        <v>addr</v>
      </c>
      <c r="T418" s="8" t="str">
        <f t="shared" ca="1" si="154"/>
        <v/>
      </c>
      <c r="U418" s="7">
        <f ca="1">IF(O418="","",OFFSET(program!$A$1,0,disasm!$A418+COLUMN()-COLUMN($U418)+IF($I418,0,1)))</f>
        <v>1</v>
      </c>
      <c r="V418" s="7">
        <f ca="1">IF(P418="","",OFFSET(program!$A$1,0,disasm!$A418+COLUMN()-COLUMN($U418)+IF($I418,0,1)))</f>
        <v>73</v>
      </c>
      <c r="W418" s="7" t="str">
        <f ca="1">IF(Q418="","",OFFSET(program!$A$1,0,disasm!$A418+COLUMN()-COLUMN($U418)+IF($I418,0,1)))</f>
        <v/>
      </c>
      <c r="X418" s="3" t="str">
        <f t="shared" ca="1" si="155"/>
        <v>1</v>
      </c>
      <c r="Y418" s="3" t="str">
        <f t="shared" ca="1" si="156"/>
        <v>main.loop</v>
      </c>
      <c r="Z418" s="3" t="str">
        <f t="shared" ca="1" si="157"/>
        <v/>
      </c>
      <c r="AA418" s="3" t="str">
        <f ca="1">" "
&amp;AE418
&amp;IF(AND(OR(K418=5,K418=6),MOD(INT(J418/1000),10)=1)," A2","")
&amp;IF(AND(NOT(I418),J418=109,OFFSET(program!$A$1,0,disasm!$A418+1)&gt;0,NOT(ISNUMBER(FIND(" A1 "," "&amp;AE418&amp;" "))))," AUTOLABEL","")
&amp;" "</f>
        <v xml:space="preserve">  A2 </v>
      </c>
    </row>
    <row r="419" spans="1:31" x14ac:dyDescent="0.2">
      <c r="A419" s="1">
        <f t="shared" ca="1" si="142"/>
        <v>1004</v>
      </c>
      <c r="B419" s="2" t="str">
        <f t="shared" ca="1" si="143"/>
        <v>node07_main+27</v>
      </c>
      <c r="C419" s="3" t="str">
        <f ca="1">_xlfn.TEXTJOIN(" ",FALSE,OFFSET(program!$A$1,0,A419,1,M419))</f>
        <v>1</v>
      </c>
      <c r="D419" s="4" t="str">
        <f ca="1">IF($H419="data",".dat "&amp;X419,
IF($H419="str",".str " &amp; _xlfn.TEXTJOIN("",FALSE,OFFSET(program!$A$2,0,A419+1,1,M419-1)),
$L419&amp;" "&amp;_xlfn.TEXTJOIN(", ",TRUE,$X419:$Z419)
))</f>
        <v>.dat 1</v>
      </c>
      <c r="E419" s="19" t="b">
        <f t="shared" ca="1" si="144"/>
        <v>1</v>
      </c>
      <c r="F419" s="5" t="str">
        <f t="shared" ca="1" si="145"/>
        <v>node07_main</v>
      </c>
      <c r="G419" s="5">
        <f t="shared" ca="1" si="146"/>
        <v>977</v>
      </c>
      <c r="H419" s="5" t="str">
        <f t="shared" si="147"/>
        <v>data</v>
      </c>
      <c r="I419" s="13" t="b">
        <f t="shared" si="148"/>
        <v>1</v>
      </c>
      <c r="J419" s="6">
        <f ca="1">OFFSET(program!$A$1,0,disasm!A419)</f>
        <v>1</v>
      </c>
      <c r="K419" s="7">
        <f t="shared" ca="1" si="138"/>
        <v>1</v>
      </c>
      <c r="L419" s="7" t="str">
        <f t="shared" ca="1" si="149"/>
        <v xml:space="preserve">ADD </v>
      </c>
      <c r="M419" s="7">
        <f t="shared" si="150"/>
        <v>1</v>
      </c>
      <c r="N419" s="7">
        <f t="shared" si="139"/>
        <v>1</v>
      </c>
      <c r="O419" s="8">
        <f t="shared" si="151"/>
        <v>1</v>
      </c>
      <c r="P419" s="8" t="str">
        <f t="shared" si="140"/>
        <v/>
      </c>
      <c r="Q419" s="8" t="str">
        <f t="shared" si="141"/>
        <v/>
      </c>
      <c r="R419" s="8" t="str">
        <f t="shared" ca="1" si="152"/>
        <v>num</v>
      </c>
      <c r="S419" s="8" t="str">
        <f t="shared" si="153"/>
        <v/>
      </c>
      <c r="T419" s="8" t="str">
        <f t="shared" si="154"/>
        <v/>
      </c>
      <c r="U419" s="7">
        <f ca="1">IF(O419="","",OFFSET(program!$A$1,0,disasm!$A419+COLUMN()-COLUMN($U419)+IF($I419,0,1)))</f>
        <v>1</v>
      </c>
      <c r="V419" s="7" t="str">
        <f ca="1">IF(P419="","",OFFSET(program!$A$1,0,disasm!$A419+COLUMN()-COLUMN($U419)+IF($I419,0,1)))</f>
        <v/>
      </c>
      <c r="W419" s="7" t="str">
        <f ca="1">IF(Q419="","",OFFSET(program!$A$1,0,disasm!$A419+COLUMN()-COLUMN($U419)+IF($I419,0,1)))</f>
        <v/>
      </c>
      <c r="X419" s="3" t="str">
        <f t="shared" ca="1" si="155"/>
        <v>1</v>
      </c>
      <c r="Y419" s="3" t="str">
        <f t="shared" si="156"/>
        <v/>
      </c>
      <c r="Z419" s="3" t="str">
        <f t="shared" si="157"/>
        <v/>
      </c>
      <c r="AA419" s="3" t="str">
        <f ca="1">" "
&amp;AE419
&amp;IF(AND(OR(K419=5,K419=6),MOD(INT(J419/1000),10)=1)," A2","")
&amp;IF(AND(NOT(I419),J419=109,OFFSET(program!$A$1,0,disasm!$A419+1)&gt;0,NOT(ISNUMBER(FIND(" A1 "," "&amp;AE419&amp;" "))))," AUTOLABEL","")
&amp;" "</f>
        <v xml:space="preserve"> DATA </v>
      </c>
      <c r="AE419" s="12" t="s">
        <v>23</v>
      </c>
    </row>
    <row r="420" spans="1:31" x14ac:dyDescent="0.2">
      <c r="A420" s="1">
        <f t="shared" ca="1" si="142"/>
        <v>1005</v>
      </c>
      <c r="B420" s="2" t="str">
        <f t="shared" ca="1" si="143"/>
        <v>node07_main+28</v>
      </c>
      <c r="C420" s="3" t="str">
        <f ca="1">_xlfn.TEXTJOIN(" ",FALSE,OFFSET(program!$A$1,0,A420,1,M420))</f>
        <v>870</v>
      </c>
      <c r="D420" s="4" t="str">
        <f ca="1">IF($H420="data",".dat "&amp;X420,
IF($H420="str",".str " &amp; _xlfn.TEXTJOIN("",FALSE,OFFSET(program!$A$2,0,A420+1,1,M420-1)),
$L420&amp;" "&amp;_xlfn.TEXTJOIN(", ",TRUE,$X420:$Z420)
))</f>
        <v>.dat 870</v>
      </c>
      <c r="E420" s="19" t="b">
        <f t="shared" ca="1" si="144"/>
        <v>1</v>
      </c>
      <c r="F420" s="5" t="str">
        <f t="shared" ca="1" si="145"/>
        <v>node07_main</v>
      </c>
      <c r="G420" s="5">
        <f t="shared" ca="1" si="146"/>
        <v>977</v>
      </c>
      <c r="H420" s="5" t="str">
        <f t="shared" si="147"/>
        <v>data</v>
      </c>
      <c r="I420" s="13" t="b">
        <f t="shared" si="148"/>
        <v>1</v>
      </c>
      <c r="J420" s="6">
        <f ca="1">OFFSET(program!$A$1,0,disasm!A420)</f>
        <v>870</v>
      </c>
      <c r="K420" s="7">
        <f t="shared" ca="1" si="138"/>
        <v>70</v>
      </c>
      <c r="L420" s="7" t="e">
        <f t="shared" ca="1" si="149"/>
        <v>#VALUE!</v>
      </c>
      <c r="M420" s="7">
        <f t="shared" si="150"/>
        <v>1</v>
      </c>
      <c r="N420" s="7">
        <f t="shared" si="139"/>
        <v>1</v>
      </c>
      <c r="O420" s="8">
        <f t="shared" si="151"/>
        <v>1</v>
      </c>
      <c r="P420" s="8" t="str">
        <f t="shared" si="140"/>
        <v/>
      </c>
      <c r="Q420" s="8" t="str">
        <f t="shared" si="141"/>
        <v/>
      </c>
      <c r="R420" s="8" t="str">
        <f t="shared" ca="1" si="152"/>
        <v>num</v>
      </c>
      <c r="S420" s="8" t="str">
        <f t="shared" si="153"/>
        <v/>
      </c>
      <c r="T420" s="8" t="str">
        <f t="shared" si="154"/>
        <v/>
      </c>
      <c r="U420" s="7">
        <f ca="1">IF(O420="","",OFFSET(program!$A$1,0,disasm!$A420+COLUMN()-COLUMN($U420)+IF($I420,0,1)))</f>
        <v>870</v>
      </c>
      <c r="V420" s="7" t="str">
        <f ca="1">IF(P420="","",OFFSET(program!$A$1,0,disasm!$A420+COLUMN()-COLUMN($U420)+IF($I420,0,1)))</f>
        <v/>
      </c>
      <c r="W420" s="7" t="str">
        <f ca="1">IF(Q420="","",OFFSET(program!$A$1,0,disasm!$A420+COLUMN()-COLUMN($U420)+IF($I420,0,1)))</f>
        <v/>
      </c>
      <c r="X420" s="3" t="str">
        <f t="shared" ca="1" si="155"/>
        <v>870</v>
      </c>
      <c r="Y420" s="3" t="str">
        <f t="shared" si="156"/>
        <v/>
      </c>
      <c r="Z420" s="3" t="str">
        <f t="shared" si="157"/>
        <v/>
      </c>
      <c r="AA420" s="3" t="str">
        <f ca="1">" "
&amp;AE420
&amp;IF(AND(OR(K420=5,K420=6),MOD(INT(J420/1000),10)=1)," A2","")
&amp;IF(AND(NOT(I420),J420=109,OFFSET(program!$A$1,0,disasm!$A420+1)&gt;0,NOT(ISNUMBER(FIND(" A1 "," "&amp;AE420&amp;" "))))," AUTOLABEL","")
&amp;" "</f>
        <v xml:space="preserve">  </v>
      </c>
    </row>
    <row r="421" spans="1:31" x14ac:dyDescent="0.2">
      <c r="A421" s="1">
        <f t="shared" ca="1" si="142"/>
        <v>1006</v>
      </c>
      <c r="B421" s="2" t="str">
        <f t="shared" ca="1" si="143"/>
        <v>node07_main+29</v>
      </c>
      <c r="C421" s="3" t="str">
        <f ca="1">_xlfn.TEXTJOIN(" ",FALSE,OFFSET(program!$A$1,0,A421,1,M421))</f>
        <v>9</v>
      </c>
      <c r="D421" s="4" t="str">
        <f ca="1">IF($H421="data",".dat "&amp;X421,
IF($H421="str",".str " &amp; _xlfn.TEXTJOIN("",FALSE,OFFSET(program!$A$2,0,A421+1,1,M421-1)),
$L421&amp;" "&amp;_xlfn.TEXTJOIN(", ",TRUE,$X421:$Z421)
))</f>
        <v>.dat 9</v>
      </c>
      <c r="E421" s="19" t="b">
        <f t="shared" ca="1" si="144"/>
        <v>1</v>
      </c>
      <c r="F421" s="5" t="str">
        <f t="shared" ca="1" si="145"/>
        <v>node07_main</v>
      </c>
      <c r="G421" s="5">
        <f t="shared" ca="1" si="146"/>
        <v>977</v>
      </c>
      <c r="H421" s="5" t="str">
        <f t="shared" si="147"/>
        <v>data</v>
      </c>
      <c r="I421" s="13" t="b">
        <f t="shared" si="148"/>
        <v>1</v>
      </c>
      <c r="J421" s="6">
        <f ca="1">OFFSET(program!$A$1,0,disasm!A421)</f>
        <v>9</v>
      </c>
      <c r="K421" s="7">
        <f t="shared" ca="1" si="138"/>
        <v>9</v>
      </c>
      <c r="L421" s="7" t="str">
        <f t="shared" ca="1" si="149"/>
        <v xml:space="preserve">SP+ </v>
      </c>
      <c r="M421" s="7">
        <f t="shared" si="150"/>
        <v>1</v>
      </c>
      <c r="N421" s="7">
        <f t="shared" si="139"/>
        <v>1</v>
      </c>
      <c r="O421" s="8">
        <f t="shared" si="151"/>
        <v>1</v>
      </c>
      <c r="P421" s="8" t="str">
        <f t="shared" si="140"/>
        <v/>
      </c>
      <c r="Q421" s="8" t="str">
        <f t="shared" si="141"/>
        <v/>
      </c>
      <c r="R421" s="8" t="str">
        <f t="shared" ca="1" si="152"/>
        <v>num</v>
      </c>
      <c r="S421" s="8" t="str">
        <f t="shared" si="153"/>
        <v/>
      </c>
      <c r="T421" s="8" t="str">
        <f t="shared" si="154"/>
        <v/>
      </c>
      <c r="U421" s="7">
        <f ca="1">IF(O421="","",OFFSET(program!$A$1,0,disasm!$A421+COLUMN()-COLUMN($U421)+IF($I421,0,1)))</f>
        <v>9</v>
      </c>
      <c r="V421" s="7" t="str">
        <f ca="1">IF(P421="","",OFFSET(program!$A$1,0,disasm!$A421+COLUMN()-COLUMN($U421)+IF($I421,0,1)))</f>
        <v/>
      </c>
      <c r="W421" s="7" t="str">
        <f ca="1">IF(Q421="","",OFFSET(program!$A$1,0,disasm!$A421+COLUMN()-COLUMN($U421)+IF($I421,0,1)))</f>
        <v/>
      </c>
      <c r="X421" s="3" t="str">
        <f t="shared" ca="1" si="155"/>
        <v>9</v>
      </c>
      <c r="Y421" s="3" t="str">
        <f t="shared" si="156"/>
        <v/>
      </c>
      <c r="Z421" s="3" t="str">
        <f t="shared" si="157"/>
        <v/>
      </c>
      <c r="AA421" s="3" t="str">
        <f ca="1">" "
&amp;AE421
&amp;IF(AND(OR(K421=5,K421=6),MOD(INT(J421/1000),10)=1)," A2","")
&amp;IF(AND(NOT(I421),J421=109,OFFSET(program!$A$1,0,disasm!$A421+1)&gt;0,NOT(ISNUMBER(FIND(" A1 "," "&amp;AE421&amp;" "))))," AUTOLABEL","")
&amp;" "</f>
        <v xml:space="preserve">  </v>
      </c>
    </row>
    <row r="422" spans="1:31" x14ac:dyDescent="0.2">
      <c r="A422" s="1">
        <f t="shared" ca="1" si="142"/>
        <v>1007</v>
      </c>
      <c r="B422" s="2" t="str">
        <f t="shared" ca="1" si="143"/>
        <v>node07_main+30</v>
      </c>
      <c r="C422" s="3" t="str">
        <f ca="1">_xlfn.TEXTJOIN(" ",FALSE,OFFSET(program!$A$1,0,A422,1,M422))</f>
        <v>109491</v>
      </c>
      <c r="D422" s="4" t="str">
        <f ca="1">IF($H422="data",".dat "&amp;X422,
IF($H422="str",".str " &amp; _xlfn.TEXTJOIN("",FALSE,OFFSET(program!$A$2,0,A422+1,1,M422-1)),
$L422&amp;" "&amp;_xlfn.TEXTJOIN(", ",TRUE,$X422:$Z422)
))</f>
        <v>.dat 109491</v>
      </c>
      <c r="E422" s="19" t="b">
        <f t="shared" ca="1" si="144"/>
        <v>1</v>
      </c>
      <c r="F422" s="5" t="str">
        <f t="shared" ca="1" si="145"/>
        <v>node07_main</v>
      </c>
      <c r="G422" s="5">
        <f t="shared" ca="1" si="146"/>
        <v>977</v>
      </c>
      <c r="H422" s="5" t="str">
        <f t="shared" si="147"/>
        <v>data</v>
      </c>
      <c r="I422" s="13" t="b">
        <f t="shared" si="148"/>
        <v>1</v>
      </c>
      <c r="J422" s="6">
        <f ca="1">OFFSET(program!$A$1,0,disasm!A422)</f>
        <v>109491</v>
      </c>
      <c r="K422" s="7">
        <f t="shared" ca="1" si="138"/>
        <v>91</v>
      </c>
      <c r="L422" s="7" t="e">
        <f t="shared" ca="1" si="149"/>
        <v>#VALUE!</v>
      </c>
      <c r="M422" s="7">
        <f t="shared" si="150"/>
        <v>1</v>
      </c>
      <c r="N422" s="7">
        <f t="shared" si="139"/>
        <v>1</v>
      </c>
      <c r="O422" s="8">
        <f t="shared" si="151"/>
        <v>1</v>
      </c>
      <c r="P422" s="8" t="str">
        <f t="shared" si="140"/>
        <v/>
      </c>
      <c r="Q422" s="8" t="str">
        <f t="shared" si="141"/>
        <v/>
      </c>
      <c r="R422" s="8" t="str">
        <f t="shared" ca="1" si="152"/>
        <v>num</v>
      </c>
      <c r="S422" s="8" t="str">
        <f t="shared" si="153"/>
        <v/>
      </c>
      <c r="T422" s="8" t="str">
        <f t="shared" si="154"/>
        <v/>
      </c>
      <c r="U422" s="7">
        <f ca="1">IF(O422="","",OFFSET(program!$A$1,0,disasm!$A422+COLUMN()-COLUMN($U422)+IF($I422,0,1)))</f>
        <v>109491</v>
      </c>
      <c r="V422" s="7" t="str">
        <f ca="1">IF(P422="","",OFFSET(program!$A$1,0,disasm!$A422+COLUMN()-COLUMN($U422)+IF($I422,0,1)))</f>
        <v/>
      </c>
      <c r="W422" s="7" t="str">
        <f ca="1">IF(Q422="","",OFFSET(program!$A$1,0,disasm!$A422+COLUMN()-COLUMN($U422)+IF($I422,0,1)))</f>
        <v/>
      </c>
      <c r="X422" s="3" t="str">
        <f t="shared" ca="1" si="155"/>
        <v>109491</v>
      </c>
      <c r="Y422" s="3" t="str">
        <f t="shared" si="156"/>
        <v/>
      </c>
      <c r="Z422" s="3" t="str">
        <f t="shared" si="157"/>
        <v/>
      </c>
      <c r="AA422" s="3" t="str">
        <f ca="1">" "
&amp;AE422
&amp;IF(AND(OR(K422=5,K422=6),MOD(INT(J422/1000),10)=1)," A2","")
&amp;IF(AND(NOT(I422),J422=109,OFFSET(program!$A$1,0,disasm!$A422+1)&gt;0,NOT(ISNUMBER(FIND(" A1 "," "&amp;AE422&amp;" "))))," AUTOLABEL","")
&amp;" "</f>
        <v xml:space="preserve">  </v>
      </c>
    </row>
    <row r="423" spans="1:31" x14ac:dyDescent="0.2">
      <c r="A423" s="1">
        <f t="shared" ca="1" si="142"/>
        <v>1008</v>
      </c>
      <c r="B423" s="2" t="str">
        <f t="shared" ca="1" si="143"/>
        <v>node19_main</v>
      </c>
      <c r="C423" s="3" t="str">
        <f ca="1">_xlfn.TEXTJOIN(" ",FALSE,OFFSET(program!$A$1,0,A423,1,M423))</f>
        <v>1102 67853 1 66</v>
      </c>
      <c r="D423" s="4" t="str">
        <f ca="1">IF($H423="data",".dat "&amp;X423,
IF($H423="str",".str " &amp; _xlfn.TEXTJOIN("",FALSE,OFFSET(program!$A$2,0,A423+1,1,M423-1)),
$L423&amp;" "&amp;_xlfn.TEXTJOIN(", ",TRUE,$X423:$Z423)
))</f>
        <v>MUL  67853, 1, [node.prime]</v>
      </c>
      <c r="E423" s="19" t="b">
        <f t="shared" ca="1" si="144"/>
        <v>0</v>
      </c>
      <c r="F423" s="5" t="str">
        <f t="shared" si="145"/>
        <v>node19_main</v>
      </c>
      <c r="G423" s="5">
        <f t="shared" ca="1" si="146"/>
        <v>1008</v>
      </c>
      <c r="H423" s="5" t="str">
        <f t="shared" si="147"/>
        <v>code</v>
      </c>
      <c r="I423" s="13" t="b">
        <f t="shared" si="148"/>
        <v>0</v>
      </c>
      <c r="J423" s="6">
        <f ca="1">OFFSET(program!$A$1,0,disasm!A423)</f>
        <v>1102</v>
      </c>
      <c r="K423" s="7">
        <f t="shared" ca="1" si="138"/>
        <v>2</v>
      </c>
      <c r="L423" s="7" t="str">
        <f t="shared" ca="1" si="149"/>
        <v xml:space="preserve">MUL </v>
      </c>
      <c r="M423" s="7">
        <f t="shared" ca="1" si="150"/>
        <v>4</v>
      </c>
      <c r="N423" s="7">
        <f t="shared" ca="1" si="139"/>
        <v>3</v>
      </c>
      <c r="O423" s="8">
        <f t="shared" ca="1" si="151"/>
        <v>1</v>
      </c>
      <c r="P423" s="8">
        <f t="shared" ca="1" si="140"/>
        <v>1</v>
      </c>
      <c r="Q423" s="8">
        <f t="shared" ca="1" si="141"/>
        <v>0</v>
      </c>
      <c r="R423" s="8" t="str">
        <f t="shared" ca="1" si="152"/>
        <v>num</v>
      </c>
      <c r="S423" s="8" t="str">
        <f t="shared" ca="1" si="153"/>
        <v>num</v>
      </c>
      <c r="T423" s="8" t="str">
        <f t="shared" ca="1" si="154"/>
        <v>addr</v>
      </c>
      <c r="U423" s="7">
        <f ca="1">IF(O423="","",OFFSET(program!$A$1,0,disasm!$A423+COLUMN()-COLUMN($U423)+IF($I423,0,1)))</f>
        <v>67853</v>
      </c>
      <c r="V423" s="7">
        <f ca="1">IF(P423="","",OFFSET(program!$A$1,0,disasm!$A423+COLUMN()-COLUMN($U423)+IF($I423,0,1)))</f>
        <v>1</v>
      </c>
      <c r="W423" s="7">
        <f ca="1">IF(Q423="","",OFFSET(program!$A$1,0,disasm!$A423+COLUMN()-COLUMN($U423)+IF($I423,0,1)))</f>
        <v>66</v>
      </c>
      <c r="X423" s="3" t="str">
        <f t="shared" ca="1" si="155"/>
        <v>67853</v>
      </c>
      <c r="Y423" s="3" t="str">
        <f t="shared" ca="1" si="156"/>
        <v>1</v>
      </c>
      <c r="Z423" s="3" t="str">
        <f t="shared" ca="1" si="157"/>
        <v>[node.prime]</v>
      </c>
      <c r="AA423" s="3" t="str">
        <f ca="1">" "
&amp;AE423
&amp;IF(AND(OR(K423=5,K423=6),MOD(INT(J423/1000),10)=1)," A2","")
&amp;IF(AND(NOT(I423),J423=109,OFFSET(program!$A$1,0,disasm!$A423+1)&gt;0,NOT(ISNUMBER(FIND(" A1 "," "&amp;AE423&amp;" "))))," AUTOLABEL","")
&amp;" "</f>
        <v xml:space="preserve"> CODE </v>
      </c>
      <c r="AD423" s="12" t="s">
        <v>101</v>
      </c>
      <c r="AE423" s="12" t="s">
        <v>24</v>
      </c>
    </row>
    <row r="424" spans="1:31" x14ac:dyDescent="0.2">
      <c r="A424" s="1">
        <f t="shared" ca="1" si="142"/>
        <v>1012</v>
      </c>
      <c r="B424" s="2" t="str">
        <f t="shared" ca="1" si="143"/>
        <v>node19_main+4</v>
      </c>
      <c r="C424" s="3" t="str">
        <f ca="1">_xlfn.TEXTJOIN(" ",FALSE,OFFSET(program!$A$1,0,A424,1,M424))</f>
        <v>1102 1 1 67</v>
      </c>
      <c r="D424" s="4" t="str">
        <f ca="1">IF($H424="data",".dat "&amp;X424,
IF($H424="str",".str " &amp; _xlfn.TEXTJOIN("",FALSE,OFFSET(program!$A$2,0,A424+1,1,M424-1)),
$L424&amp;" "&amp;_xlfn.TEXTJOIN(", ",TRUE,$X424:$Z424)
))</f>
        <v>MUL  1, 1, [node.rxmem_size]</v>
      </c>
      <c r="E424" s="19" t="b">
        <f t="shared" ca="1" si="144"/>
        <v>0</v>
      </c>
      <c r="F424" s="5" t="str">
        <f t="shared" ca="1" si="145"/>
        <v>node19_main</v>
      </c>
      <c r="G424" s="5">
        <f t="shared" ca="1" si="146"/>
        <v>1008</v>
      </c>
      <c r="H424" s="5" t="str">
        <f t="shared" si="147"/>
        <v>code</v>
      </c>
      <c r="I424" s="13" t="b">
        <f t="shared" si="148"/>
        <v>0</v>
      </c>
      <c r="J424" s="6">
        <f ca="1">OFFSET(program!$A$1,0,disasm!A424)</f>
        <v>1102</v>
      </c>
      <c r="K424" s="7">
        <f t="shared" ca="1" si="138"/>
        <v>2</v>
      </c>
      <c r="L424" s="7" t="str">
        <f t="shared" ca="1" si="149"/>
        <v xml:space="preserve">MUL </v>
      </c>
      <c r="M424" s="7">
        <f t="shared" ca="1" si="150"/>
        <v>4</v>
      </c>
      <c r="N424" s="7">
        <f t="shared" ca="1" si="139"/>
        <v>3</v>
      </c>
      <c r="O424" s="8">
        <f t="shared" ca="1" si="151"/>
        <v>1</v>
      </c>
      <c r="P424" s="8">
        <f t="shared" ca="1" si="140"/>
        <v>1</v>
      </c>
      <c r="Q424" s="8">
        <f t="shared" ca="1" si="141"/>
        <v>0</v>
      </c>
      <c r="R424" s="8" t="str">
        <f t="shared" ca="1" si="152"/>
        <v>num</v>
      </c>
      <c r="S424" s="8" t="str">
        <f t="shared" ca="1" si="153"/>
        <v>num</v>
      </c>
      <c r="T424" s="8" t="str">
        <f t="shared" ca="1" si="154"/>
        <v>addr</v>
      </c>
      <c r="U424" s="7">
        <f ca="1">IF(O424="","",OFFSET(program!$A$1,0,disasm!$A424+COLUMN()-COLUMN($U424)+IF($I424,0,1)))</f>
        <v>1</v>
      </c>
      <c r="V424" s="7">
        <f ca="1">IF(P424="","",OFFSET(program!$A$1,0,disasm!$A424+COLUMN()-COLUMN($U424)+IF($I424,0,1)))</f>
        <v>1</v>
      </c>
      <c r="W424" s="7">
        <f ca="1">IF(Q424="","",OFFSET(program!$A$1,0,disasm!$A424+COLUMN()-COLUMN($U424)+IF($I424,0,1)))</f>
        <v>67</v>
      </c>
      <c r="X424" s="3" t="str">
        <f t="shared" ca="1" si="155"/>
        <v>1</v>
      </c>
      <c r="Y424" s="3" t="str">
        <f t="shared" ca="1" si="156"/>
        <v>1</v>
      </c>
      <c r="Z424" s="3" t="str">
        <f t="shared" ca="1" si="157"/>
        <v>[node.rxmem_size]</v>
      </c>
      <c r="AA424" s="3" t="str">
        <f ca="1">" "
&amp;AE424
&amp;IF(AND(OR(K424=5,K424=6),MOD(INT(J424/1000),10)=1)," A2","")
&amp;IF(AND(NOT(I424),J424=109,OFFSET(program!$A$1,0,disasm!$A424+1)&gt;0,NOT(ISNUMBER(FIND(" A1 "," "&amp;AE424&amp;" "))))," AUTOLABEL","")
&amp;" "</f>
        <v xml:space="preserve">  </v>
      </c>
    </row>
    <row r="425" spans="1:31" x14ac:dyDescent="0.2">
      <c r="A425" s="1">
        <f t="shared" ca="1" si="142"/>
        <v>1016</v>
      </c>
      <c r="B425" s="2" t="str">
        <f t="shared" ca="1" si="143"/>
        <v>node19_main+8</v>
      </c>
      <c r="C425" s="3" t="str">
        <f ca="1">_xlfn.TEXTJOIN(" ",FALSE,OFFSET(program!$A$1,0,A425,1,M425))</f>
        <v>1101 0 1035 68</v>
      </c>
      <c r="D425" s="4" t="str">
        <f ca="1">IF($H425="data",".dat "&amp;X425,
IF($H425="str",".str " &amp; _xlfn.TEXTJOIN("",FALSE,OFFSET(program!$A$2,0,A425+1,1,M425-1)),
$L425&amp;" "&amp;_xlfn.TEXTJOIN(", ",TRUE,$X425:$Z425)
))</f>
        <v>ADD  0, node19_main+27, [node.rxmem]</v>
      </c>
      <c r="E425" s="19" t="b">
        <f t="shared" ca="1" si="144"/>
        <v>0</v>
      </c>
      <c r="F425" s="5" t="str">
        <f t="shared" ca="1" si="145"/>
        <v>node19_main</v>
      </c>
      <c r="G425" s="5">
        <f t="shared" ca="1" si="146"/>
        <v>1008</v>
      </c>
      <c r="H425" s="5" t="str">
        <f t="shared" si="147"/>
        <v>code</v>
      </c>
      <c r="I425" s="13" t="b">
        <f t="shared" si="148"/>
        <v>0</v>
      </c>
      <c r="J425" s="6">
        <f ca="1">OFFSET(program!$A$1,0,disasm!A425)</f>
        <v>1101</v>
      </c>
      <c r="K425" s="7">
        <f t="shared" ca="1" si="138"/>
        <v>1</v>
      </c>
      <c r="L425" s="7" t="str">
        <f t="shared" ca="1" si="149"/>
        <v xml:space="preserve">ADD </v>
      </c>
      <c r="M425" s="7">
        <f t="shared" ca="1" si="150"/>
        <v>4</v>
      </c>
      <c r="N425" s="7">
        <f t="shared" ca="1" si="139"/>
        <v>3</v>
      </c>
      <c r="O425" s="8">
        <f t="shared" ca="1" si="151"/>
        <v>1</v>
      </c>
      <c r="P425" s="8">
        <f t="shared" ca="1" si="140"/>
        <v>1</v>
      </c>
      <c r="Q425" s="8">
        <f t="shared" ca="1" si="141"/>
        <v>0</v>
      </c>
      <c r="R425" s="8" t="str">
        <f t="shared" ca="1" si="152"/>
        <v>num</v>
      </c>
      <c r="S425" s="8" t="str">
        <f t="shared" ca="1" si="153"/>
        <v>addr</v>
      </c>
      <c r="T425" s="8" t="str">
        <f t="shared" ca="1" si="154"/>
        <v>addr</v>
      </c>
      <c r="U425" s="7">
        <f ca="1">IF(O425="","",OFFSET(program!$A$1,0,disasm!$A425+COLUMN()-COLUMN($U425)+IF($I425,0,1)))</f>
        <v>0</v>
      </c>
      <c r="V425" s="7">
        <f ca="1">IF(P425="","",OFFSET(program!$A$1,0,disasm!$A425+COLUMN()-COLUMN($U425)+IF($I425,0,1)))</f>
        <v>1035</v>
      </c>
      <c r="W425" s="7">
        <f ca="1">IF(Q425="","",OFFSET(program!$A$1,0,disasm!$A425+COLUMN()-COLUMN($U425)+IF($I425,0,1)))</f>
        <v>68</v>
      </c>
      <c r="X425" s="3" t="str">
        <f t="shared" ca="1" si="155"/>
        <v>0</v>
      </c>
      <c r="Y425" s="3" t="str">
        <f t="shared" ca="1" si="156"/>
        <v>node19_main+27</v>
      </c>
      <c r="Z425" s="3" t="str">
        <f t="shared" ca="1" si="157"/>
        <v>[node.rxmem]</v>
      </c>
      <c r="AA425" s="3" t="str">
        <f ca="1">" "
&amp;AE425
&amp;IF(AND(OR(K425=5,K425=6),MOD(INT(J425/1000),10)=1)," A2","")
&amp;IF(AND(NOT(I425),J425=109,OFFSET(program!$A$1,0,disasm!$A425+1)&gt;0,NOT(ISNUMBER(FIND(" A1 "," "&amp;AE425&amp;" "))))," AUTOLABEL","")
&amp;" "</f>
        <v xml:space="preserve"> A2 </v>
      </c>
      <c r="AE425" s="12" t="s">
        <v>19</v>
      </c>
    </row>
    <row r="426" spans="1:31" x14ac:dyDescent="0.2">
      <c r="A426" s="1">
        <f t="shared" ca="1" si="142"/>
        <v>1020</v>
      </c>
      <c r="B426" s="2" t="str">
        <f t="shared" ca="1" si="143"/>
        <v>node19_main+12</v>
      </c>
      <c r="C426" s="3" t="str">
        <f ca="1">_xlfn.TEXTJOIN(" ",FALSE,OFFSET(program!$A$1,0,A426,1,M426))</f>
        <v>1101 556 0 69</v>
      </c>
      <c r="D426" s="4" t="str">
        <f ca="1">IF($H426="data",".dat "&amp;X426,
IF($H426="str",".str " &amp; _xlfn.TEXTJOIN("",FALSE,OFFSET(program!$A$2,0,A426+1,1,M426-1)),
$L426&amp;" "&amp;_xlfn.TEXTJOIN(", ",TRUE,$X426:$Z426)
))</f>
        <v>ADD  app_first, 0, [node.node_app]</v>
      </c>
      <c r="E426" s="19" t="b">
        <f t="shared" ca="1" si="144"/>
        <v>0</v>
      </c>
      <c r="F426" s="5" t="str">
        <f t="shared" ca="1" si="145"/>
        <v>node19_main</v>
      </c>
      <c r="G426" s="5">
        <f t="shared" ca="1" si="146"/>
        <v>1008</v>
      </c>
      <c r="H426" s="5" t="str">
        <f t="shared" si="147"/>
        <v>code</v>
      </c>
      <c r="I426" s="13" t="b">
        <f t="shared" si="148"/>
        <v>0</v>
      </c>
      <c r="J426" s="6">
        <f ca="1">OFFSET(program!$A$1,0,disasm!A426)</f>
        <v>1101</v>
      </c>
      <c r="K426" s="7">
        <f t="shared" ca="1" si="138"/>
        <v>1</v>
      </c>
      <c r="L426" s="7" t="str">
        <f t="shared" ca="1" si="149"/>
        <v xml:space="preserve">ADD </v>
      </c>
      <c r="M426" s="7">
        <f t="shared" ca="1" si="150"/>
        <v>4</v>
      </c>
      <c r="N426" s="7">
        <f t="shared" ca="1" si="139"/>
        <v>3</v>
      </c>
      <c r="O426" s="8">
        <f t="shared" ca="1" si="151"/>
        <v>1</v>
      </c>
      <c r="P426" s="8">
        <f t="shared" ca="1" si="140"/>
        <v>1</v>
      </c>
      <c r="Q426" s="8">
        <f t="shared" ca="1" si="141"/>
        <v>0</v>
      </c>
      <c r="R426" s="8" t="str">
        <f t="shared" ca="1" si="152"/>
        <v>addr</v>
      </c>
      <c r="S426" s="8" t="str">
        <f t="shared" ca="1" si="153"/>
        <v>num</v>
      </c>
      <c r="T426" s="8" t="str">
        <f t="shared" ca="1" si="154"/>
        <v>addr</v>
      </c>
      <c r="U426" s="7">
        <f ca="1">IF(O426="","",OFFSET(program!$A$1,0,disasm!$A426+COLUMN()-COLUMN($U426)+IF($I426,0,1)))</f>
        <v>556</v>
      </c>
      <c r="V426" s="7">
        <f ca="1">IF(P426="","",OFFSET(program!$A$1,0,disasm!$A426+COLUMN()-COLUMN($U426)+IF($I426,0,1)))</f>
        <v>0</v>
      </c>
      <c r="W426" s="7">
        <f ca="1">IF(Q426="","",OFFSET(program!$A$1,0,disasm!$A426+COLUMN()-COLUMN($U426)+IF($I426,0,1)))</f>
        <v>69</v>
      </c>
      <c r="X426" s="3" t="str">
        <f t="shared" ca="1" si="155"/>
        <v>app_first</v>
      </c>
      <c r="Y426" s="3" t="str">
        <f t="shared" ca="1" si="156"/>
        <v>0</v>
      </c>
      <c r="Z426" s="3" t="str">
        <f t="shared" ca="1" si="157"/>
        <v>[node.node_app]</v>
      </c>
      <c r="AA426" s="3" t="str">
        <f ca="1">" "
&amp;AE426
&amp;IF(AND(OR(K426=5,K426=6),MOD(INT(J426/1000),10)=1)," A2","")
&amp;IF(AND(NOT(I426),J426=109,OFFSET(program!$A$1,0,disasm!$A426+1)&gt;0,NOT(ISNUMBER(FIND(" A1 "," "&amp;AE426&amp;" "))))," AUTOLABEL","")
&amp;" "</f>
        <v xml:space="preserve"> A1 </v>
      </c>
      <c r="AE426" s="12" t="s">
        <v>28</v>
      </c>
    </row>
    <row r="427" spans="1:31" x14ac:dyDescent="0.2">
      <c r="A427" s="1">
        <f t="shared" ca="1" si="142"/>
        <v>1024</v>
      </c>
      <c r="B427" s="2" t="str">
        <f t="shared" ca="1" si="143"/>
        <v>node19_main+16</v>
      </c>
      <c r="C427" s="3" t="str">
        <f ca="1">_xlfn.TEXTJOIN(" ",FALSE,OFFSET(program!$A$1,0,A427,1,M427))</f>
        <v>1102 1 0 71</v>
      </c>
      <c r="D427" s="4" t="str">
        <f ca="1">IF($H427="data",".dat "&amp;X427,
IF($H427="str",".str " &amp; _xlfn.TEXTJOIN("",FALSE,OFFSET(program!$A$2,0,A427+1,1,M427-1)),
$L427&amp;" "&amp;_xlfn.TEXTJOIN(", ",TRUE,$X427:$Z427)
))</f>
        <v>MUL  1, 0, [node.desttbl_size]</v>
      </c>
      <c r="E427" s="19" t="b">
        <f t="shared" ca="1" si="144"/>
        <v>0</v>
      </c>
      <c r="F427" s="5" t="str">
        <f t="shared" ca="1" si="145"/>
        <v>node19_main</v>
      </c>
      <c r="G427" s="5">
        <f t="shared" ca="1" si="146"/>
        <v>1008</v>
      </c>
      <c r="H427" s="5" t="str">
        <f t="shared" si="147"/>
        <v>code</v>
      </c>
      <c r="I427" s="13" t="b">
        <f t="shared" si="148"/>
        <v>0</v>
      </c>
      <c r="J427" s="6">
        <f ca="1">OFFSET(program!$A$1,0,disasm!A427)</f>
        <v>1102</v>
      </c>
      <c r="K427" s="7">
        <f t="shared" ca="1" si="138"/>
        <v>2</v>
      </c>
      <c r="L427" s="7" t="str">
        <f t="shared" ca="1" si="149"/>
        <v xml:space="preserve">MUL </v>
      </c>
      <c r="M427" s="7">
        <f t="shared" ca="1" si="150"/>
        <v>4</v>
      </c>
      <c r="N427" s="7">
        <f t="shared" ca="1" si="139"/>
        <v>3</v>
      </c>
      <c r="O427" s="8">
        <f t="shared" ca="1" si="151"/>
        <v>1</v>
      </c>
      <c r="P427" s="8">
        <f t="shared" ca="1" si="140"/>
        <v>1</v>
      </c>
      <c r="Q427" s="8">
        <f t="shared" ca="1" si="141"/>
        <v>0</v>
      </c>
      <c r="R427" s="8" t="str">
        <f t="shared" ca="1" si="152"/>
        <v>num</v>
      </c>
      <c r="S427" s="8" t="str">
        <f t="shared" ca="1" si="153"/>
        <v>num</v>
      </c>
      <c r="T427" s="8" t="str">
        <f t="shared" ca="1" si="154"/>
        <v>addr</v>
      </c>
      <c r="U427" s="7">
        <f ca="1">IF(O427="","",OFFSET(program!$A$1,0,disasm!$A427+COLUMN()-COLUMN($U427)+IF($I427,0,1)))</f>
        <v>1</v>
      </c>
      <c r="V427" s="7">
        <f ca="1">IF(P427="","",OFFSET(program!$A$1,0,disasm!$A427+COLUMN()-COLUMN($U427)+IF($I427,0,1)))</f>
        <v>0</v>
      </c>
      <c r="W427" s="7">
        <f ca="1">IF(Q427="","",OFFSET(program!$A$1,0,disasm!$A427+COLUMN()-COLUMN($U427)+IF($I427,0,1)))</f>
        <v>71</v>
      </c>
      <c r="X427" s="3" t="str">
        <f t="shared" ca="1" si="155"/>
        <v>1</v>
      </c>
      <c r="Y427" s="3" t="str">
        <f t="shared" ca="1" si="156"/>
        <v>0</v>
      </c>
      <c r="Z427" s="3" t="str">
        <f t="shared" ca="1" si="157"/>
        <v>[node.desttbl_size]</v>
      </c>
      <c r="AA427" s="3" t="str">
        <f ca="1">" "
&amp;AE427
&amp;IF(AND(OR(K427=5,K427=6),MOD(INT(J427/1000),10)=1)," A2","")
&amp;IF(AND(NOT(I427),J427=109,OFFSET(program!$A$1,0,disasm!$A427+1)&gt;0,NOT(ISNUMBER(FIND(" A1 "," "&amp;AE427&amp;" "))))," AUTOLABEL","")
&amp;" "</f>
        <v xml:space="preserve">  </v>
      </c>
    </row>
    <row r="428" spans="1:31" x14ac:dyDescent="0.2">
      <c r="A428" s="1">
        <f t="shared" ca="1" si="142"/>
        <v>1028</v>
      </c>
      <c r="B428" s="2" t="str">
        <f t="shared" ca="1" si="143"/>
        <v>node19_main+20</v>
      </c>
      <c r="C428" s="3" t="str">
        <f ca="1">_xlfn.TEXTJOIN(" ",FALSE,OFFSET(program!$A$1,0,A428,1,M428))</f>
        <v>1101 0 1037 72</v>
      </c>
      <c r="D428" s="4" t="str">
        <f ca="1">IF($H428="data",".dat "&amp;X428,
IF($H428="str",".str " &amp; _xlfn.TEXTJOIN("",FALSE,OFFSET(program!$A$2,0,A428+1,1,M428-1)),
$L428&amp;" "&amp;_xlfn.TEXTJOIN(", ",TRUE,$X428:$Z428)
))</f>
        <v>ADD  0, node09_main, [node.desttbl]</v>
      </c>
      <c r="E428" s="19" t="b">
        <f t="shared" ca="1" si="144"/>
        <v>0</v>
      </c>
      <c r="F428" s="5" t="str">
        <f t="shared" ca="1" si="145"/>
        <v>node19_main</v>
      </c>
      <c r="G428" s="5">
        <f t="shared" ca="1" si="146"/>
        <v>1008</v>
      </c>
      <c r="H428" s="5" t="str">
        <f t="shared" si="147"/>
        <v>code</v>
      </c>
      <c r="I428" s="13" t="b">
        <f t="shared" si="148"/>
        <v>0</v>
      </c>
      <c r="J428" s="6">
        <f ca="1">OFFSET(program!$A$1,0,disasm!A428)</f>
        <v>1101</v>
      </c>
      <c r="K428" s="7">
        <f t="shared" ca="1" si="138"/>
        <v>1</v>
      </c>
      <c r="L428" s="7" t="str">
        <f t="shared" ca="1" si="149"/>
        <v xml:space="preserve">ADD </v>
      </c>
      <c r="M428" s="7">
        <f t="shared" ca="1" si="150"/>
        <v>4</v>
      </c>
      <c r="N428" s="7">
        <f t="shared" ca="1" si="139"/>
        <v>3</v>
      </c>
      <c r="O428" s="8">
        <f t="shared" ca="1" si="151"/>
        <v>1</v>
      </c>
      <c r="P428" s="8">
        <f t="shared" ca="1" si="140"/>
        <v>1</v>
      </c>
      <c r="Q428" s="8">
        <f t="shared" ca="1" si="141"/>
        <v>0</v>
      </c>
      <c r="R428" s="8" t="str">
        <f t="shared" ca="1" si="152"/>
        <v>num</v>
      </c>
      <c r="S428" s="8" t="str">
        <f t="shared" ca="1" si="153"/>
        <v>addr</v>
      </c>
      <c r="T428" s="8" t="str">
        <f t="shared" ca="1" si="154"/>
        <v>addr</v>
      </c>
      <c r="U428" s="7">
        <f ca="1">IF(O428="","",OFFSET(program!$A$1,0,disasm!$A428+COLUMN()-COLUMN($U428)+IF($I428,0,1)))</f>
        <v>0</v>
      </c>
      <c r="V428" s="7">
        <f ca="1">IF(P428="","",OFFSET(program!$A$1,0,disasm!$A428+COLUMN()-COLUMN($U428)+IF($I428,0,1)))</f>
        <v>1037</v>
      </c>
      <c r="W428" s="7">
        <f ca="1">IF(Q428="","",OFFSET(program!$A$1,0,disasm!$A428+COLUMN()-COLUMN($U428)+IF($I428,0,1)))</f>
        <v>72</v>
      </c>
      <c r="X428" s="3" t="str">
        <f t="shared" ca="1" si="155"/>
        <v>0</v>
      </c>
      <c r="Y428" s="3" t="str">
        <f t="shared" ca="1" si="156"/>
        <v>node09_main</v>
      </c>
      <c r="Z428" s="3" t="str">
        <f t="shared" ca="1" si="157"/>
        <v>[node.desttbl]</v>
      </c>
      <c r="AA428" s="3" t="str">
        <f ca="1">" "
&amp;AE428
&amp;IF(AND(OR(K428=5,K428=6),MOD(INT(J428/1000),10)=1)," A2","")
&amp;IF(AND(NOT(I428),J428=109,OFFSET(program!$A$1,0,disasm!$A428+1)&gt;0,NOT(ISNUMBER(FIND(" A1 "," "&amp;AE428&amp;" "))))," AUTOLABEL","")
&amp;" "</f>
        <v xml:space="preserve"> A2 </v>
      </c>
      <c r="AE428" s="21" t="s">
        <v>19</v>
      </c>
    </row>
    <row r="429" spans="1:31" x14ac:dyDescent="0.2">
      <c r="A429" s="1">
        <f t="shared" ca="1" si="142"/>
        <v>1032</v>
      </c>
      <c r="B429" s="2" t="str">
        <f t="shared" ca="1" si="143"/>
        <v>node19_main+24</v>
      </c>
      <c r="C429" s="3" t="str">
        <f ca="1">_xlfn.TEXTJOIN(" ",FALSE,OFFSET(program!$A$1,0,A429,1,M429))</f>
        <v>1105 1 73</v>
      </c>
      <c r="D429" s="4" t="str">
        <f ca="1">IF($H429="data",".dat "&amp;X429,
IF($H429="str",".str " &amp; _xlfn.TEXTJOIN("",FALSE,OFFSET(program!$A$2,0,A429+1,1,M429-1)),
$L429&amp;" "&amp;_xlfn.TEXTJOIN(", ",TRUE,$X429:$Z429)
))</f>
        <v>J!=0 1, main.loop</v>
      </c>
      <c r="E429" s="19" t="b">
        <f t="shared" ca="1" si="144"/>
        <v>0</v>
      </c>
      <c r="F429" s="5" t="str">
        <f t="shared" ca="1" si="145"/>
        <v>node19_main</v>
      </c>
      <c r="G429" s="5">
        <f t="shared" ca="1" si="146"/>
        <v>1008</v>
      </c>
      <c r="H429" s="5" t="str">
        <f t="shared" si="147"/>
        <v>code</v>
      </c>
      <c r="I429" s="13" t="b">
        <f t="shared" si="148"/>
        <v>0</v>
      </c>
      <c r="J429" s="6">
        <f ca="1">OFFSET(program!$A$1,0,disasm!A429)</f>
        <v>1105</v>
      </c>
      <c r="K429" s="7">
        <f t="shared" ca="1" si="138"/>
        <v>5</v>
      </c>
      <c r="L429" s="7" t="str">
        <f t="shared" ca="1" si="149"/>
        <v>J!=0</v>
      </c>
      <c r="M429" s="7">
        <f t="shared" ca="1" si="150"/>
        <v>3</v>
      </c>
      <c r="N429" s="7">
        <f t="shared" ca="1" si="139"/>
        <v>2</v>
      </c>
      <c r="O429" s="8">
        <f t="shared" ca="1" si="151"/>
        <v>1</v>
      </c>
      <c r="P429" s="8">
        <f t="shared" ca="1" si="140"/>
        <v>1</v>
      </c>
      <c r="Q429" s="8" t="str">
        <f t="shared" ca="1" si="141"/>
        <v/>
      </c>
      <c r="R429" s="8" t="str">
        <f t="shared" ca="1" si="152"/>
        <v>num</v>
      </c>
      <c r="S429" s="8" t="str">
        <f t="shared" ca="1" si="153"/>
        <v>addr</v>
      </c>
      <c r="T429" s="8" t="str">
        <f t="shared" ca="1" si="154"/>
        <v/>
      </c>
      <c r="U429" s="7">
        <f ca="1">IF(O429="","",OFFSET(program!$A$1,0,disasm!$A429+COLUMN()-COLUMN($U429)+IF($I429,0,1)))</f>
        <v>1</v>
      </c>
      <c r="V429" s="7">
        <f ca="1">IF(P429="","",OFFSET(program!$A$1,0,disasm!$A429+COLUMN()-COLUMN($U429)+IF($I429,0,1)))</f>
        <v>73</v>
      </c>
      <c r="W429" s="7" t="str">
        <f ca="1">IF(Q429="","",OFFSET(program!$A$1,0,disasm!$A429+COLUMN()-COLUMN($U429)+IF($I429,0,1)))</f>
        <v/>
      </c>
      <c r="X429" s="3" t="str">
        <f t="shared" ca="1" si="155"/>
        <v>1</v>
      </c>
      <c r="Y429" s="3" t="str">
        <f t="shared" ca="1" si="156"/>
        <v>main.loop</v>
      </c>
      <c r="Z429" s="3" t="str">
        <f t="shared" ca="1" si="157"/>
        <v/>
      </c>
      <c r="AA429" s="3" t="str">
        <f ca="1">" "
&amp;AE429
&amp;IF(AND(OR(K429=5,K429=6),MOD(INT(J429/1000),10)=1)," A2","")
&amp;IF(AND(NOT(I429),J429=109,OFFSET(program!$A$1,0,disasm!$A429+1)&gt;0,NOT(ISNUMBER(FIND(" A1 "," "&amp;AE429&amp;" "))))," AUTOLABEL","")
&amp;" "</f>
        <v xml:space="preserve">  A2 </v>
      </c>
    </row>
    <row r="430" spans="1:31" x14ac:dyDescent="0.2">
      <c r="A430" s="1">
        <f t="shared" ca="1" si="142"/>
        <v>1035</v>
      </c>
      <c r="B430" s="2" t="str">
        <f t="shared" ca="1" si="143"/>
        <v>node19_main+27</v>
      </c>
      <c r="C430" s="3" t="str">
        <f ca="1">_xlfn.TEXTJOIN(" ",FALSE,OFFSET(program!$A$1,0,A430,1,M430))</f>
        <v>1</v>
      </c>
      <c r="D430" s="4" t="str">
        <f ca="1">IF($H430="data",".dat "&amp;X430,
IF($H430="str",".str " &amp; _xlfn.TEXTJOIN("",FALSE,OFFSET(program!$A$2,0,A430+1,1,M430-1)),
$L430&amp;" "&amp;_xlfn.TEXTJOIN(", ",TRUE,$X430:$Z430)
))</f>
        <v>.dat 1</v>
      </c>
      <c r="E430" s="19" t="b">
        <f t="shared" ca="1" si="144"/>
        <v>0</v>
      </c>
      <c r="F430" s="5" t="str">
        <f t="shared" ca="1" si="145"/>
        <v>node19_main</v>
      </c>
      <c r="G430" s="5">
        <f t="shared" ca="1" si="146"/>
        <v>1008</v>
      </c>
      <c r="H430" s="5" t="str">
        <f t="shared" si="147"/>
        <v>data</v>
      </c>
      <c r="I430" s="13" t="b">
        <f t="shared" si="148"/>
        <v>1</v>
      </c>
      <c r="J430" s="6">
        <f ca="1">OFFSET(program!$A$1,0,disasm!A430)</f>
        <v>1</v>
      </c>
      <c r="K430" s="7">
        <f t="shared" ca="1" si="138"/>
        <v>1</v>
      </c>
      <c r="L430" s="7" t="str">
        <f t="shared" ca="1" si="149"/>
        <v xml:space="preserve">ADD </v>
      </c>
      <c r="M430" s="7">
        <f t="shared" si="150"/>
        <v>1</v>
      </c>
      <c r="N430" s="7">
        <f t="shared" si="139"/>
        <v>1</v>
      </c>
      <c r="O430" s="8">
        <f t="shared" si="151"/>
        <v>1</v>
      </c>
      <c r="P430" s="8" t="str">
        <f t="shared" si="140"/>
        <v/>
      </c>
      <c r="Q430" s="8" t="str">
        <f t="shared" si="141"/>
        <v/>
      </c>
      <c r="R430" s="8" t="str">
        <f t="shared" ca="1" si="152"/>
        <v>num</v>
      </c>
      <c r="S430" s="8" t="str">
        <f t="shared" si="153"/>
        <v/>
      </c>
      <c r="T430" s="8" t="str">
        <f t="shared" si="154"/>
        <v/>
      </c>
      <c r="U430" s="7">
        <f ca="1">IF(O430="","",OFFSET(program!$A$1,0,disasm!$A430+COLUMN()-COLUMN($U430)+IF($I430,0,1)))</f>
        <v>1</v>
      </c>
      <c r="V430" s="7" t="str">
        <f ca="1">IF(P430="","",OFFSET(program!$A$1,0,disasm!$A430+COLUMN()-COLUMN($U430)+IF($I430,0,1)))</f>
        <v/>
      </c>
      <c r="W430" s="7" t="str">
        <f ca="1">IF(Q430="","",OFFSET(program!$A$1,0,disasm!$A430+COLUMN()-COLUMN($U430)+IF($I430,0,1)))</f>
        <v/>
      </c>
      <c r="X430" s="3" t="str">
        <f t="shared" ca="1" si="155"/>
        <v>1</v>
      </c>
      <c r="Y430" s="3" t="str">
        <f t="shared" si="156"/>
        <v/>
      </c>
      <c r="Z430" s="3" t="str">
        <f t="shared" si="157"/>
        <v/>
      </c>
      <c r="AA430" s="3" t="str">
        <f ca="1">" "
&amp;AE430
&amp;IF(AND(OR(K430=5,K430=6),MOD(INT(J430/1000),10)=1)," A2","")
&amp;IF(AND(NOT(I430),J430=109,OFFSET(program!$A$1,0,disasm!$A430+1)&gt;0,NOT(ISNUMBER(FIND(" A1 "," "&amp;AE430&amp;" "))))," AUTOLABEL","")
&amp;" "</f>
        <v xml:space="preserve"> DATA </v>
      </c>
      <c r="AE430" s="12" t="s">
        <v>23</v>
      </c>
    </row>
    <row r="431" spans="1:31" x14ac:dyDescent="0.2">
      <c r="A431" s="1">
        <f t="shared" ca="1" si="142"/>
        <v>1036</v>
      </c>
      <c r="B431" s="2" t="str">
        <f t="shared" ca="1" si="143"/>
        <v>node19_main+28</v>
      </c>
      <c r="C431" s="3" t="str">
        <f ca="1">_xlfn.TEXTJOIN(" ",FALSE,OFFSET(program!$A$1,0,A431,1,M431))</f>
        <v>1392</v>
      </c>
      <c r="D431" s="4" t="str">
        <f ca="1">IF($H431="data",".dat "&amp;X431,
IF($H431="str",".str " &amp; _xlfn.TEXTJOIN("",FALSE,OFFSET(program!$A$2,0,A431+1,1,M431-1)),
$L431&amp;" "&amp;_xlfn.TEXTJOIN(", ",TRUE,$X431:$Z431)
))</f>
        <v>.dat 1392</v>
      </c>
      <c r="E431" s="19" t="b">
        <f t="shared" ca="1" si="144"/>
        <v>0</v>
      </c>
      <c r="F431" s="5" t="str">
        <f t="shared" ca="1" si="145"/>
        <v>node19_main</v>
      </c>
      <c r="G431" s="5">
        <f t="shared" ca="1" si="146"/>
        <v>1008</v>
      </c>
      <c r="H431" s="5" t="str">
        <f t="shared" si="147"/>
        <v>data</v>
      </c>
      <c r="I431" s="13" t="b">
        <f t="shared" si="148"/>
        <v>1</v>
      </c>
      <c r="J431" s="6">
        <f ca="1">OFFSET(program!$A$1,0,disasm!A431)</f>
        <v>1392</v>
      </c>
      <c r="K431" s="7">
        <f t="shared" ca="1" si="138"/>
        <v>92</v>
      </c>
      <c r="L431" s="7" t="e">
        <f t="shared" ca="1" si="149"/>
        <v>#VALUE!</v>
      </c>
      <c r="M431" s="7">
        <f t="shared" si="150"/>
        <v>1</v>
      </c>
      <c r="N431" s="7">
        <f t="shared" si="139"/>
        <v>1</v>
      </c>
      <c r="O431" s="8">
        <f t="shared" si="151"/>
        <v>1</v>
      </c>
      <c r="P431" s="8" t="str">
        <f t="shared" si="140"/>
        <v/>
      </c>
      <c r="Q431" s="8" t="str">
        <f t="shared" si="141"/>
        <v/>
      </c>
      <c r="R431" s="8" t="str">
        <f t="shared" ca="1" si="152"/>
        <v>num</v>
      </c>
      <c r="S431" s="8" t="str">
        <f t="shared" si="153"/>
        <v/>
      </c>
      <c r="T431" s="8" t="str">
        <f t="shared" si="154"/>
        <v/>
      </c>
      <c r="U431" s="7">
        <f ca="1">IF(O431="","",OFFSET(program!$A$1,0,disasm!$A431+COLUMN()-COLUMN($U431)+IF($I431,0,1)))</f>
        <v>1392</v>
      </c>
      <c r="V431" s="7" t="str">
        <f ca="1">IF(P431="","",OFFSET(program!$A$1,0,disasm!$A431+COLUMN()-COLUMN($U431)+IF($I431,0,1)))</f>
        <v/>
      </c>
      <c r="W431" s="7" t="str">
        <f ca="1">IF(Q431="","",OFFSET(program!$A$1,0,disasm!$A431+COLUMN()-COLUMN($U431)+IF($I431,0,1)))</f>
        <v/>
      </c>
      <c r="X431" s="3" t="str">
        <f t="shared" ca="1" si="155"/>
        <v>1392</v>
      </c>
      <c r="Y431" s="3" t="str">
        <f t="shared" si="156"/>
        <v/>
      </c>
      <c r="Z431" s="3" t="str">
        <f t="shared" si="157"/>
        <v/>
      </c>
      <c r="AA431" s="3" t="str">
        <f ca="1">" "
&amp;AE431
&amp;IF(AND(OR(K431=5,K431=6),MOD(INT(J431/1000),10)=1)," A2","")
&amp;IF(AND(NOT(I431),J431=109,OFFSET(program!$A$1,0,disasm!$A431+1)&gt;0,NOT(ISNUMBER(FIND(" A1 "," "&amp;AE431&amp;" "))))," AUTOLABEL","")
&amp;" "</f>
        <v xml:space="preserve">  </v>
      </c>
    </row>
    <row r="432" spans="1:31" x14ac:dyDescent="0.2">
      <c r="A432" s="1">
        <f t="shared" ca="1" si="142"/>
        <v>1037</v>
      </c>
      <c r="B432" s="2" t="str">
        <f t="shared" ca="1" si="143"/>
        <v>node09_main</v>
      </c>
      <c r="C432" s="3" t="str">
        <f ca="1">_xlfn.TEXTJOIN(" ",FALSE,OFFSET(program!$A$1,0,A432,1,M432))</f>
        <v>1101 36497 0 66</v>
      </c>
      <c r="D432" s="4" t="str">
        <f ca="1">IF($H432="data",".dat "&amp;X432,
IF($H432="str",".str " &amp; _xlfn.TEXTJOIN("",FALSE,OFFSET(program!$A$2,0,A432+1,1,M432-1)),
$L432&amp;" "&amp;_xlfn.TEXTJOIN(", ",TRUE,$X432:$Z432)
))</f>
        <v>ADD  36497, 0, [node.prime]</v>
      </c>
      <c r="E432" s="19" t="b">
        <f t="shared" ca="1" si="144"/>
        <v>1</v>
      </c>
      <c r="F432" s="5" t="str">
        <f t="shared" si="145"/>
        <v>node09_main</v>
      </c>
      <c r="G432" s="5">
        <f t="shared" ca="1" si="146"/>
        <v>1037</v>
      </c>
      <c r="H432" s="5" t="str">
        <f t="shared" si="147"/>
        <v>code</v>
      </c>
      <c r="I432" s="13" t="b">
        <f t="shared" si="148"/>
        <v>0</v>
      </c>
      <c r="J432" s="6">
        <f ca="1">OFFSET(program!$A$1,0,disasm!A432)</f>
        <v>1101</v>
      </c>
      <c r="K432" s="7">
        <f t="shared" ca="1" si="138"/>
        <v>1</v>
      </c>
      <c r="L432" s="7" t="str">
        <f t="shared" ca="1" si="149"/>
        <v xml:space="preserve">ADD </v>
      </c>
      <c r="M432" s="7">
        <f t="shared" ca="1" si="150"/>
        <v>4</v>
      </c>
      <c r="N432" s="7">
        <f t="shared" ca="1" si="139"/>
        <v>3</v>
      </c>
      <c r="O432" s="8">
        <f t="shared" ca="1" si="151"/>
        <v>1</v>
      </c>
      <c r="P432" s="8">
        <f t="shared" ca="1" si="140"/>
        <v>1</v>
      </c>
      <c r="Q432" s="8">
        <f t="shared" ca="1" si="141"/>
        <v>0</v>
      </c>
      <c r="R432" s="8" t="str">
        <f t="shared" ca="1" si="152"/>
        <v>num</v>
      </c>
      <c r="S432" s="8" t="str">
        <f t="shared" ca="1" si="153"/>
        <v>num</v>
      </c>
      <c r="T432" s="8" t="str">
        <f t="shared" ca="1" si="154"/>
        <v>addr</v>
      </c>
      <c r="U432" s="7">
        <f ca="1">IF(O432="","",OFFSET(program!$A$1,0,disasm!$A432+COLUMN()-COLUMN($U432)+IF($I432,0,1)))</f>
        <v>36497</v>
      </c>
      <c r="V432" s="7">
        <f ca="1">IF(P432="","",OFFSET(program!$A$1,0,disasm!$A432+COLUMN()-COLUMN($U432)+IF($I432,0,1)))</f>
        <v>0</v>
      </c>
      <c r="W432" s="7">
        <f ca="1">IF(Q432="","",OFFSET(program!$A$1,0,disasm!$A432+COLUMN()-COLUMN($U432)+IF($I432,0,1)))</f>
        <v>66</v>
      </c>
      <c r="X432" s="3" t="str">
        <f t="shared" ca="1" si="155"/>
        <v>36497</v>
      </c>
      <c r="Y432" s="3" t="str">
        <f t="shared" ca="1" si="156"/>
        <v>0</v>
      </c>
      <c r="Z432" s="3" t="str">
        <f t="shared" ca="1" si="157"/>
        <v>[node.prime]</v>
      </c>
      <c r="AA432" s="3" t="str">
        <f ca="1">" "
&amp;AE432
&amp;IF(AND(OR(K432=5,K432=6),MOD(INT(J432/1000),10)=1)," A2","")
&amp;IF(AND(NOT(I432),J432=109,OFFSET(program!$A$1,0,disasm!$A432+1)&gt;0,NOT(ISNUMBER(FIND(" A1 "," "&amp;AE432&amp;" "))))," AUTOLABEL","")
&amp;" "</f>
        <v xml:space="preserve"> CODE </v>
      </c>
      <c r="AD432" s="12" t="s">
        <v>102</v>
      </c>
      <c r="AE432" s="12" t="s">
        <v>24</v>
      </c>
    </row>
    <row r="433" spans="1:31" x14ac:dyDescent="0.2">
      <c r="A433" s="1">
        <f t="shared" ca="1" si="142"/>
        <v>1041</v>
      </c>
      <c r="B433" s="2" t="str">
        <f t="shared" ca="1" si="143"/>
        <v>node09_main+4</v>
      </c>
      <c r="C433" s="3" t="str">
        <f ca="1">_xlfn.TEXTJOIN(" ",FALSE,OFFSET(program!$A$1,0,A433,1,M433))</f>
        <v>1101 0 4 67</v>
      </c>
      <c r="D433" s="4" t="str">
        <f ca="1">IF($H433="data",".dat "&amp;X433,
IF($H433="str",".str " &amp; _xlfn.TEXTJOIN("",FALSE,OFFSET(program!$A$2,0,A433+1,1,M433-1)),
$L433&amp;" "&amp;_xlfn.TEXTJOIN(", ",TRUE,$X433:$Z433)
))</f>
        <v>ADD  0, 4, [node.rxmem_size]</v>
      </c>
      <c r="E433" s="19" t="b">
        <f t="shared" ca="1" si="144"/>
        <v>1</v>
      </c>
      <c r="F433" s="5" t="str">
        <f t="shared" ca="1" si="145"/>
        <v>node09_main</v>
      </c>
      <c r="G433" s="5">
        <f t="shared" ca="1" si="146"/>
        <v>1037</v>
      </c>
      <c r="H433" s="5" t="str">
        <f t="shared" si="147"/>
        <v>code</v>
      </c>
      <c r="I433" s="13" t="b">
        <f t="shared" si="148"/>
        <v>0</v>
      </c>
      <c r="J433" s="6">
        <f ca="1">OFFSET(program!$A$1,0,disasm!A433)</f>
        <v>1101</v>
      </c>
      <c r="K433" s="7">
        <f t="shared" ca="1" si="138"/>
        <v>1</v>
      </c>
      <c r="L433" s="7" t="str">
        <f t="shared" ca="1" si="149"/>
        <v xml:space="preserve">ADD </v>
      </c>
      <c r="M433" s="7">
        <f t="shared" ca="1" si="150"/>
        <v>4</v>
      </c>
      <c r="N433" s="7">
        <f t="shared" ca="1" si="139"/>
        <v>3</v>
      </c>
      <c r="O433" s="8">
        <f t="shared" ca="1" si="151"/>
        <v>1</v>
      </c>
      <c r="P433" s="8">
        <f t="shared" ca="1" si="140"/>
        <v>1</v>
      </c>
      <c r="Q433" s="8">
        <f t="shared" ca="1" si="141"/>
        <v>0</v>
      </c>
      <c r="R433" s="8" t="str">
        <f t="shared" ca="1" si="152"/>
        <v>num</v>
      </c>
      <c r="S433" s="8" t="str">
        <f t="shared" ca="1" si="153"/>
        <v>num</v>
      </c>
      <c r="T433" s="8" t="str">
        <f t="shared" ca="1" si="154"/>
        <v>addr</v>
      </c>
      <c r="U433" s="7">
        <f ca="1">IF(O433="","",OFFSET(program!$A$1,0,disasm!$A433+COLUMN()-COLUMN($U433)+IF($I433,0,1)))</f>
        <v>0</v>
      </c>
      <c r="V433" s="7">
        <f ca="1">IF(P433="","",OFFSET(program!$A$1,0,disasm!$A433+COLUMN()-COLUMN($U433)+IF($I433,0,1)))</f>
        <v>4</v>
      </c>
      <c r="W433" s="7">
        <f ca="1">IF(Q433="","",OFFSET(program!$A$1,0,disasm!$A433+COLUMN()-COLUMN($U433)+IF($I433,0,1)))</f>
        <v>67</v>
      </c>
      <c r="X433" s="3" t="str">
        <f t="shared" ca="1" si="155"/>
        <v>0</v>
      </c>
      <c r="Y433" s="3" t="str">
        <f t="shared" ca="1" si="156"/>
        <v>4</v>
      </c>
      <c r="Z433" s="3" t="str">
        <f t="shared" ca="1" si="157"/>
        <v>[node.rxmem_size]</v>
      </c>
      <c r="AA433" s="3" t="str">
        <f ca="1">" "
&amp;AE433
&amp;IF(AND(OR(K433=5,K433=6),MOD(INT(J433/1000),10)=1)," A2","")
&amp;IF(AND(NOT(I433),J433=109,OFFSET(program!$A$1,0,disasm!$A433+1)&gt;0,NOT(ISNUMBER(FIND(" A1 "," "&amp;AE433&amp;" "))))," AUTOLABEL","")
&amp;" "</f>
        <v xml:space="preserve">  </v>
      </c>
    </row>
    <row r="434" spans="1:31" x14ac:dyDescent="0.2">
      <c r="A434" s="1">
        <f t="shared" ca="1" si="142"/>
        <v>1045</v>
      </c>
      <c r="B434" s="2" t="str">
        <f t="shared" ca="1" si="143"/>
        <v>node09_main+8</v>
      </c>
      <c r="C434" s="3" t="str">
        <f ca="1">_xlfn.TEXTJOIN(" ",FALSE,OFFSET(program!$A$1,0,A434,1,M434))</f>
        <v>1101 0 1064 68</v>
      </c>
      <c r="D434" s="4" t="str">
        <f ca="1">IF($H434="data",".dat "&amp;X434,
IF($H434="str",".str " &amp; _xlfn.TEXTJOIN("",FALSE,OFFSET(program!$A$2,0,A434+1,1,M434-1)),
$L434&amp;" "&amp;_xlfn.TEXTJOIN(", ",TRUE,$X434:$Z434)
))</f>
        <v>ADD  0, node09_main+27, [node.rxmem]</v>
      </c>
      <c r="E434" s="19" t="b">
        <f t="shared" ca="1" si="144"/>
        <v>1</v>
      </c>
      <c r="F434" s="5" t="str">
        <f t="shared" ca="1" si="145"/>
        <v>node09_main</v>
      </c>
      <c r="G434" s="5">
        <f t="shared" ca="1" si="146"/>
        <v>1037</v>
      </c>
      <c r="H434" s="5" t="str">
        <f t="shared" si="147"/>
        <v>code</v>
      </c>
      <c r="I434" s="13" t="b">
        <f t="shared" si="148"/>
        <v>0</v>
      </c>
      <c r="J434" s="6">
        <f ca="1">OFFSET(program!$A$1,0,disasm!A434)</f>
        <v>1101</v>
      </c>
      <c r="K434" s="7">
        <f t="shared" ca="1" si="138"/>
        <v>1</v>
      </c>
      <c r="L434" s="7" t="str">
        <f t="shared" ca="1" si="149"/>
        <v xml:space="preserve">ADD </v>
      </c>
      <c r="M434" s="7">
        <f t="shared" ca="1" si="150"/>
        <v>4</v>
      </c>
      <c r="N434" s="7">
        <f t="shared" ca="1" si="139"/>
        <v>3</v>
      </c>
      <c r="O434" s="8">
        <f t="shared" ca="1" si="151"/>
        <v>1</v>
      </c>
      <c r="P434" s="8">
        <f t="shared" ca="1" si="140"/>
        <v>1</v>
      </c>
      <c r="Q434" s="8">
        <f t="shared" ca="1" si="141"/>
        <v>0</v>
      </c>
      <c r="R434" s="8" t="str">
        <f t="shared" ca="1" si="152"/>
        <v>num</v>
      </c>
      <c r="S434" s="8" t="str">
        <f t="shared" ca="1" si="153"/>
        <v>addr</v>
      </c>
      <c r="T434" s="8" t="str">
        <f t="shared" ca="1" si="154"/>
        <v>addr</v>
      </c>
      <c r="U434" s="7">
        <f ca="1">IF(O434="","",OFFSET(program!$A$1,0,disasm!$A434+COLUMN()-COLUMN($U434)+IF($I434,0,1)))</f>
        <v>0</v>
      </c>
      <c r="V434" s="7">
        <f ca="1">IF(P434="","",OFFSET(program!$A$1,0,disasm!$A434+COLUMN()-COLUMN($U434)+IF($I434,0,1)))</f>
        <v>1064</v>
      </c>
      <c r="W434" s="7">
        <f ca="1">IF(Q434="","",OFFSET(program!$A$1,0,disasm!$A434+COLUMN()-COLUMN($U434)+IF($I434,0,1)))</f>
        <v>68</v>
      </c>
      <c r="X434" s="3" t="str">
        <f t="shared" ca="1" si="155"/>
        <v>0</v>
      </c>
      <c r="Y434" s="3" t="str">
        <f t="shared" ca="1" si="156"/>
        <v>node09_main+27</v>
      </c>
      <c r="Z434" s="3" t="str">
        <f t="shared" ca="1" si="157"/>
        <v>[node.rxmem]</v>
      </c>
      <c r="AA434" s="3" t="str">
        <f ca="1">" "
&amp;AE434
&amp;IF(AND(OR(K434=5,K434=6),MOD(INT(J434/1000),10)=1)," A2","")
&amp;IF(AND(NOT(I434),J434=109,OFFSET(program!$A$1,0,disasm!$A434+1)&gt;0,NOT(ISNUMBER(FIND(" A1 "," "&amp;AE434&amp;" "))))," AUTOLABEL","")
&amp;" "</f>
        <v xml:space="preserve"> A2 </v>
      </c>
      <c r="AE434" s="12" t="s">
        <v>19</v>
      </c>
    </row>
    <row r="435" spans="1:31" x14ac:dyDescent="0.2">
      <c r="A435" s="1">
        <f t="shared" ca="1" si="142"/>
        <v>1049</v>
      </c>
      <c r="B435" s="2" t="str">
        <f t="shared" ca="1" si="143"/>
        <v>node09_main+12</v>
      </c>
      <c r="C435" s="3" t="str">
        <f ca="1">_xlfn.TEXTJOIN(" ",FALSE,OFFSET(program!$A$1,0,A435,1,M435))</f>
        <v>1101 302 0 69</v>
      </c>
      <c r="D435" s="4" t="str">
        <f ca="1">IF($H435="data",".dat "&amp;X435,
IF($H435="str",".str " &amp; _xlfn.TEXTJOIN("",FALSE,OFFSET(program!$A$2,0,A435+1,1,M435-1)),
$L435&amp;" "&amp;_xlfn.TEXTJOIN(", ",TRUE,$X435:$Z435)
))</f>
        <v>ADD  app_product, 0, [node.node_app]</v>
      </c>
      <c r="E435" s="19" t="b">
        <f t="shared" ca="1" si="144"/>
        <v>1</v>
      </c>
      <c r="F435" s="5" t="str">
        <f t="shared" ca="1" si="145"/>
        <v>node09_main</v>
      </c>
      <c r="G435" s="5">
        <f t="shared" ca="1" si="146"/>
        <v>1037</v>
      </c>
      <c r="H435" s="5" t="str">
        <f t="shared" si="147"/>
        <v>code</v>
      </c>
      <c r="I435" s="13" t="b">
        <f t="shared" si="148"/>
        <v>0</v>
      </c>
      <c r="J435" s="6">
        <f ca="1">OFFSET(program!$A$1,0,disasm!A435)</f>
        <v>1101</v>
      </c>
      <c r="K435" s="7">
        <f t="shared" ca="1" si="138"/>
        <v>1</v>
      </c>
      <c r="L435" s="7" t="str">
        <f t="shared" ca="1" si="149"/>
        <v xml:space="preserve">ADD </v>
      </c>
      <c r="M435" s="7">
        <f t="shared" ca="1" si="150"/>
        <v>4</v>
      </c>
      <c r="N435" s="7">
        <f t="shared" ca="1" si="139"/>
        <v>3</v>
      </c>
      <c r="O435" s="8">
        <f t="shared" ca="1" si="151"/>
        <v>1</v>
      </c>
      <c r="P435" s="8">
        <f t="shared" ca="1" si="140"/>
        <v>1</v>
      </c>
      <c r="Q435" s="8">
        <f t="shared" ca="1" si="141"/>
        <v>0</v>
      </c>
      <c r="R435" s="8" t="str">
        <f t="shared" ca="1" si="152"/>
        <v>addr</v>
      </c>
      <c r="S435" s="8" t="str">
        <f t="shared" ca="1" si="153"/>
        <v>num</v>
      </c>
      <c r="T435" s="8" t="str">
        <f t="shared" ca="1" si="154"/>
        <v>addr</v>
      </c>
      <c r="U435" s="7">
        <f ca="1">IF(O435="","",OFFSET(program!$A$1,0,disasm!$A435+COLUMN()-COLUMN($U435)+IF($I435,0,1)))</f>
        <v>302</v>
      </c>
      <c r="V435" s="7">
        <f ca="1">IF(P435="","",OFFSET(program!$A$1,0,disasm!$A435+COLUMN()-COLUMN($U435)+IF($I435,0,1)))</f>
        <v>0</v>
      </c>
      <c r="W435" s="7">
        <f ca="1">IF(Q435="","",OFFSET(program!$A$1,0,disasm!$A435+COLUMN()-COLUMN($U435)+IF($I435,0,1)))</f>
        <v>69</v>
      </c>
      <c r="X435" s="3" t="str">
        <f t="shared" ca="1" si="155"/>
        <v>app_product</v>
      </c>
      <c r="Y435" s="3" t="str">
        <f t="shared" ca="1" si="156"/>
        <v>0</v>
      </c>
      <c r="Z435" s="3" t="str">
        <f t="shared" ca="1" si="157"/>
        <v>[node.node_app]</v>
      </c>
      <c r="AA435" s="3" t="str">
        <f ca="1">" "
&amp;AE435
&amp;IF(AND(OR(K435=5,K435=6),MOD(INT(J435/1000),10)=1)," A2","")
&amp;IF(AND(NOT(I435),J435=109,OFFSET(program!$A$1,0,disasm!$A435+1)&gt;0,NOT(ISNUMBER(FIND(" A1 "," "&amp;AE435&amp;" "))))," AUTOLABEL","")
&amp;" "</f>
        <v xml:space="preserve"> A1 </v>
      </c>
      <c r="AE435" s="15" t="s">
        <v>28</v>
      </c>
    </row>
    <row r="436" spans="1:31" x14ac:dyDescent="0.2">
      <c r="A436" s="1">
        <f t="shared" ca="1" si="142"/>
        <v>1053</v>
      </c>
      <c r="B436" s="2" t="str">
        <f t="shared" ca="1" si="143"/>
        <v>node09_main+16</v>
      </c>
      <c r="C436" s="3" t="str">
        <f ca="1">_xlfn.TEXTJOIN(" ",FALSE,OFFSET(program!$A$1,0,A436,1,M436))</f>
        <v>1102 1 1 71</v>
      </c>
      <c r="D436" s="4" t="str">
        <f ca="1">IF($H436="data",".dat "&amp;X436,
IF($H436="str",".str " &amp; _xlfn.TEXTJOIN("",FALSE,OFFSET(program!$A$2,0,A436+1,1,M436-1)),
$L436&amp;" "&amp;_xlfn.TEXTJOIN(", ",TRUE,$X436:$Z436)
))</f>
        <v>MUL  1, 1, [node.desttbl_size]</v>
      </c>
      <c r="E436" s="19" t="b">
        <f t="shared" ca="1" si="144"/>
        <v>1</v>
      </c>
      <c r="F436" s="5" t="str">
        <f t="shared" ca="1" si="145"/>
        <v>node09_main</v>
      </c>
      <c r="G436" s="5">
        <f t="shared" ca="1" si="146"/>
        <v>1037</v>
      </c>
      <c r="H436" s="5" t="str">
        <f t="shared" si="147"/>
        <v>code</v>
      </c>
      <c r="I436" s="13" t="b">
        <f t="shared" si="148"/>
        <v>0</v>
      </c>
      <c r="J436" s="6">
        <f ca="1">OFFSET(program!$A$1,0,disasm!A436)</f>
        <v>1102</v>
      </c>
      <c r="K436" s="7">
        <f t="shared" ca="1" si="138"/>
        <v>2</v>
      </c>
      <c r="L436" s="7" t="str">
        <f t="shared" ca="1" si="149"/>
        <v xml:space="preserve">MUL </v>
      </c>
      <c r="M436" s="7">
        <f t="shared" ca="1" si="150"/>
        <v>4</v>
      </c>
      <c r="N436" s="7">
        <f t="shared" ca="1" si="139"/>
        <v>3</v>
      </c>
      <c r="O436" s="8">
        <f t="shared" ca="1" si="151"/>
        <v>1</v>
      </c>
      <c r="P436" s="8">
        <f t="shared" ca="1" si="140"/>
        <v>1</v>
      </c>
      <c r="Q436" s="8">
        <f t="shared" ca="1" si="141"/>
        <v>0</v>
      </c>
      <c r="R436" s="8" t="str">
        <f t="shared" ca="1" si="152"/>
        <v>num</v>
      </c>
      <c r="S436" s="8" t="str">
        <f t="shared" ca="1" si="153"/>
        <v>num</v>
      </c>
      <c r="T436" s="8" t="str">
        <f t="shared" ca="1" si="154"/>
        <v>addr</v>
      </c>
      <c r="U436" s="7">
        <f ca="1">IF(O436="","",OFFSET(program!$A$1,0,disasm!$A436+COLUMN()-COLUMN($U436)+IF($I436,0,1)))</f>
        <v>1</v>
      </c>
      <c r="V436" s="7">
        <f ca="1">IF(P436="","",OFFSET(program!$A$1,0,disasm!$A436+COLUMN()-COLUMN($U436)+IF($I436,0,1)))</f>
        <v>1</v>
      </c>
      <c r="W436" s="7">
        <f ca="1">IF(Q436="","",OFFSET(program!$A$1,0,disasm!$A436+COLUMN()-COLUMN($U436)+IF($I436,0,1)))</f>
        <v>71</v>
      </c>
      <c r="X436" s="3" t="str">
        <f t="shared" ca="1" si="155"/>
        <v>1</v>
      </c>
      <c r="Y436" s="3" t="str">
        <f t="shared" ca="1" si="156"/>
        <v>1</v>
      </c>
      <c r="Z436" s="3" t="str">
        <f t="shared" ca="1" si="157"/>
        <v>[node.desttbl_size]</v>
      </c>
      <c r="AA436" s="3" t="str">
        <f ca="1">" "
&amp;AE436
&amp;IF(AND(OR(K436=5,K436=6),MOD(INT(J436/1000),10)=1)," A2","")
&amp;IF(AND(NOT(I436),J436=109,OFFSET(program!$A$1,0,disasm!$A436+1)&gt;0,NOT(ISNUMBER(FIND(" A1 "," "&amp;AE436&amp;" "))))," AUTOLABEL","")
&amp;" "</f>
        <v xml:space="preserve">  </v>
      </c>
    </row>
    <row r="437" spans="1:31" x14ac:dyDescent="0.2">
      <c r="A437" s="1">
        <f t="shared" ca="1" si="142"/>
        <v>1057</v>
      </c>
      <c r="B437" s="2" t="str">
        <f t="shared" ca="1" si="143"/>
        <v>node09_main+20</v>
      </c>
      <c r="C437" s="3" t="str">
        <f ca="1">_xlfn.TEXTJOIN(" ",FALSE,OFFSET(program!$A$1,0,A437,1,M437))</f>
        <v>1101 1072 0 72</v>
      </c>
      <c r="D437" s="4" t="str">
        <f ca="1">IF($H437="data",".dat "&amp;X437,
IF($H437="str",".str " &amp; _xlfn.TEXTJOIN("",FALSE,OFFSET(program!$A$2,0,A437+1,1,M437-1)),
$L437&amp;" "&amp;_xlfn.TEXTJOIN(", ",TRUE,$X437:$Z437)
))</f>
        <v>ADD  node09_main+35, 0, [node.desttbl]</v>
      </c>
      <c r="E437" s="19" t="b">
        <f t="shared" ca="1" si="144"/>
        <v>1</v>
      </c>
      <c r="F437" s="5" t="str">
        <f t="shared" ca="1" si="145"/>
        <v>node09_main</v>
      </c>
      <c r="G437" s="5">
        <f t="shared" ca="1" si="146"/>
        <v>1037</v>
      </c>
      <c r="H437" s="5" t="str">
        <f t="shared" si="147"/>
        <v>code</v>
      </c>
      <c r="I437" s="13" t="b">
        <f t="shared" si="148"/>
        <v>0</v>
      </c>
      <c r="J437" s="6">
        <f ca="1">OFFSET(program!$A$1,0,disasm!A437)</f>
        <v>1101</v>
      </c>
      <c r="K437" s="7">
        <f t="shared" ca="1" si="138"/>
        <v>1</v>
      </c>
      <c r="L437" s="7" t="str">
        <f t="shared" ca="1" si="149"/>
        <v xml:space="preserve">ADD </v>
      </c>
      <c r="M437" s="7">
        <f t="shared" ca="1" si="150"/>
        <v>4</v>
      </c>
      <c r="N437" s="7">
        <f t="shared" ca="1" si="139"/>
        <v>3</v>
      </c>
      <c r="O437" s="8">
        <f t="shared" ca="1" si="151"/>
        <v>1</v>
      </c>
      <c r="P437" s="8">
        <f t="shared" ca="1" si="140"/>
        <v>1</v>
      </c>
      <c r="Q437" s="8">
        <f t="shared" ca="1" si="141"/>
        <v>0</v>
      </c>
      <c r="R437" s="8" t="str">
        <f t="shared" ca="1" si="152"/>
        <v>addr</v>
      </c>
      <c r="S437" s="8" t="str">
        <f t="shared" ca="1" si="153"/>
        <v>num</v>
      </c>
      <c r="T437" s="8" t="str">
        <f t="shared" ca="1" si="154"/>
        <v>addr</v>
      </c>
      <c r="U437" s="7">
        <f ca="1">IF(O437="","",OFFSET(program!$A$1,0,disasm!$A437+COLUMN()-COLUMN($U437)+IF($I437,0,1)))</f>
        <v>1072</v>
      </c>
      <c r="V437" s="7">
        <f ca="1">IF(P437="","",OFFSET(program!$A$1,0,disasm!$A437+COLUMN()-COLUMN($U437)+IF($I437,0,1)))</f>
        <v>0</v>
      </c>
      <c r="W437" s="7">
        <f ca="1">IF(Q437="","",OFFSET(program!$A$1,0,disasm!$A437+COLUMN()-COLUMN($U437)+IF($I437,0,1)))</f>
        <v>72</v>
      </c>
      <c r="X437" s="3" t="str">
        <f t="shared" ca="1" si="155"/>
        <v>node09_main+35</v>
      </c>
      <c r="Y437" s="3" t="str">
        <f t="shared" ca="1" si="156"/>
        <v>0</v>
      </c>
      <c r="Z437" s="3" t="str">
        <f t="shared" ca="1" si="157"/>
        <v>[node.desttbl]</v>
      </c>
      <c r="AA437" s="3" t="str">
        <f ca="1">" "
&amp;AE437
&amp;IF(AND(OR(K437=5,K437=6),MOD(INT(J437/1000),10)=1)," A2","")
&amp;IF(AND(NOT(I437),J437=109,OFFSET(program!$A$1,0,disasm!$A437+1)&gt;0,NOT(ISNUMBER(FIND(" A1 "," "&amp;AE437&amp;" "))))," AUTOLABEL","")
&amp;" "</f>
        <v xml:space="preserve"> A1 </v>
      </c>
      <c r="AE437" s="21" t="s">
        <v>28</v>
      </c>
    </row>
    <row r="438" spans="1:31" x14ac:dyDescent="0.2">
      <c r="A438" s="1">
        <f t="shared" ca="1" si="142"/>
        <v>1061</v>
      </c>
      <c r="B438" s="2" t="str">
        <f t="shared" ca="1" si="143"/>
        <v>node09_main+24</v>
      </c>
      <c r="C438" s="3" t="str">
        <f ca="1">_xlfn.TEXTJOIN(" ",FALSE,OFFSET(program!$A$1,0,A438,1,M438))</f>
        <v>1106 0 73</v>
      </c>
      <c r="D438" s="4" t="str">
        <f ca="1">IF($H438="data",".dat "&amp;X438,
IF($H438="str",".str " &amp; _xlfn.TEXTJOIN("",FALSE,OFFSET(program!$A$2,0,A438+1,1,M438-1)),
$L438&amp;" "&amp;_xlfn.TEXTJOIN(", ",TRUE,$X438:$Z438)
))</f>
        <v>J=0  0, main.loop</v>
      </c>
      <c r="E438" s="19" t="b">
        <f t="shared" ca="1" si="144"/>
        <v>1</v>
      </c>
      <c r="F438" s="5" t="str">
        <f t="shared" ca="1" si="145"/>
        <v>node09_main</v>
      </c>
      <c r="G438" s="5">
        <f t="shared" ca="1" si="146"/>
        <v>1037</v>
      </c>
      <c r="H438" s="5" t="str">
        <f t="shared" si="147"/>
        <v>code</v>
      </c>
      <c r="I438" s="13" t="b">
        <f t="shared" si="148"/>
        <v>0</v>
      </c>
      <c r="J438" s="6">
        <f ca="1">OFFSET(program!$A$1,0,disasm!A438)</f>
        <v>1106</v>
      </c>
      <c r="K438" s="7">
        <f t="shared" ca="1" si="138"/>
        <v>6</v>
      </c>
      <c r="L438" s="7" t="str">
        <f t="shared" ca="1" si="149"/>
        <v xml:space="preserve">J=0 </v>
      </c>
      <c r="M438" s="7">
        <f t="shared" ca="1" si="150"/>
        <v>3</v>
      </c>
      <c r="N438" s="7">
        <f t="shared" ca="1" si="139"/>
        <v>2</v>
      </c>
      <c r="O438" s="8">
        <f t="shared" ca="1" si="151"/>
        <v>1</v>
      </c>
      <c r="P438" s="8">
        <f t="shared" ca="1" si="140"/>
        <v>1</v>
      </c>
      <c r="Q438" s="8" t="str">
        <f t="shared" ca="1" si="141"/>
        <v/>
      </c>
      <c r="R438" s="8" t="str">
        <f t="shared" ca="1" si="152"/>
        <v>num</v>
      </c>
      <c r="S438" s="8" t="str">
        <f t="shared" ca="1" si="153"/>
        <v>addr</v>
      </c>
      <c r="T438" s="8" t="str">
        <f t="shared" ca="1" si="154"/>
        <v/>
      </c>
      <c r="U438" s="7">
        <f ca="1">IF(O438="","",OFFSET(program!$A$1,0,disasm!$A438+COLUMN()-COLUMN($U438)+IF($I438,0,1)))</f>
        <v>0</v>
      </c>
      <c r="V438" s="7">
        <f ca="1">IF(P438="","",OFFSET(program!$A$1,0,disasm!$A438+COLUMN()-COLUMN($U438)+IF($I438,0,1)))</f>
        <v>73</v>
      </c>
      <c r="W438" s="7" t="str">
        <f ca="1">IF(Q438="","",OFFSET(program!$A$1,0,disasm!$A438+COLUMN()-COLUMN($U438)+IF($I438,0,1)))</f>
        <v/>
      </c>
      <c r="X438" s="3" t="str">
        <f t="shared" ca="1" si="155"/>
        <v>0</v>
      </c>
      <c r="Y438" s="3" t="str">
        <f t="shared" ca="1" si="156"/>
        <v>main.loop</v>
      </c>
      <c r="Z438" s="3" t="str">
        <f t="shared" ca="1" si="157"/>
        <v/>
      </c>
      <c r="AA438" s="3" t="str">
        <f ca="1">" "
&amp;AE438
&amp;IF(AND(OR(K438=5,K438=6),MOD(INT(J438/1000),10)=1)," A2","")
&amp;IF(AND(NOT(I438),J438=109,OFFSET(program!$A$1,0,disasm!$A438+1)&gt;0,NOT(ISNUMBER(FIND(" A1 "," "&amp;AE438&amp;" "))))," AUTOLABEL","")
&amp;" "</f>
        <v xml:space="preserve">  A2 </v>
      </c>
    </row>
    <row r="439" spans="1:31" x14ac:dyDescent="0.2">
      <c r="A439" s="1">
        <f t="shared" ca="1" si="142"/>
        <v>1064</v>
      </c>
      <c r="B439" s="2" t="str">
        <f t="shared" ca="1" si="143"/>
        <v>node09_main+27</v>
      </c>
      <c r="C439" s="3" t="str">
        <f ca="1">_xlfn.TEXTJOIN(" ",FALSE,OFFSET(program!$A$1,0,A439,1,M439))</f>
        <v>0</v>
      </c>
      <c r="D439" s="4" t="str">
        <f ca="1">IF($H439="data",".dat "&amp;X439,
IF($H439="str",".str " &amp; _xlfn.TEXTJOIN("",FALSE,OFFSET(program!$A$2,0,A439+1,1,M439-1)),
$L439&amp;" "&amp;_xlfn.TEXTJOIN(", ",TRUE,$X439:$Z439)
))</f>
        <v>.dat 0</v>
      </c>
      <c r="E439" s="19" t="b">
        <f t="shared" ca="1" si="144"/>
        <v>1</v>
      </c>
      <c r="F439" s="5" t="str">
        <f t="shared" ca="1" si="145"/>
        <v>node09_main</v>
      </c>
      <c r="G439" s="5">
        <f t="shared" ca="1" si="146"/>
        <v>1037</v>
      </c>
      <c r="H439" s="5" t="str">
        <f t="shared" si="147"/>
        <v>data</v>
      </c>
      <c r="I439" s="13" t="b">
        <f t="shared" si="148"/>
        <v>1</v>
      </c>
      <c r="J439" s="6">
        <f ca="1">OFFSET(program!$A$1,0,disasm!A439)</f>
        <v>0</v>
      </c>
      <c r="K439" s="7">
        <f t="shared" ca="1" si="138"/>
        <v>0</v>
      </c>
      <c r="L439" s="7" t="e">
        <f t="shared" ca="1" si="149"/>
        <v>#VALUE!</v>
      </c>
      <c r="M439" s="7">
        <f t="shared" si="150"/>
        <v>1</v>
      </c>
      <c r="N439" s="7">
        <f t="shared" si="139"/>
        <v>1</v>
      </c>
      <c r="O439" s="8">
        <f t="shared" si="151"/>
        <v>1</v>
      </c>
      <c r="P439" s="8" t="str">
        <f t="shared" si="140"/>
        <v/>
      </c>
      <c r="Q439" s="8" t="str">
        <f t="shared" si="141"/>
        <v/>
      </c>
      <c r="R439" s="8" t="str">
        <f t="shared" ca="1" si="152"/>
        <v>num</v>
      </c>
      <c r="S439" s="8" t="str">
        <f t="shared" si="153"/>
        <v/>
      </c>
      <c r="T439" s="8" t="str">
        <f t="shared" si="154"/>
        <v/>
      </c>
      <c r="U439" s="7">
        <f ca="1">IF(O439="","",OFFSET(program!$A$1,0,disasm!$A439+COLUMN()-COLUMN($U439)+IF($I439,0,1)))</f>
        <v>0</v>
      </c>
      <c r="V439" s="7" t="str">
        <f ca="1">IF(P439="","",OFFSET(program!$A$1,0,disasm!$A439+COLUMN()-COLUMN($U439)+IF($I439,0,1)))</f>
        <v/>
      </c>
      <c r="W439" s="7" t="str">
        <f ca="1">IF(Q439="","",OFFSET(program!$A$1,0,disasm!$A439+COLUMN()-COLUMN($U439)+IF($I439,0,1)))</f>
        <v/>
      </c>
      <c r="X439" s="3" t="str">
        <f t="shared" ca="1" si="155"/>
        <v>0</v>
      </c>
      <c r="Y439" s="3" t="str">
        <f t="shared" si="156"/>
        <v/>
      </c>
      <c r="Z439" s="3" t="str">
        <f t="shared" si="157"/>
        <v/>
      </c>
      <c r="AA439" s="3" t="str">
        <f ca="1">" "
&amp;AE439
&amp;IF(AND(OR(K439=5,K439=6),MOD(INT(J439/1000),10)=1)," A2","")
&amp;IF(AND(NOT(I439),J439=109,OFFSET(program!$A$1,0,disasm!$A439+1)&gt;0,NOT(ISNUMBER(FIND(" A1 "," "&amp;AE439&amp;" "))))," AUTOLABEL","")
&amp;" "</f>
        <v xml:space="preserve"> DATA </v>
      </c>
      <c r="AE439" s="12" t="s">
        <v>23</v>
      </c>
    </row>
    <row r="440" spans="1:31" x14ac:dyDescent="0.2">
      <c r="A440" s="1">
        <f t="shared" ca="1" si="142"/>
        <v>1065</v>
      </c>
      <c r="B440" s="2" t="str">
        <f t="shared" ca="1" si="143"/>
        <v>node09_main+28</v>
      </c>
      <c r="C440" s="3" t="str">
        <f ca="1">_xlfn.TEXTJOIN(" ",FALSE,OFFSET(program!$A$1,0,A440,1,M440))</f>
        <v>0</v>
      </c>
      <c r="D440" s="4" t="str">
        <f ca="1">IF($H440="data",".dat "&amp;X440,
IF($H440="str",".str " &amp; _xlfn.TEXTJOIN("",FALSE,OFFSET(program!$A$2,0,A440+1,1,M440-1)),
$L440&amp;" "&amp;_xlfn.TEXTJOIN(", ",TRUE,$X440:$Z440)
))</f>
        <v>.dat 0</v>
      </c>
      <c r="E440" s="19" t="b">
        <f t="shared" ca="1" si="144"/>
        <v>1</v>
      </c>
      <c r="F440" s="5" t="str">
        <f t="shared" ca="1" si="145"/>
        <v>node09_main</v>
      </c>
      <c r="G440" s="5">
        <f t="shared" ca="1" si="146"/>
        <v>1037</v>
      </c>
      <c r="H440" s="5" t="str">
        <f t="shared" si="147"/>
        <v>data</v>
      </c>
      <c r="I440" s="13" t="b">
        <f t="shared" si="148"/>
        <v>1</v>
      </c>
      <c r="J440" s="6">
        <f ca="1">OFFSET(program!$A$1,0,disasm!A440)</f>
        <v>0</v>
      </c>
      <c r="K440" s="7">
        <f t="shared" ca="1" si="138"/>
        <v>0</v>
      </c>
      <c r="L440" s="7" t="e">
        <f t="shared" ca="1" si="149"/>
        <v>#VALUE!</v>
      </c>
      <c r="M440" s="7">
        <f t="shared" si="150"/>
        <v>1</v>
      </c>
      <c r="N440" s="7">
        <f t="shared" si="139"/>
        <v>1</v>
      </c>
      <c r="O440" s="8">
        <f t="shared" si="151"/>
        <v>1</v>
      </c>
      <c r="P440" s="8" t="str">
        <f t="shared" si="140"/>
        <v/>
      </c>
      <c r="Q440" s="8" t="str">
        <f t="shared" si="141"/>
        <v/>
      </c>
      <c r="R440" s="8" t="str">
        <f t="shared" ca="1" si="152"/>
        <v>num</v>
      </c>
      <c r="S440" s="8" t="str">
        <f t="shared" si="153"/>
        <v/>
      </c>
      <c r="T440" s="8" t="str">
        <f t="shared" si="154"/>
        <v/>
      </c>
      <c r="U440" s="7">
        <f ca="1">IF(O440="","",OFFSET(program!$A$1,0,disasm!$A440+COLUMN()-COLUMN($U440)+IF($I440,0,1)))</f>
        <v>0</v>
      </c>
      <c r="V440" s="7" t="str">
        <f ca="1">IF(P440="","",OFFSET(program!$A$1,0,disasm!$A440+COLUMN()-COLUMN($U440)+IF($I440,0,1)))</f>
        <v/>
      </c>
      <c r="W440" s="7" t="str">
        <f ca="1">IF(Q440="","",OFFSET(program!$A$1,0,disasm!$A440+COLUMN()-COLUMN($U440)+IF($I440,0,1)))</f>
        <v/>
      </c>
      <c r="X440" s="3" t="str">
        <f t="shared" ca="1" si="155"/>
        <v>0</v>
      </c>
      <c r="Y440" s="3" t="str">
        <f t="shared" si="156"/>
        <v/>
      </c>
      <c r="Z440" s="3" t="str">
        <f t="shared" si="157"/>
        <v/>
      </c>
      <c r="AA440" s="3" t="str">
        <f ca="1">" "
&amp;AE440
&amp;IF(AND(OR(K440=5,K440=6),MOD(INT(J440/1000),10)=1)," A2","")
&amp;IF(AND(NOT(I440),J440=109,OFFSET(program!$A$1,0,disasm!$A440+1)&gt;0,NOT(ISNUMBER(FIND(" A1 "," "&amp;AE440&amp;" "))))," AUTOLABEL","")
&amp;" "</f>
        <v xml:space="preserve">  </v>
      </c>
    </row>
    <row r="441" spans="1:31" x14ac:dyDescent="0.2">
      <c r="A441" s="1">
        <f t="shared" ca="1" si="142"/>
        <v>1066</v>
      </c>
      <c r="B441" s="2" t="str">
        <f t="shared" ca="1" si="143"/>
        <v>node09_main+29</v>
      </c>
      <c r="C441" s="3" t="str">
        <f ca="1">_xlfn.TEXTJOIN(" ",FALSE,OFFSET(program!$A$1,0,A441,1,M441))</f>
        <v>0</v>
      </c>
      <c r="D441" s="4" t="str">
        <f ca="1">IF($H441="data",".dat "&amp;X441,
IF($H441="str",".str " &amp; _xlfn.TEXTJOIN("",FALSE,OFFSET(program!$A$2,0,A441+1,1,M441-1)),
$L441&amp;" "&amp;_xlfn.TEXTJOIN(", ",TRUE,$X441:$Z441)
))</f>
        <v>.dat 0</v>
      </c>
      <c r="E441" s="19" t="b">
        <f t="shared" ca="1" si="144"/>
        <v>1</v>
      </c>
      <c r="F441" s="5" t="str">
        <f t="shared" ca="1" si="145"/>
        <v>node09_main</v>
      </c>
      <c r="G441" s="5">
        <f t="shared" ca="1" si="146"/>
        <v>1037</v>
      </c>
      <c r="H441" s="5" t="str">
        <f t="shared" si="147"/>
        <v>data</v>
      </c>
      <c r="I441" s="13" t="b">
        <f t="shared" si="148"/>
        <v>1</v>
      </c>
      <c r="J441" s="6">
        <f ca="1">OFFSET(program!$A$1,0,disasm!A441)</f>
        <v>0</v>
      </c>
      <c r="K441" s="7">
        <f t="shared" ca="1" si="138"/>
        <v>0</v>
      </c>
      <c r="L441" s="7" t="e">
        <f t="shared" ca="1" si="149"/>
        <v>#VALUE!</v>
      </c>
      <c r="M441" s="7">
        <f t="shared" si="150"/>
        <v>1</v>
      </c>
      <c r="N441" s="7">
        <f t="shared" si="139"/>
        <v>1</v>
      </c>
      <c r="O441" s="8">
        <f t="shared" si="151"/>
        <v>1</v>
      </c>
      <c r="P441" s="8" t="str">
        <f t="shared" si="140"/>
        <v/>
      </c>
      <c r="Q441" s="8" t="str">
        <f t="shared" si="141"/>
        <v/>
      </c>
      <c r="R441" s="8" t="str">
        <f t="shared" ca="1" si="152"/>
        <v>num</v>
      </c>
      <c r="S441" s="8" t="str">
        <f t="shared" si="153"/>
        <v/>
      </c>
      <c r="T441" s="8" t="str">
        <f t="shared" si="154"/>
        <v/>
      </c>
      <c r="U441" s="7">
        <f ca="1">IF(O441="","",OFFSET(program!$A$1,0,disasm!$A441+COLUMN()-COLUMN($U441)+IF($I441,0,1)))</f>
        <v>0</v>
      </c>
      <c r="V441" s="7" t="str">
        <f ca="1">IF(P441="","",OFFSET(program!$A$1,0,disasm!$A441+COLUMN()-COLUMN($U441)+IF($I441,0,1)))</f>
        <v/>
      </c>
      <c r="W441" s="7" t="str">
        <f ca="1">IF(Q441="","",OFFSET(program!$A$1,0,disasm!$A441+COLUMN()-COLUMN($U441)+IF($I441,0,1)))</f>
        <v/>
      </c>
      <c r="X441" s="3" t="str">
        <f t="shared" ca="1" si="155"/>
        <v>0</v>
      </c>
      <c r="Y441" s="3" t="str">
        <f t="shared" si="156"/>
        <v/>
      </c>
      <c r="Z441" s="3" t="str">
        <f t="shared" si="157"/>
        <v/>
      </c>
      <c r="AA441" s="3" t="str">
        <f ca="1">" "
&amp;AE441
&amp;IF(AND(OR(K441=5,K441=6),MOD(INT(J441/1000),10)=1)," A2","")
&amp;IF(AND(NOT(I441),J441=109,OFFSET(program!$A$1,0,disasm!$A441+1)&gt;0,NOT(ISNUMBER(FIND(" A1 "," "&amp;AE441&amp;" "))))," AUTOLABEL","")
&amp;" "</f>
        <v xml:space="preserve">  </v>
      </c>
    </row>
    <row r="442" spans="1:31" x14ac:dyDescent="0.2">
      <c r="A442" s="1">
        <f t="shared" ca="1" si="142"/>
        <v>1067</v>
      </c>
      <c r="B442" s="2" t="str">
        <f t="shared" ca="1" si="143"/>
        <v>node09_main+30</v>
      </c>
      <c r="C442" s="3" t="str">
        <f ca="1">_xlfn.TEXTJOIN(" ",FALSE,OFFSET(program!$A$1,0,A442,1,M442))</f>
        <v>0</v>
      </c>
      <c r="D442" s="4" t="str">
        <f ca="1">IF($H442="data",".dat "&amp;X442,
IF($H442="str",".str " &amp; _xlfn.TEXTJOIN("",FALSE,OFFSET(program!$A$2,0,A442+1,1,M442-1)),
$L442&amp;" "&amp;_xlfn.TEXTJOIN(", ",TRUE,$X442:$Z442)
))</f>
        <v>.dat 0</v>
      </c>
      <c r="E442" s="19" t="b">
        <f t="shared" ca="1" si="144"/>
        <v>1</v>
      </c>
      <c r="F442" s="5" t="str">
        <f t="shared" ca="1" si="145"/>
        <v>node09_main</v>
      </c>
      <c r="G442" s="5">
        <f t="shared" ca="1" si="146"/>
        <v>1037</v>
      </c>
      <c r="H442" s="5" t="str">
        <f t="shared" si="147"/>
        <v>data</v>
      </c>
      <c r="I442" s="13" t="b">
        <f t="shared" si="148"/>
        <v>1</v>
      </c>
      <c r="J442" s="6">
        <f ca="1">OFFSET(program!$A$1,0,disasm!A442)</f>
        <v>0</v>
      </c>
      <c r="K442" s="7">
        <f t="shared" ca="1" si="138"/>
        <v>0</v>
      </c>
      <c r="L442" s="7" t="e">
        <f t="shared" ca="1" si="149"/>
        <v>#VALUE!</v>
      </c>
      <c r="M442" s="7">
        <f t="shared" si="150"/>
        <v>1</v>
      </c>
      <c r="N442" s="7">
        <f t="shared" si="139"/>
        <v>1</v>
      </c>
      <c r="O442" s="8">
        <f t="shared" si="151"/>
        <v>1</v>
      </c>
      <c r="P442" s="8" t="str">
        <f t="shared" si="140"/>
        <v/>
      </c>
      <c r="Q442" s="8" t="str">
        <f t="shared" si="141"/>
        <v/>
      </c>
      <c r="R442" s="8" t="str">
        <f t="shared" ca="1" si="152"/>
        <v>num</v>
      </c>
      <c r="S442" s="8" t="str">
        <f t="shared" si="153"/>
        <v/>
      </c>
      <c r="T442" s="8" t="str">
        <f t="shared" si="154"/>
        <v/>
      </c>
      <c r="U442" s="7">
        <f ca="1">IF(O442="","",OFFSET(program!$A$1,0,disasm!$A442+COLUMN()-COLUMN($U442)+IF($I442,0,1)))</f>
        <v>0</v>
      </c>
      <c r="V442" s="7" t="str">
        <f ca="1">IF(P442="","",OFFSET(program!$A$1,0,disasm!$A442+COLUMN()-COLUMN($U442)+IF($I442,0,1)))</f>
        <v/>
      </c>
      <c r="W442" s="7" t="str">
        <f ca="1">IF(Q442="","",OFFSET(program!$A$1,0,disasm!$A442+COLUMN()-COLUMN($U442)+IF($I442,0,1)))</f>
        <v/>
      </c>
      <c r="X442" s="3" t="str">
        <f t="shared" ca="1" si="155"/>
        <v>0</v>
      </c>
      <c r="Y442" s="3" t="str">
        <f t="shared" si="156"/>
        <v/>
      </c>
      <c r="Z442" s="3" t="str">
        <f t="shared" si="157"/>
        <v/>
      </c>
      <c r="AA442" s="3" t="str">
        <f ca="1">" "
&amp;AE442
&amp;IF(AND(OR(K442=5,K442=6),MOD(INT(J442/1000),10)=1)," A2","")
&amp;IF(AND(NOT(I442),J442=109,OFFSET(program!$A$1,0,disasm!$A442+1)&gt;0,NOT(ISNUMBER(FIND(" A1 "," "&amp;AE442&amp;" "))))," AUTOLABEL","")
&amp;" "</f>
        <v xml:space="preserve">  </v>
      </c>
    </row>
    <row r="443" spans="1:31" x14ac:dyDescent="0.2">
      <c r="A443" s="1">
        <f t="shared" ca="1" si="142"/>
        <v>1068</v>
      </c>
      <c r="B443" s="2" t="str">
        <f t="shared" ca="1" si="143"/>
        <v>node09_main+31</v>
      </c>
      <c r="C443" s="3" t="str">
        <f ca="1">_xlfn.TEXTJOIN(" ",FALSE,OFFSET(program!$A$1,0,A443,1,M443))</f>
        <v>0</v>
      </c>
      <c r="D443" s="4" t="str">
        <f ca="1">IF($H443="data",".dat "&amp;X443,
IF($H443="str",".str " &amp; _xlfn.TEXTJOIN("",FALSE,OFFSET(program!$A$2,0,A443+1,1,M443-1)),
$L443&amp;" "&amp;_xlfn.TEXTJOIN(", ",TRUE,$X443:$Z443)
))</f>
        <v>.dat 0</v>
      </c>
      <c r="E443" s="19" t="b">
        <f t="shared" ca="1" si="144"/>
        <v>1</v>
      </c>
      <c r="F443" s="5" t="str">
        <f t="shared" ca="1" si="145"/>
        <v>node09_main</v>
      </c>
      <c r="G443" s="5">
        <f t="shared" ca="1" si="146"/>
        <v>1037</v>
      </c>
      <c r="H443" s="5" t="str">
        <f t="shared" si="147"/>
        <v>data</v>
      </c>
      <c r="I443" s="13" t="b">
        <f t="shared" si="148"/>
        <v>1</v>
      </c>
      <c r="J443" s="6">
        <f ca="1">OFFSET(program!$A$1,0,disasm!A443)</f>
        <v>0</v>
      </c>
      <c r="K443" s="7">
        <f t="shared" ca="1" si="138"/>
        <v>0</v>
      </c>
      <c r="L443" s="7" t="e">
        <f t="shared" ca="1" si="149"/>
        <v>#VALUE!</v>
      </c>
      <c r="M443" s="7">
        <f t="shared" si="150"/>
        <v>1</v>
      </c>
      <c r="N443" s="7">
        <f t="shared" si="139"/>
        <v>1</v>
      </c>
      <c r="O443" s="8">
        <f t="shared" si="151"/>
        <v>1</v>
      </c>
      <c r="P443" s="8" t="str">
        <f t="shared" si="140"/>
        <v/>
      </c>
      <c r="Q443" s="8" t="str">
        <f t="shared" si="141"/>
        <v/>
      </c>
      <c r="R443" s="8" t="str">
        <f t="shared" ca="1" si="152"/>
        <v>num</v>
      </c>
      <c r="S443" s="8" t="str">
        <f t="shared" si="153"/>
        <v/>
      </c>
      <c r="T443" s="8" t="str">
        <f t="shared" si="154"/>
        <v/>
      </c>
      <c r="U443" s="7">
        <f ca="1">IF(O443="","",OFFSET(program!$A$1,0,disasm!$A443+COLUMN()-COLUMN($U443)+IF($I443,0,1)))</f>
        <v>0</v>
      </c>
      <c r="V443" s="7" t="str">
        <f ca="1">IF(P443="","",OFFSET(program!$A$1,0,disasm!$A443+COLUMN()-COLUMN($U443)+IF($I443,0,1)))</f>
        <v/>
      </c>
      <c r="W443" s="7" t="str">
        <f ca="1">IF(Q443="","",OFFSET(program!$A$1,0,disasm!$A443+COLUMN()-COLUMN($U443)+IF($I443,0,1)))</f>
        <v/>
      </c>
      <c r="X443" s="3" t="str">
        <f t="shared" ca="1" si="155"/>
        <v>0</v>
      </c>
      <c r="Y443" s="3" t="str">
        <f t="shared" si="156"/>
        <v/>
      </c>
      <c r="Z443" s="3" t="str">
        <f t="shared" si="157"/>
        <v/>
      </c>
      <c r="AA443" s="3" t="str">
        <f ca="1">" "
&amp;AE443
&amp;IF(AND(OR(K443=5,K443=6),MOD(INT(J443/1000),10)=1)," A2","")
&amp;IF(AND(NOT(I443),J443=109,OFFSET(program!$A$1,0,disasm!$A443+1)&gt;0,NOT(ISNUMBER(FIND(" A1 "," "&amp;AE443&amp;" "))))," AUTOLABEL","")
&amp;" "</f>
        <v xml:space="preserve">  </v>
      </c>
    </row>
    <row r="444" spans="1:31" x14ac:dyDescent="0.2">
      <c r="A444" s="1">
        <f t="shared" ca="1" si="142"/>
        <v>1069</v>
      </c>
      <c r="B444" s="2" t="str">
        <f t="shared" ca="1" si="143"/>
        <v>node09_main+32</v>
      </c>
      <c r="C444" s="3" t="str">
        <f ca="1">_xlfn.TEXTJOIN(" ",FALSE,OFFSET(program!$A$1,0,A444,1,M444))</f>
        <v>0</v>
      </c>
      <c r="D444" s="4" t="str">
        <f ca="1">IF($H444="data",".dat "&amp;X444,
IF($H444="str",".str " &amp; _xlfn.TEXTJOIN("",FALSE,OFFSET(program!$A$2,0,A444+1,1,M444-1)),
$L444&amp;" "&amp;_xlfn.TEXTJOIN(", ",TRUE,$X444:$Z444)
))</f>
        <v>.dat 0</v>
      </c>
      <c r="E444" s="19" t="b">
        <f t="shared" ca="1" si="144"/>
        <v>1</v>
      </c>
      <c r="F444" s="5" t="str">
        <f t="shared" ca="1" si="145"/>
        <v>node09_main</v>
      </c>
      <c r="G444" s="5">
        <f t="shared" ca="1" si="146"/>
        <v>1037</v>
      </c>
      <c r="H444" s="5" t="str">
        <f t="shared" si="147"/>
        <v>data</v>
      </c>
      <c r="I444" s="13" t="b">
        <f t="shared" si="148"/>
        <v>1</v>
      </c>
      <c r="J444" s="6">
        <f ca="1">OFFSET(program!$A$1,0,disasm!A444)</f>
        <v>0</v>
      </c>
      <c r="K444" s="7">
        <f t="shared" ca="1" si="138"/>
        <v>0</v>
      </c>
      <c r="L444" s="7" t="e">
        <f t="shared" ca="1" si="149"/>
        <v>#VALUE!</v>
      </c>
      <c r="M444" s="7">
        <f t="shared" si="150"/>
        <v>1</v>
      </c>
      <c r="N444" s="7">
        <f t="shared" si="139"/>
        <v>1</v>
      </c>
      <c r="O444" s="8">
        <f t="shared" si="151"/>
        <v>1</v>
      </c>
      <c r="P444" s="8" t="str">
        <f t="shared" si="140"/>
        <v/>
      </c>
      <c r="Q444" s="8" t="str">
        <f t="shared" si="141"/>
        <v/>
      </c>
      <c r="R444" s="8" t="str">
        <f t="shared" ca="1" si="152"/>
        <v>num</v>
      </c>
      <c r="S444" s="8" t="str">
        <f t="shared" si="153"/>
        <v/>
      </c>
      <c r="T444" s="8" t="str">
        <f t="shared" si="154"/>
        <v/>
      </c>
      <c r="U444" s="7">
        <f ca="1">IF(O444="","",OFFSET(program!$A$1,0,disasm!$A444+COLUMN()-COLUMN($U444)+IF($I444,0,1)))</f>
        <v>0</v>
      </c>
      <c r="V444" s="7" t="str">
        <f ca="1">IF(P444="","",OFFSET(program!$A$1,0,disasm!$A444+COLUMN()-COLUMN($U444)+IF($I444,0,1)))</f>
        <v/>
      </c>
      <c r="W444" s="7" t="str">
        <f ca="1">IF(Q444="","",OFFSET(program!$A$1,0,disasm!$A444+COLUMN()-COLUMN($U444)+IF($I444,0,1)))</f>
        <v/>
      </c>
      <c r="X444" s="3" t="str">
        <f t="shared" ca="1" si="155"/>
        <v>0</v>
      </c>
      <c r="Y444" s="3" t="str">
        <f t="shared" si="156"/>
        <v/>
      </c>
      <c r="Z444" s="3" t="str">
        <f t="shared" si="157"/>
        <v/>
      </c>
      <c r="AA444" s="3" t="str">
        <f ca="1">" "
&amp;AE444
&amp;IF(AND(OR(K444=5,K444=6),MOD(INT(J444/1000),10)=1)," A2","")
&amp;IF(AND(NOT(I444),J444=109,OFFSET(program!$A$1,0,disasm!$A444+1)&gt;0,NOT(ISNUMBER(FIND(" A1 "," "&amp;AE444&amp;" "))))," AUTOLABEL","")
&amp;" "</f>
        <v xml:space="preserve">  </v>
      </c>
    </row>
    <row r="445" spans="1:31" x14ac:dyDescent="0.2">
      <c r="A445" s="1">
        <f t="shared" ca="1" si="142"/>
        <v>1070</v>
      </c>
      <c r="B445" s="2" t="str">
        <f t="shared" ca="1" si="143"/>
        <v>node09_main+33</v>
      </c>
      <c r="C445" s="3" t="str">
        <f ca="1">_xlfn.TEXTJOIN(" ",FALSE,OFFSET(program!$A$1,0,A445,1,M445))</f>
        <v>0</v>
      </c>
      <c r="D445" s="4" t="str">
        <f ca="1">IF($H445="data",".dat "&amp;X445,
IF($H445="str",".str " &amp; _xlfn.TEXTJOIN("",FALSE,OFFSET(program!$A$2,0,A445+1,1,M445-1)),
$L445&amp;" "&amp;_xlfn.TEXTJOIN(", ",TRUE,$X445:$Z445)
))</f>
        <v>.dat 0</v>
      </c>
      <c r="E445" s="19" t="b">
        <f t="shared" ca="1" si="144"/>
        <v>1</v>
      </c>
      <c r="F445" s="5" t="str">
        <f t="shared" ca="1" si="145"/>
        <v>node09_main</v>
      </c>
      <c r="G445" s="5">
        <f t="shared" ca="1" si="146"/>
        <v>1037</v>
      </c>
      <c r="H445" s="5" t="str">
        <f t="shared" si="147"/>
        <v>data</v>
      </c>
      <c r="I445" s="13" t="b">
        <f t="shared" si="148"/>
        <v>1</v>
      </c>
      <c r="J445" s="6">
        <f ca="1">OFFSET(program!$A$1,0,disasm!A445)</f>
        <v>0</v>
      </c>
      <c r="K445" s="7">
        <f t="shared" ca="1" si="138"/>
        <v>0</v>
      </c>
      <c r="L445" s="7" t="e">
        <f t="shared" ca="1" si="149"/>
        <v>#VALUE!</v>
      </c>
      <c r="M445" s="7">
        <f t="shared" si="150"/>
        <v>1</v>
      </c>
      <c r="N445" s="7">
        <f t="shared" si="139"/>
        <v>1</v>
      </c>
      <c r="O445" s="8">
        <f t="shared" si="151"/>
        <v>1</v>
      </c>
      <c r="P445" s="8" t="str">
        <f t="shared" si="140"/>
        <v/>
      </c>
      <c r="Q445" s="8" t="str">
        <f t="shared" si="141"/>
        <v/>
      </c>
      <c r="R445" s="8" t="str">
        <f t="shared" ca="1" si="152"/>
        <v>num</v>
      </c>
      <c r="S445" s="8" t="str">
        <f t="shared" si="153"/>
        <v/>
      </c>
      <c r="T445" s="8" t="str">
        <f t="shared" si="154"/>
        <v/>
      </c>
      <c r="U445" s="7">
        <f ca="1">IF(O445="","",OFFSET(program!$A$1,0,disasm!$A445+COLUMN()-COLUMN($U445)+IF($I445,0,1)))</f>
        <v>0</v>
      </c>
      <c r="V445" s="7" t="str">
        <f ca="1">IF(P445="","",OFFSET(program!$A$1,0,disasm!$A445+COLUMN()-COLUMN($U445)+IF($I445,0,1)))</f>
        <v/>
      </c>
      <c r="W445" s="7" t="str">
        <f ca="1">IF(Q445="","",OFFSET(program!$A$1,0,disasm!$A445+COLUMN()-COLUMN($U445)+IF($I445,0,1)))</f>
        <v/>
      </c>
      <c r="X445" s="3" t="str">
        <f t="shared" ca="1" si="155"/>
        <v>0</v>
      </c>
      <c r="Y445" s="3" t="str">
        <f t="shared" si="156"/>
        <v/>
      </c>
      <c r="Z445" s="3" t="str">
        <f t="shared" si="157"/>
        <v/>
      </c>
      <c r="AA445" s="3" t="str">
        <f ca="1">" "
&amp;AE445
&amp;IF(AND(OR(K445=5,K445=6),MOD(INT(J445/1000),10)=1)," A2","")
&amp;IF(AND(NOT(I445),J445=109,OFFSET(program!$A$1,0,disasm!$A445+1)&gt;0,NOT(ISNUMBER(FIND(" A1 "," "&amp;AE445&amp;" "))))," AUTOLABEL","")
&amp;" "</f>
        <v xml:space="preserve">  </v>
      </c>
    </row>
    <row r="446" spans="1:31" x14ac:dyDescent="0.2">
      <c r="A446" s="1">
        <f t="shared" ca="1" si="142"/>
        <v>1071</v>
      </c>
      <c r="B446" s="2" t="str">
        <f t="shared" ca="1" si="143"/>
        <v>node09_main+34</v>
      </c>
      <c r="C446" s="3" t="str">
        <f ca="1">_xlfn.TEXTJOIN(" ",FALSE,OFFSET(program!$A$1,0,A446,1,M446))</f>
        <v>0</v>
      </c>
      <c r="D446" s="4" t="str">
        <f ca="1">IF($H446="data",".dat "&amp;X446,
IF($H446="str",".str " &amp; _xlfn.TEXTJOIN("",FALSE,OFFSET(program!$A$2,0,A446+1,1,M446-1)),
$L446&amp;" "&amp;_xlfn.TEXTJOIN(", ",TRUE,$X446:$Z446)
))</f>
        <v>.dat 0</v>
      </c>
      <c r="E446" s="19" t="b">
        <f t="shared" ca="1" si="144"/>
        <v>1</v>
      </c>
      <c r="F446" s="5" t="str">
        <f t="shared" ca="1" si="145"/>
        <v>node09_main</v>
      </c>
      <c r="G446" s="5">
        <f t="shared" ca="1" si="146"/>
        <v>1037</v>
      </c>
      <c r="H446" s="5" t="str">
        <f t="shared" si="147"/>
        <v>data</v>
      </c>
      <c r="I446" s="13" t="b">
        <f t="shared" si="148"/>
        <v>1</v>
      </c>
      <c r="J446" s="6">
        <f ca="1">OFFSET(program!$A$1,0,disasm!A446)</f>
        <v>0</v>
      </c>
      <c r="K446" s="7">
        <f t="shared" ca="1" si="138"/>
        <v>0</v>
      </c>
      <c r="L446" s="7" t="e">
        <f t="shared" ca="1" si="149"/>
        <v>#VALUE!</v>
      </c>
      <c r="M446" s="7">
        <f t="shared" si="150"/>
        <v>1</v>
      </c>
      <c r="N446" s="7">
        <f t="shared" si="139"/>
        <v>1</v>
      </c>
      <c r="O446" s="8">
        <f t="shared" si="151"/>
        <v>1</v>
      </c>
      <c r="P446" s="8" t="str">
        <f t="shared" si="140"/>
        <v/>
      </c>
      <c r="Q446" s="8" t="str">
        <f t="shared" si="141"/>
        <v/>
      </c>
      <c r="R446" s="8" t="str">
        <f t="shared" ca="1" si="152"/>
        <v>num</v>
      </c>
      <c r="S446" s="8" t="str">
        <f t="shared" si="153"/>
        <v/>
      </c>
      <c r="T446" s="8" t="str">
        <f t="shared" si="154"/>
        <v/>
      </c>
      <c r="U446" s="7">
        <f ca="1">IF(O446="","",OFFSET(program!$A$1,0,disasm!$A446+COLUMN()-COLUMN($U446)+IF($I446,0,1)))</f>
        <v>0</v>
      </c>
      <c r="V446" s="7" t="str">
        <f ca="1">IF(P446="","",OFFSET(program!$A$1,0,disasm!$A446+COLUMN()-COLUMN($U446)+IF($I446,0,1)))</f>
        <v/>
      </c>
      <c r="W446" s="7" t="str">
        <f ca="1">IF(Q446="","",OFFSET(program!$A$1,0,disasm!$A446+COLUMN()-COLUMN($U446)+IF($I446,0,1)))</f>
        <v/>
      </c>
      <c r="X446" s="3" t="str">
        <f t="shared" ca="1" si="155"/>
        <v>0</v>
      </c>
      <c r="Y446" s="3" t="str">
        <f t="shared" si="156"/>
        <v/>
      </c>
      <c r="Z446" s="3" t="str">
        <f t="shared" si="157"/>
        <v/>
      </c>
      <c r="AA446" s="3" t="str">
        <f ca="1">" "
&amp;AE446
&amp;IF(AND(OR(K446=5,K446=6),MOD(INT(J446/1000),10)=1)," A2","")
&amp;IF(AND(NOT(I446),J446=109,OFFSET(program!$A$1,0,disasm!$A446+1)&gt;0,NOT(ISNUMBER(FIND(" A1 "," "&amp;AE446&amp;" "))))," AUTOLABEL","")
&amp;" "</f>
        <v xml:space="preserve">  </v>
      </c>
    </row>
    <row r="447" spans="1:31" x14ac:dyDescent="0.2">
      <c r="A447" s="1">
        <f t="shared" ca="1" si="142"/>
        <v>1072</v>
      </c>
      <c r="B447" s="2" t="str">
        <f t="shared" ca="1" si="143"/>
        <v>node09_main+35</v>
      </c>
      <c r="C447" s="3" t="str">
        <f ca="1">_xlfn.TEXTJOIN(" ",FALSE,OFFSET(program!$A$1,0,A447,1,M447))</f>
        <v>34</v>
      </c>
      <c r="D447" s="4" t="str">
        <f ca="1">IF($H447="data",".dat "&amp;X447,
IF($H447="str",".str " &amp; _xlfn.TEXTJOIN("",FALSE,OFFSET(program!$A$2,0,A447+1,1,M447-1)),
$L447&amp;" "&amp;_xlfn.TEXTJOIN(", ",TRUE,$X447:$Z447)
))</f>
        <v>.dat 34</v>
      </c>
      <c r="E447" s="19" t="b">
        <f t="shared" ca="1" si="144"/>
        <v>1</v>
      </c>
      <c r="F447" s="5" t="str">
        <f t="shared" ca="1" si="145"/>
        <v>node09_main</v>
      </c>
      <c r="G447" s="5">
        <f t="shared" ca="1" si="146"/>
        <v>1037</v>
      </c>
      <c r="H447" s="5" t="str">
        <f t="shared" si="147"/>
        <v>data</v>
      </c>
      <c r="I447" s="13" t="b">
        <f t="shared" si="148"/>
        <v>1</v>
      </c>
      <c r="J447" s="6">
        <f ca="1">OFFSET(program!$A$1,0,disasm!A447)</f>
        <v>34</v>
      </c>
      <c r="K447" s="7">
        <f t="shared" ca="1" si="138"/>
        <v>34</v>
      </c>
      <c r="L447" s="7" t="e">
        <f t="shared" ca="1" si="149"/>
        <v>#VALUE!</v>
      </c>
      <c r="M447" s="7">
        <f t="shared" si="150"/>
        <v>1</v>
      </c>
      <c r="N447" s="7">
        <f t="shared" si="139"/>
        <v>1</v>
      </c>
      <c r="O447" s="8">
        <f t="shared" si="151"/>
        <v>1</v>
      </c>
      <c r="P447" s="8" t="str">
        <f t="shared" si="140"/>
        <v/>
      </c>
      <c r="Q447" s="8" t="str">
        <f t="shared" si="141"/>
        <v/>
      </c>
      <c r="R447" s="8" t="str">
        <f t="shared" ca="1" si="152"/>
        <v>num</v>
      </c>
      <c r="S447" s="8" t="str">
        <f t="shared" si="153"/>
        <v/>
      </c>
      <c r="T447" s="8" t="str">
        <f t="shared" si="154"/>
        <v/>
      </c>
      <c r="U447" s="7">
        <f ca="1">IF(O447="","",OFFSET(program!$A$1,0,disasm!$A447+COLUMN()-COLUMN($U447)+IF($I447,0,1)))</f>
        <v>34</v>
      </c>
      <c r="V447" s="7" t="str">
        <f ca="1">IF(P447="","",OFFSET(program!$A$1,0,disasm!$A447+COLUMN()-COLUMN($U447)+IF($I447,0,1)))</f>
        <v/>
      </c>
      <c r="W447" s="7" t="str">
        <f ca="1">IF(Q447="","",OFFSET(program!$A$1,0,disasm!$A447+COLUMN()-COLUMN($U447)+IF($I447,0,1)))</f>
        <v/>
      </c>
      <c r="X447" s="3" t="str">
        <f t="shared" ca="1" si="155"/>
        <v>34</v>
      </c>
      <c r="Y447" s="3" t="str">
        <f t="shared" si="156"/>
        <v/>
      </c>
      <c r="Z447" s="3" t="str">
        <f t="shared" si="157"/>
        <v/>
      </c>
      <c r="AA447" s="3" t="str">
        <f ca="1">" "
&amp;AE447
&amp;IF(AND(OR(K447=5,K447=6),MOD(INT(J447/1000),10)=1)," A2","")
&amp;IF(AND(NOT(I447),J447=109,OFFSET(program!$A$1,0,disasm!$A447+1)&gt;0,NOT(ISNUMBER(FIND(" A1 "," "&amp;AE447&amp;" "))))," AUTOLABEL","")
&amp;" "</f>
        <v xml:space="preserve">  </v>
      </c>
    </row>
    <row r="448" spans="1:31" x14ac:dyDescent="0.2">
      <c r="A448" s="1">
        <f t="shared" ca="1" si="142"/>
        <v>1073</v>
      </c>
      <c r="B448" s="2" t="str">
        <f t="shared" ca="1" si="143"/>
        <v>node09_main+36</v>
      </c>
      <c r="C448" s="3" t="str">
        <f ca="1">_xlfn.TEXTJOIN(" ",FALSE,OFFSET(program!$A$1,0,A448,1,M448))</f>
        <v>294171</v>
      </c>
      <c r="D448" s="4" t="str">
        <f ca="1">IF($H448="data",".dat "&amp;X448,
IF($H448="str",".str " &amp; _xlfn.TEXTJOIN("",FALSE,OFFSET(program!$A$2,0,A448+1,1,M448-1)),
$L448&amp;" "&amp;_xlfn.TEXTJOIN(", ",TRUE,$X448:$Z448)
))</f>
        <v>.dat 294171</v>
      </c>
      <c r="E448" s="19" t="b">
        <f t="shared" ca="1" si="144"/>
        <v>1</v>
      </c>
      <c r="F448" s="5" t="str">
        <f t="shared" ca="1" si="145"/>
        <v>node09_main</v>
      </c>
      <c r="G448" s="5">
        <f t="shared" ca="1" si="146"/>
        <v>1037</v>
      </c>
      <c r="H448" s="5" t="str">
        <f t="shared" si="147"/>
        <v>data</v>
      </c>
      <c r="I448" s="13" t="b">
        <f t="shared" si="148"/>
        <v>1</v>
      </c>
      <c r="J448" s="6">
        <f ca="1">OFFSET(program!$A$1,0,disasm!A448)</f>
        <v>294171</v>
      </c>
      <c r="K448" s="7">
        <f t="shared" ca="1" si="138"/>
        <v>71</v>
      </c>
      <c r="L448" s="7" t="e">
        <f t="shared" ca="1" si="149"/>
        <v>#VALUE!</v>
      </c>
      <c r="M448" s="7">
        <f t="shared" si="150"/>
        <v>1</v>
      </c>
      <c r="N448" s="7">
        <f t="shared" si="139"/>
        <v>1</v>
      </c>
      <c r="O448" s="8">
        <f t="shared" si="151"/>
        <v>1</v>
      </c>
      <c r="P448" s="8" t="str">
        <f t="shared" si="140"/>
        <v/>
      </c>
      <c r="Q448" s="8" t="str">
        <f t="shared" si="141"/>
        <v/>
      </c>
      <c r="R448" s="8" t="str">
        <f t="shared" ca="1" si="152"/>
        <v>num</v>
      </c>
      <c r="S448" s="8" t="str">
        <f t="shared" si="153"/>
        <v/>
      </c>
      <c r="T448" s="8" t="str">
        <f t="shared" si="154"/>
        <v/>
      </c>
      <c r="U448" s="7">
        <f ca="1">IF(O448="","",OFFSET(program!$A$1,0,disasm!$A448+COLUMN()-COLUMN($U448)+IF($I448,0,1)))</f>
        <v>294171</v>
      </c>
      <c r="V448" s="7" t="str">
        <f ca="1">IF(P448="","",OFFSET(program!$A$1,0,disasm!$A448+COLUMN()-COLUMN($U448)+IF($I448,0,1)))</f>
        <v/>
      </c>
      <c r="W448" s="7" t="str">
        <f ca="1">IF(Q448="","",OFFSET(program!$A$1,0,disasm!$A448+COLUMN()-COLUMN($U448)+IF($I448,0,1)))</f>
        <v/>
      </c>
      <c r="X448" s="3" t="str">
        <f t="shared" ca="1" si="155"/>
        <v>294171</v>
      </c>
      <c r="Y448" s="3" t="str">
        <f t="shared" si="156"/>
        <v/>
      </c>
      <c r="Z448" s="3" t="str">
        <f t="shared" si="157"/>
        <v/>
      </c>
      <c r="AA448" s="3" t="str">
        <f ca="1">" "
&amp;AE448
&amp;IF(AND(OR(K448=5,K448=6),MOD(INT(J448/1000),10)=1)," A2","")
&amp;IF(AND(NOT(I448),J448=109,OFFSET(program!$A$1,0,disasm!$A448+1)&gt;0,NOT(ISNUMBER(FIND(" A1 "," "&amp;AE448&amp;" "))))," AUTOLABEL","")
&amp;" "</f>
        <v xml:space="preserve">  </v>
      </c>
    </row>
    <row r="449" spans="1:31" x14ac:dyDescent="0.2">
      <c r="A449" s="1">
        <f t="shared" ca="1" si="142"/>
        <v>1074</v>
      </c>
      <c r="B449" s="2" t="str">
        <f t="shared" ca="1" si="143"/>
        <v>node14_main</v>
      </c>
      <c r="C449" s="3" t="str">
        <f ca="1">_xlfn.TEXTJOIN(" ",FALSE,OFFSET(program!$A$1,0,A449,1,M449))</f>
        <v>1102 1 40499 66</v>
      </c>
      <c r="D449" s="4" t="str">
        <f ca="1">IF($H449="data",".dat "&amp;X449,
IF($H449="str",".str " &amp; _xlfn.TEXTJOIN("",FALSE,OFFSET(program!$A$2,0,A449+1,1,M449-1)),
$L449&amp;" "&amp;_xlfn.TEXTJOIN(", ",TRUE,$X449:$Z449)
))</f>
        <v>MUL  1, 40499, [node.prime]</v>
      </c>
      <c r="E449" s="19" t="b">
        <f t="shared" ca="1" si="144"/>
        <v>0</v>
      </c>
      <c r="F449" s="5" t="str">
        <f t="shared" si="145"/>
        <v>node14_main</v>
      </c>
      <c r="G449" s="5">
        <f t="shared" ca="1" si="146"/>
        <v>1074</v>
      </c>
      <c r="H449" s="5" t="str">
        <f t="shared" si="147"/>
        <v>code</v>
      </c>
      <c r="I449" s="13" t="b">
        <f t="shared" si="148"/>
        <v>0</v>
      </c>
      <c r="J449" s="6">
        <f ca="1">OFFSET(program!$A$1,0,disasm!A449)</f>
        <v>1102</v>
      </c>
      <c r="K449" s="7">
        <f t="shared" ca="1" si="138"/>
        <v>2</v>
      </c>
      <c r="L449" s="7" t="str">
        <f t="shared" ca="1" si="149"/>
        <v xml:space="preserve">MUL </v>
      </c>
      <c r="M449" s="7">
        <f t="shared" ca="1" si="150"/>
        <v>4</v>
      </c>
      <c r="N449" s="7">
        <f t="shared" ca="1" si="139"/>
        <v>3</v>
      </c>
      <c r="O449" s="8">
        <f t="shared" ca="1" si="151"/>
        <v>1</v>
      </c>
      <c r="P449" s="8">
        <f t="shared" ca="1" si="140"/>
        <v>1</v>
      </c>
      <c r="Q449" s="8">
        <f t="shared" ca="1" si="141"/>
        <v>0</v>
      </c>
      <c r="R449" s="8" t="str">
        <f t="shared" ca="1" si="152"/>
        <v>num</v>
      </c>
      <c r="S449" s="8" t="str">
        <f t="shared" ca="1" si="153"/>
        <v>num</v>
      </c>
      <c r="T449" s="8" t="str">
        <f t="shared" ca="1" si="154"/>
        <v>addr</v>
      </c>
      <c r="U449" s="7">
        <f ca="1">IF(O449="","",OFFSET(program!$A$1,0,disasm!$A449+COLUMN()-COLUMN($U449)+IF($I449,0,1)))</f>
        <v>1</v>
      </c>
      <c r="V449" s="7">
        <f ca="1">IF(P449="","",OFFSET(program!$A$1,0,disasm!$A449+COLUMN()-COLUMN($U449)+IF($I449,0,1)))</f>
        <v>40499</v>
      </c>
      <c r="W449" s="7">
        <f ca="1">IF(Q449="","",OFFSET(program!$A$1,0,disasm!$A449+COLUMN()-COLUMN($U449)+IF($I449,0,1)))</f>
        <v>66</v>
      </c>
      <c r="X449" s="3" t="str">
        <f t="shared" ca="1" si="155"/>
        <v>1</v>
      </c>
      <c r="Y449" s="3" t="str">
        <f t="shared" ca="1" si="156"/>
        <v>40499</v>
      </c>
      <c r="Z449" s="3" t="str">
        <f t="shared" ca="1" si="157"/>
        <v>[node.prime]</v>
      </c>
      <c r="AA449" s="3" t="str">
        <f ca="1">" "
&amp;AE449
&amp;IF(AND(OR(K449=5,K449=6),MOD(INT(J449/1000),10)=1)," A2","")
&amp;IF(AND(NOT(I449),J449=109,OFFSET(program!$A$1,0,disasm!$A449+1)&gt;0,NOT(ISNUMBER(FIND(" A1 "," "&amp;AE449&amp;" "))))," AUTOLABEL","")
&amp;" "</f>
        <v xml:space="preserve"> CODE </v>
      </c>
      <c r="AD449" s="12" t="s">
        <v>103</v>
      </c>
      <c r="AE449" s="12" t="s">
        <v>24</v>
      </c>
    </row>
    <row r="450" spans="1:31" x14ac:dyDescent="0.2">
      <c r="A450" s="1">
        <f t="shared" ca="1" si="142"/>
        <v>1078</v>
      </c>
      <c r="B450" s="2" t="str">
        <f t="shared" ca="1" si="143"/>
        <v>node14_main+4</v>
      </c>
      <c r="C450" s="3" t="str">
        <f ca="1">_xlfn.TEXTJOIN(" ",FALSE,OFFSET(program!$A$1,0,A450,1,M450))</f>
        <v>1102 1 1 67</v>
      </c>
      <c r="D450" s="4" t="str">
        <f ca="1">IF($H450="data",".dat "&amp;X450,
IF($H450="str",".str " &amp; _xlfn.TEXTJOIN("",FALSE,OFFSET(program!$A$2,0,A450+1,1,M450-1)),
$L450&amp;" "&amp;_xlfn.TEXTJOIN(", ",TRUE,$X450:$Z450)
))</f>
        <v>MUL  1, 1, [node.rxmem_size]</v>
      </c>
      <c r="E450" s="19" t="b">
        <f t="shared" ca="1" si="144"/>
        <v>0</v>
      </c>
      <c r="F450" s="5" t="str">
        <f t="shared" ca="1" si="145"/>
        <v>node14_main</v>
      </c>
      <c r="G450" s="5">
        <f t="shared" ca="1" si="146"/>
        <v>1074</v>
      </c>
      <c r="H450" s="5" t="str">
        <f t="shared" si="147"/>
        <v>code</v>
      </c>
      <c r="I450" s="13" t="b">
        <f t="shared" si="148"/>
        <v>0</v>
      </c>
      <c r="J450" s="6">
        <f ca="1">OFFSET(program!$A$1,0,disasm!A450)</f>
        <v>1102</v>
      </c>
      <c r="K450" s="7">
        <f t="shared" ca="1" si="138"/>
        <v>2</v>
      </c>
      <c r="L450" s="7" t="str">
        <f t="shared" ca="1" si="149"/>
        <v xml:space="preserve">MUL </v>
      </c>
      <c r="M450" s="7">
        <f t="shared" ca="1" si="150"/>
        <v>4</v>
      </c>
      <c r="N450" s="7">
        <f t="shared" ca="1" si="139"/>
        <v>3</v>
      </c>
      <c r="O450" s="8">
        <f t="shared" ca="1" si="151"/>
        <v>1</v>
      </c>
      <c r="P450" s="8">
        <f t="shared" ca="1" si="140"/>
        <v>1</v>
      </c>
      <c r="Q450" s="8">
        <f t="shared" ca="1" si="141"/>
        <v>0</v>
      </c>
      <c r="R450" s="8" t="str">
        <f t="shared" ca="1" si="152"/>
        <v>num</v>
      </c>
      <c r="S450" s="8" t="str">
        <f t="shared" ca="1" si="153"/>
        <v>num</v>
      </c>
      <c r="T450" s="8" t="str">
        <f t="shared" ca="1" si="154"/>
        <v>addr</v>
      </c>
      <c r="U450" s="7">
        <f ca="1">IF(O450="","",OFFSET(program!$A$1,0,disasm!$A450+COLUMN()-COLUMN($U450)+IF($I450,0,1)))</f>
        <v>1</v>
      </c>
      <c r="V450" s="7">
        <f ca="1">IF(P450="","",OFFSET(program!$A$1,0,disasm!$A450+COLUMN()-COLUMN($U450)+IF($I450,0,1)))</f>
        <v>1</v>
      </c>
      <c r="W450" s="7">
        <f ca="1">IF(Q450="","",OFFSET(program!$A$1,0,disasm!$A450+COLUMN()-COLUMN($U450)+IF($I450,0,1)))</f>
        <v>67</v>
      </c>
      <c r="X450" s="3" t="str">
        <f t="shared" ca="1" si="155"/>
        <v>1</v>
      </c>
      <c r="Y450" s="3" t="str">
        <f t="shared" ca="1" si="156"/>
        <v>1</v>
      </c>
      <c r="Z450" s="3" t="str">
        <f t="shared" ca="1" si="157"/>
        <v>[node.rxmem_size]</v>
      </c>
      <c r="AA450" s="3" t="str">
        <f ca="1">" "
&amp;AE450
&amp;IF(AND(OR(K450=5,K450=6),MOD(INT(J450/1000),10)=1)," A2","")
&amp;IF(AND(NOT(I450),J450=109,OFFSET(program!$A$1,0,disasm!$A450+1)&gt;0,NOT(ISNUMBER(FIND(" A1 "," "&amp;AE450&amp;" "))))," AUTOLABEL","")
&amp;" "</f>
        <v xml:space="preserve">  </v>
      </c>
    </row>
    <row r="451" spans="1:31" x14ac:dyDescent="0.2">
      <c r="A451" s="1">
        <f t="shared" ca="1" si="142"/>
        <v>1082</v>
      </c>
      <c r="B451" s="2" t="str">
        <f t="shared" ca="1" si="143"/>
        <v>node14_main+8</v>
      </c>
      <c r="C451" s="3" t="str">
        <f ca="1">_xlfn.TEXTJOIN(" ",FALSE,OFFSET(program!$A$1,0,A451,1,M451))</f>
        <v>1102 1 1101 68</v>
      </c>
      <c r="D451" s="4" t="str">
        <f ca="1">IF($H451="data",".dat "&amp;X451,
IF($H451="str",".str " &amp; _xlfn.TEXTJOIN("",FALSE,OFFSET(program!$A$2,0,A451+1,1,M451-1)),
$L451&amp;" "&amp;_xlfn.TEXTJOIN(", ",TRUE,$X451:$Z451)
))</f>
        <v>MUL  1, node14_main+27, [node.rxmem]</v>
      </c>
      <c r="E451" s="19" t="b">
        <f t="shared" ca="1" si="144"/>
        <v>0</v>
      </c>
      <c r="F451" s="5" t="str">
        <f t="shared" ca="1" si="145"/>
        <v>node14_main</v>
      </c>
      <c r="G451" s="5">
        <f t="shared" ca="1" si="146"/>
        <v>1074</v>
      </c>
      <c r="H451" s="5" t="str">
        <f t="shared" si="147"/>
        <v>code</v>
      </c>
      <c r="I451" s="13" t="b">
        <f t="shared" si="148"/>
        <v>0</v>
      </c>
      <c r="J451" s="6">
        <f ca="1">OFFSET(program!$A$1,0,disasm!A451)</f>
        <v>1102</v>
      </c>
      <c r="K451" s="7">
        <f t="shared" ref="K451:K514" ca="1" si="158">MOD($J451,100)</f>
        <v>2</v>
      </c>
      <c r="L451" s="7" t="str">
        <f t="shared" ca="1" si="149"/>
        <v xml:space="preserve">MUL </v>
      </c>
      <c r="M451" s="7">
        <f t="shared" ca="1" si="150"/>
        <v>4</v>
      </c>
      <c r="N451" s="7">
        <f t="shared" ref="N451:N514" ca="1" si="159">IF($I451,1,IFERROR(CHOOSE($K451,3,3,1,1,2,2,3,3,1),0))</f>
        <v>3</v>
      </c>
      <c r="O451" s="8">
        <f t="shared" ca="1" si="151"/>
        <v>1</v>
      </c>
      <c r="P451" s="8">
        <f t="shared" ref="P451:P514" ca="1" si="160">IF($N451&gt;=2,MOD(INT($J451/1000),10),"")</f>
        <v>1</v>
      </c>
      <c r="Q451" s="8">
        <f t="shared" ref="Q451:Q514" ca="1" si="161">IF($N451&gt;=3,MOD(INT($J451/10000),10),"")</f>
        <v>0</v>
      </c>
      <c r="R451" s="8" t="str">
        <f t="shared" ca="1" si="152"/>
        <v>num</v>
      </c>
      <c r="S451" s="8" t="str">
        <f t="shared" ca="1" si="153"/>
        <v>addr</v>
      </c>
      <c r="T451" s="8" t="str">
        <f t="shared" ca="1" si="154"/>
        <v>addr</v>
      </c>
      <c r="U451" s="7">
        <f ca="1">IF(O451="","",OFFSET(program!$A$1,0,disasm!$A451+COLUMN()-COLUMN($U451)+IF($I451,0,1)))</f>
        <v>1</v>
      </c>
      <c r="V451" s="7">
        <f ca="1">IF(P451="","",OFFSET(program!$A$1,0,disasm!$A451+COLUMN()-COLUMN($U451)+IF($I451,0,1)))</f>
        <v>1101</v>
      </c>
      <c r="W451" s="7">
        <f ca="1">IF(Q451="","",OFFSET(program!$A$1,0,disasm!$A451+COLUMN()-COLUMN($U451)+IF($I451,0,1)))</f>
        <v>68</v>
      </c>
      <c r="X451" s="3" t="str">
        <f t="shared" ca="1" si="155"/>
        <v>1</v>
      </c>
      <c r="Y451" s="3" t="str">
        <f t="shared" ca="1" si="156"/>
        <v>node14_main+27</v>
      </c>
      <c r="Z451" s="3" t="str">
        <f t="shared" ca="1" si="157"/>
        <v>[node.rxmem]</v>
      </c>
      <c r="AA451" s="3" t="str">
        <f ca="1">" "
&amp;AE451
&amp;IF(AND(OR(K451=5,K451=6),MOD(INT(J451/1000),10)=1)," A2","")
&amp;IF(AND(NOT(I451),J451=109,OFFSET(program!$A$1,0,disasm!$A451+1)&gt;0,NOT(ISNUMBER(FIND(" A1 "," "&amp;AE451&amp;" "))))," AUTOLABEL","")
&amp;" "</f>
        <v xml:space="preserve"> A2 </v>
      </c>
      <c r="AE451" s="12" t="s">
        <v>19</v>
      </c>
    </row>
    <row r="452" spans="1:31" x14ac:dyDescent="0.2">
      <c r="A452" s="1">
        <f t="shared" ref="A452:A515" ca="1" si="162">A451+M451</f>
        <v>1086</v>
      </c>
      <c r="B452" s="2" t="str">
        <f t="shared" ref="B452:B515" ca="1" si="163">$F452
&amp;IF(ISBLANK(AB452),
    IF($A452=$G452,
        "",
        "+"&amp;$A452-$G452
    ),
    "."&amp;AB452
)</f>
        <v>node14_main+12</v>
      </c>
      <c r="C452" s="3" t="str">
        <f ca="1">_xlfn.TEXTJOIN(" ",FALSE,OFFSET(program!$A$1,0,A452,1,M452))</f>
        <v>1102 556 1 69</v>
      </c>
      <c r="D452" s="4" t="str">
        <f ca="1">IF($H452="data",".dat "&amp;X452,
IF($H452="str",".str " &amp; _xlfn.TEXTJOIN("",FALSE,OFFSET(program!$A$2,0,A452+1,1,M452-1)),
$L452&amp;" "&amp;_xlfn.TEXTJOIN(", ",TRUE,$X452:$Z452)
))</f>
        <v>MUL  app_first, 1, [node.node_app]</v>
      </c>
      <c r="E452" s="19" t="b">
        <f t="shared" ref="E452:E515" ca="1" si="164">IF(G452&lt;&gt;G451,NOT(E451),E451)</f>
        <v>0</v>
      </c>
      <c r="F452" s="5" t="str">
        <f t="shared" ref="F452:F515" ca="1" si="165">IF(ISBLANK($AD452),
    IF(ISNUMBER(FIND(" AUTOLABEL ",AA452)),IF(I452,"data","fun")&amp;A452,F451),
    $AD452
)</f>
        <v>node14_main</v>
      </c>
      <c r="G452" s="5">
        <f t="shared" ref="G452:G515" ca="1" si="166">IF(AND(ISBLANK($AD452),NOT(ISNUMBER(FIND(" AUTOLABEL ",AA452)))),G451,$A452)</f>
        <v>1074</v>
      </c>
      <c r="H452" s="5" t="str">
        <f t="shared" ref="H452:H515" si="167">IF(ISNUMBER(FIND(" STR "," "&amp;AE452&amp;" ")),"str",
IF(ISNUMBER(FIND(" CODE "," "&amp;AE452&amp;" ")),"code",
IF(ISNUMBER(FIND(" DATA "," "&amp;AE452&amp;" ")),"data",
$H451
)))</f>
        <v>code</v>
      </c>
      <c r="I452" s="13" t="b">
        <f t="shared" ref="I452:I515" si="168">H452&lt;&gt;"code"</f>
        <v>0</v>
      </c>
      <c r="J452" s="6">
        <f ca="1">OFFSET(program!$A$1,0,disasm!A452)</f>
        <v>1102</v>
      </c>
      <c r="K452" s="7">
        <f t="shared" ca="1" si="158"/>
        <v>2</v>
      </c>
      <c r="L452" s="7" t="str">
        <f t="shared" ref="L452:L515" ca="1" si="169">IF(K452=99,"END",CHOOSE(K452,"ADD ","MUL ","IN  ","OUT ","J!=0","J=0 ","CMP&lt;","CMP=","SP+ "))</f>
        <v xml:space="preserve">MUL </v>
      </c>
      <c r="M452" s="7">
        <f t="shared" ref="M452:M515" ca="1" si="170">IF($H452="data",1,IF($H452="str",$J452+1,N452+1))</f>
        <v>4</v>
      </c>
      <c r="N452" s="7">
        <f t="shared" ca="1" si="159"/>
        <v>3</v>
      </c>
      <c r="O452" s="8">
        <f t="shared" ref="O452:O515" ca="1" si="171">IF(I452,1,IF($N452&gt;=1,MOD(INT($J452/100),10),""))</f>
        <v>1</v>
      </c>
      <c r="P452" s="8">
        <f t="shared" ca="1" si="160"/>
        <v>1</v>
      </c>
      <c r="Q452" s="8">
        <f t="shared" ca="1" si="161"/>
        <v>0</v>
      </c>
      <c r="R452" s="8" t="str">
        <f t="shared" ref="R452:R515" ca="1" si="172">IF(O452="","",
    IF(ISNUMBER(FIND(" A"&amp;R$1&amp;" ",$AA452)),"addr",
        IF(ISNUMBER(FIND(" C"&amp;R$1&amp;" ",$AA452)),"char",
            CHOOSE(O452+1,"addr","num","num")
        )
    )
)</f>
        <v>addr</v>
      </c>
      <c r="S452" s="8" t="str">
        <f t="shared" ref="S452:S515" ca="1" si="173">IF(P452="","",
    IF(ISNUMBER(FIND(" A"&amp;S$1&amp;" ",$AA452)),"addr",
        IF(ISNUMBER(FIND(" C"&amp;S$1&amp;" ",$AA452)),"char",
            CHOOSE(P452+1,"addr","num","num")
        )
    )
)</f>
        <v>num</v>
      </c>
      <c r="T452" s="8" t="str">
        <f t="shared" ref="T452:T515" ca="1" si="174">IF(Q452="","",
    IF(ISNUMBER(FIND(" A"&amp;T$1&amp;" ",$AA452)),"addr",
        IF(ISNUMBER(FIND(" C"&amp;T$1&amp;" ",$AA452)),"char",
            CHOOSE(Q452+1,"addr","num","num")
        )
    )
)</f>
        <v>addr</v>
      </c>
      <c r="U452" s="7">
        <f ca="1">IF(O452="","",OFFSET(program!$A$1,0,disasm!$A452+COLUMN()-COLUMN($U452)+IF($I452,0,1)))</f>
        <v>556</v>
      </c>
      <c r="V452" s="7">
        <f ca="1">IF(P452="","",OFFSET(program!$A$1,0,disasm!$A452+COLUMN()-COLUMN($U452)+IF($I452,0,1)))</f>
        <v>1</v>
      </c>
      <c r="W452" s="7">
        <f ca="1">IF(Q452="","",OFFSET(program!$A$1,0,disasm!$A452+COLUMN()-COLUMN($U452)+IF($I452,0,1)))</f>
        <v>69</v>
      </c>
      <c r="X452" s="3" t="str">
        <f t="shared" ref="X452:X515" ca="1" si="175">IF(O452="","",
  SUBSTITUTE(SUBSTITUTE(
    CHOOSE(1+O452,"[val]","val","[SP+val]"),
    "val",
    IF(R452="char","'"&amp;CHAR(U452)&amp;"'",
      IF(R452="addr",
        INDEX($B:$B,MATCH(U452,$A:$A,1))
          &amp; IF(INDEX($A:$A,MATCH(U452,$A:$A,1)) &lt; U452, ".a"&amp;(U452 - INDEX($A:$A,MATCH(U452,$A:$A,1))),""),
        U452
       )
    )
  ),"+-","-")
)</f>
        <v>app_first</v>
      </c>
      <c r="Y452" s="3" t="str">
        <f t="shared" ref="Y452:Y515" ca="1" si="176">IF(P452="","",
  SUBSTITUTE(SUBSTITUTE(
    CHOOSE(1+P452,"[val]","val","[SP+val]"),
    "val",
    IF(S452="char","'"&amp;CHAR(V452)&amp;"'",
      IF(S452="addr",
        INDEX($B:$B,MATCH(V452,$A:$A,1))
          &amp; IF(INDEX($A:$A,MATCH(V452,$A:$A,1)) &lt; V452, ".a"&amp;(V452 - INDEX($A:$A,MATCH(V452,$A:$A,1))),""),
        V452
       )
    )
  ),"+-","-")
)</f>
        <v>1</v>
      </c>
      <c r="Z452" s="3" t="str">
        <f t="shared" ref="Z452:Z515" ca="1" si="177">IF(Q452="","",
  SUBSTITUTE(SUBSTITUTE(
    CHOOSE(1+Q452,"[val]","val","[SP+val]"),
    "val",
    IF(T452="char","'"&amp;CHAR(W452)&amp;"'",
      IF(T452="addr",
        INDEX($B:$B,MATCH(W452,$A:$A,1))
          &amp; IF(INDEX($A:$A,MATCH(W452,$A:$A,1)) &lt; W452, ".a"&amp;(W452 - INDEX($A:$A,MATCH(W452,$A:$A,1))),""),
        W452
       )
    )
  ),"+-","-")
)</f>
        <v>[node.node_app]</v>
      </c>
      <c r="AA452" s="3" t="str">
        <f ca="1">" "
&amp;AE452
&amp;IF(AND(OR(K452=5,K452=6),MOD(INT(J452/1000),10)=1)," A2","")
&amp;IF(AND(NOT(I452),J452=109,OFFSET(program!$A$1,0,disasm!$A452+1)&gt;0,NOT(ISNUMBER(FIND(" A1 "," "&amp;AE452&amp;" "))))," AUTOLABEL","")
&amp;" "</f>
        <v xml:space="preserve"> A1 </v>
      </c>
      <c r="AE452" s="12" t="s">
        <v>28</v>
      </c>
    </row>
    <row r="453" spans="1:31" x14ac:dyDescent="0.2">
      <c r="A453" s="1">
        <f t="shared" ca="1" si="162"/>
        <v>1090</v>
      </c>
      <c r="B453" s="2" t="str">
        <f t="shared" ca="1" si="163"/>
        <v>node14_main+16</v>
      </c>
      <c r="C453" s="3" t="str">
        <f ca="1">_xlfn.TEXTJOIN(" ",FALSE,OFFSET(program!$A$1,0,A453,1,M453))</f>
        <v>1101 0 0 71</v>
      </c>
      <c r="D453" s="4" t="str">
        <f ca="1">IF($H453="data",".dat "&amp;X453,
IF($H453="str",".str " &amp; _xlfn.TEXTJOIN("",FALSE,OFFSET(program!$A$2,0,A453+1,1,M453-1)),
$L453&amp;" "&amp;_xlfn.TEXTJOIN(", ",TRUE,$X453:$Z453)
))</f>
        <v>ADD  0, 0, [node.desttbl_size]</v>
      </c>
      <c r="E453" s="19" t="b">
        <f t="shared" ca="1" si="164"/>
        <v>0</v>
      </c>
      <c r="F453" s="5" t="str">
        <f t="shared" ca="1" si="165"/>
        <v>node14_main</v>
      </c>
      <c r="G453" s="5">
        <f t="shared" ca="1" si="166"/>
        <v>1074</v>
      </c>
      <c r="H453" s="5" t="str">
        <f t="shared" si="167"/>
        <v>code</v>
      </c>
      <c r="I453" s="13" t="b">
        <f t="shared" si="168"/>
        <v>0</v>
      </c>
      <c r="J453" s="6">
        <f ca="1">OFFSET(program!$A$1,0,disasm!A453)</f>
        <v>1101</v>
      </c>
      <c r="K453" s="7">
        <f t="shared" ca="1" si="158"/>
        <v>1</v>
      </c>
      <c r="L453" s="7" t="str">
        <f t="shared" ca="1" si="169"/>
        <v xml:space="preserve">ADD </v>
      </c>
      <c r="M453" s="7">
        <f t="shared" ca="1" si="170"/>
        <v>4</v>
      </c>
      <c r="N453" s="7">
        <f t="shared" ca="1" si="159"/>
        <v>3</v>
      </c>
      <c r="O453" s="8">
        <f t="shared" ca="1" si="171"/>
        <v>1</v>
      </c>
      <c r="P453" s="8">
        <f t="shared" ca="1" si="160"/>
        <v>1</v>
      </c>
      <c r="Q453" s="8">
        <f t="shared" ca="1" si="161"/>
        <v>0</v>
      </c>
      <c r="R453" s="8" t="str">
        <f t="shared" ca="1" si="172"/>
        <v>num</v>
      </c>
      <c r="S453" s="8" t="str">
        <f t="shared" ca="1" si="173"/>
        <v>num</v>
      </c>
      <c r="T453" s="8" t="str">
        <f t="shared" ca="1" si="174"/>
        <v>addr</v>
      </c>
      <c r="U453" s="7">
        <f ca="1">IF(O453="","",OFFSET(program!$A$1,0,disasm!$A453+COLUMN()-COLUMN($U453)+IF($I453,0,1)))</f>
        <v>0</v>
      </c>
      <c r="V453" s="7">
        <f ca="1">IF(P453="","",OFFSET(program!$A$1,0,disasm!$A453+COLUMN()-COLUMN($U453)+IF($I453,0,1)))</f>
        <v>0</v>
      </c>
      <c r="W453" s="7">
        <f ca="1">IF(Q453="","",OFFSET(program!$A$1,0,disasm!$A453+COLUMN()-COLUMN($U453)+IF($I453,0,1)))</f>
        <v>71</v>
      </c>
      <c r="X453" s="3" t="str">
        <f t="shared" ca="1" si="175"/>
        <v>0</v>
      </c>
      <c r="Y453" s="3" t="str">
        <f t="shared" ca="1" si="176"/>
        <v>0</v>
      </c>
      <c r="Z453" s="3" t="str">
        <f t="shared" ca="1" si="177"/>
        <v>[node.desttbl_size]</v>
      </c>
      <c r="AA453" s="3" t="str">
        <f ca="1">" "
&amp;AE453
&amp;IF(AND(OR(K453=5,K453=6),MOD(INT(J453/1000),10)=1)," A2","")
&amp;IF(AND(NOT(I453),J453=109,OFFSET(program!$A$1,0,disasm!$A453+1)&gt;0,NOT(ISNUMBER(FIND(" A1 "," "&amp;AE453&amp;" "))))," AUTOLABEL","")
&amp;" "</f>
        <v xml:space="preserve">  </v>
      </c>
    </row>
    <row r="454" spans="1:31" x14ac:dyDescent="0.2">
      <c r="A454" s="1">
        <f t="shared" ca="1" si="162"/>
        <v>1094</v>
      </c>
      <c r="B454" s="2" t="str">
        <f t="shared" ca="1" si="163"/>
        <v>node14_main+20</v>
      </c>
      <c r="C454" s="3" t="str">
        <f ca="1">_xlfn.TEXTJOIN(" ",FALSE,OFFSET(program!$A$1,0,A454,1,M454))</f>
        <v>1101 1103 0 72</v>
      </c>
      <c r="D454" s="4" t="str">
        <f ca="1">IF($H454="data",".dat "&amp;X454,
IF($H454="str",".str " &amp; _xlfn.TEXTJOIN("",FALSE,OFFSET(program!$A$2,0,A454+1,1,M454-1)),
$L454&amp;" "&amp;_xlfn.TEXTJOIN(", ",TRUE,$X454:$Z454)
))</f>
        <v>ADD  node15_main, 0, [node.desttbl]</v>
      </c>
      <c r="E454" s="19" t="b">
        <f t="shared" ca="1" si="164"/>
        <v>0</v>
      </c>
      <c r="F454" s="5" t="str">
        <f t="shared" ca="1" si="165"/>
        <v>node14_main</v>
      </c>
      <c r="G454" s="5">
        <f t="shared" ca="1" si="166"/>
        <v>1074</v>
      </c>
      <c r="H454" s="5" t="str">
        <f t="shared" si="167"/>
        <v>code</v>
      </c>
      <c r="I454" s="13" t="b">
        <f t="shared" si="168"/>
        <v>0</v>
      </c>
      <c r="J454" s="6">
        <f ca="1">OFFSET(program!$A$1,0,disasm!A454)</f>
        <v>1101</v>
      </c>
      <c r="K454" s="7">
        <f t="shared" ca="1" si="158"/>
        <v>1</v>
      </c>
      <c r="L454" s="7" t="str">
        <f t="shared" ca="1" si="169"/>
        <v xml:space="preserve">ADD </v>
      </c>
      <c r="M454" s="7">
        <f t="shared" ca="1" si="170"/>
        <v>4</v>
      </c>
      <c r="N454" s="7">
        <f t="shared" ca="1" si="159"/>
        <v>3</v>
      </c>
      <c r="O454" s="8">
        <f t="shared" ca="1" si="171"/>
        <v>1</v>
      </c>
      <c r="P454" s="8">
        <f t="shared" ca="1" si="160"/>
        <v>1</v>
      </c>
      <c r="Q454" s="8">
        <f t="shared" ca="1" si="161"/>
        <v>0</v>
      </c>
      <c r="R454" s="8" t="str">
        <f t="shared" ca="1" si="172"/>
        <v>addr</v>
      </c>
      <c r="S454" s="8" t="str">
        <f t="shared" ca="1" si="173"/>
        <v>num</v>
      </c>
      <c r="T454" s="8" t="str">
        <f t="shared" ca="1" si="174"/>
        <v>addr</v>
      </c>
      <c r="U454" s="7">
        <f ca="1">IF(O454="","",OFFSET(program!$A$1,0,disasm!$A454+COLUMN()-COLUMN($U454)+IF($I454,0,1)))</f>
        <v>1103</v>
      </c>
      <c r="V454" s="7">
        <f ca="1">IF(P454="","",OFFSET(program!$A$1,0,disasm!$A454+COLUMN()-COLUMN($U454)+IF($I454,0,1)))</f>
        <v>0</v>
      </c>
      <c r="W454" s="7">
        <f ca="1">IF(Q454="","",OFFSET(program!$A$1,0,disasm!$A454+COLUMN()-COLUMN($U454)+IF($I454,0,1)))</f>
        <v>72</v>
      </c>
      <c r="X454" s="3" t="str">
        <f t="shared" ca="1" si="175"/>
        <v>node15_main</v>
      </c>
      <c r="Y454" s="3" t="str">
        <f t="shared" ca="1" si="176"/>
        <v>0</v>
      </c>
      <c r="Z454" s="3" t="str">
        <f t="shared" ca="1" si="177"/>
        <v>[node.desttbl]</v>
      </c>
      <c r="AA454" s="3" t="str">
        <f ca="1">" "
&amp;AE454
&amp;IF(AND(OR(K454=5,K454=6),MOD(INT(J454/1000),10)=1)," A2","")
&amp;IF(AND(NOT(I454),J454=109,OFFSET(program!$A$1,0,disasm!$A454+1)&gt;0,NOT(ISNUMBER(FIND(" A1 "," "&amp;AE454&amp;" "))))," AUTOLABEL","")
&amp;" "</f>
        <v xml:space="preserve"> A1 </v>
      </c>
      <c r="AE454" s="21" t="s">
        <v>28</v>
      </c>
    </row>
    <row r="455" spans="1:31" x14ac:dyDescent="0.2">
      <c r="A455" s="1">
        <f t="shared" ca="1" si="162"/>
        <v>1098</v>
      </c>
      <c r="B455" s="2" t="str">
        <f t="shared" ca="1" si="163"/>
        <v>node14_main+24</v>
      </c>
      <c r="C455" s="3" t="str">
        <f ca="1">_xlfn.TEXTJOIN(" ",FALSE,OFFSET(program!$A$1,0,A455,1,M455))</f>
        <v>1106 0 73</v>
      </c>
      <c r="D455" s="4" t="str">
        <f ca="1">IF($H455="data",".dat "&amp;X455,
IF($H455="str",".str " &amp; _xlfn.TEXTJOIN("",FALSE,OFFSET(program!$A$2,0,A455+1,1,M455-1)),
$L455&amp;" "&amp;_xlfn.TEXTJOIN(", ",TRUE,$X455:$Z455)
))</f>
        <v>J=0  0, main.loop</v>
      </c>
      <c r="E455" s="19" t="b">
        <f t="shared" ca="1" si="164"/>
        <v>0</v>
      </c>
      <c r="F455" s="5" t="str">
        <f t="shared" ca="1" si="165"/>
        <v>node14_main</v>
      </c>
      <c r="G455" s="5">
        <f t="shared" ca="1" si="166"/>
        <v>1074</v>
      </c>
      <c r="H455" s="5" t="str">
        <f t="shared" si="167"/>
        <v>code</v>
      </c>
      <c r="I455" s="13" t="b">
        <f t="shared" si="168"/>
        <v>0</v>
      </c>
      <c r="J455" s="6">
        <f ca="1">OFFSET(program!$A$1,0,disasm!A455)</f>
        <v>1106</v>
      </c>
      <c r="K455" s="7">
        <f t="shared" ca="1" si="158"/>
        <v>6</v>
      </c>
      <c r="L455" s="7" t="str">
        <f t="shared" ca="1" si="169"/>
        <v xml:space="preserve">J=0 </v>
      </c>
      <c r="M455" s="7">
        <f t="shared" ca="1" si="170"/>
        <v>3</v>
      </c>
      <c r="N455" s="7">
        <f t="shared" ca="1" si="159"/>
        <v>2</v>
      </c>
      <c r="O455" s="8">
        <f t="shared" ca="1" si="171"/>
        <v>1</v>
      </c>
      <c r="P455" s="8">
        <f t="shared" ca="1" si="160"/>
        <v>1</v>
      </c>
      <c r="Q455" s="8" t="str">
        <f t="shared" ca="1" si="161"/>
        <v/>
      </c>
      <c r="R455" s="8" t="str">
        <f t="shared" ca="1" si="172"/>
        <v>num</v>
      </c>
      <c r="S455" s="8" t="str">
        <f t="shared" ca="1" si="173"/>
        <v>addr</v>
      </c>
      <c r="T455" s="8" t="str">
        <f t="shared" ca="1" si="174"/>
        <v/>
      </c>
      <c r="U455" s="7">
        <f ca="1">IF(O455="","",OFFSET(program!$A$1,0,disasm!$A455+COLUMN()-COLUMN($U455)+IF($I455,0,1)))</f>
        <v>0</v>
      </c>
      <c r="V455" s="7">
        <f ca="1">IF(P455="","",OFFSET(program!$A$1,0,disasm!$A455+COLUMN()-COLUMN($U455)+IF($I455,0,1)))</f>
        <v>73</v>
      </c>
      <c r="W455" s="7" t="str">
        <f ca="1">IF(Q455="","",OFFSET(program!$A$1,0,disasm!$A455+COLUMN()-COLUMN($U455)+IF($I455,0,1)))</f>
        <v/>
      </c>
      <c r="X455" s="3" t="str">
        <f t="shared" ca="1" si="175"/>
        <v>0</v>
      </c>
      <c r="Y455" s="3" t="str">
        <f t="shared" ca="1" si="176"/>
        <v>main.loop</v>
      </c>
      <c r="Z455" s="3" t="str">
        <f t="shared" ca="1" si="177"/>
        <v/>
      </c>
      <c r="AA455" s="3" t="str">
        <f ca="1">" "
&amp;AE455
&amp;IF(AND(OR(K455=5,K455=6),MOD(INT(J455/1000),10)=1)," A2","")
&amp;IF(AND(NOT(I455),J455=109,OFFSET(program!$A$1,0,disasm!$A455+1)&gt;0,NOT(ISNUMBER(FIND(" A1 "," "&amp;AE455&amp;" "))))," AUTOLABEL","")
&amp;" "</f>
        <v xml:space="preserve">  A2 </v>
      </c>
    </row>
    <row r="456" spans="1:31" x14ac:dyDescent="0.2">
      <c r="A456" s="1">
        <f t="shared" ca="1" si="162"/>
        <v>1101</v>
      </c>
      <c r="B456" s="2" t="str">
        <f t="shared" ca="1" si="163"/>
        <v>node14_main+27</v>
      </c>
      <c r="C456" s="3" t="str">
        <f ca="1">_xlfn.TEXTJOIN(" ",FALSE,OFFSET(program!$A$1,0,A456,1,M456))</f>
        <v>1</v>
      </c>
      <c r="D456" s="4" t="str">
        <f ca="1">IF($H456="data",".dat "&amp;X456,
IF($H456="str",".str " &amp; _xlfn.TEXTJOIN("",FALSE,OFFSET(program!$A$2,0,A456+1,1,M456-1)),
$L456&amp;" "&amp;_xlfn.TEXTJOIN(", ",TRUE,$X456:$Z456)
))</f>
        <v>.dat 1</v>
      </c>
      <c r="E456" s="19" t="b">
        <f t="shared" ca="1" si="164"/>
        <v>0</v>
      </c>
      <c r="F456" s="5" t="str">
        <f t="shared" ca="1" si="165"/>
        <v>node14_main</v>
      </c>
      <c r="G456" s="5">
        <f t="shared" ca="1" si="166"/>
        <v>1074</v>
      </c>
      <c r="H456" s="5" t="str">
        <f t="shared" si="167"/>
        <v>data</v>
      </c>
      <c r="I456" s="13" t="b">
        <f t="shared" si="168"/>
        <v>1</v>
      </c>
      <c r="J456" s="6">
        <f ca="1">OFFSET(program!$A$1,0,disasm!A456)</f>
        <v>1</v>
      </c>
      <c r="K456" s="7">
        <f t="shared" ca="1" si="158"/>
        <v>1</v>
      </c>
      <c r="L456" s="7" t="str">
        <f t="shared" ca="1" si="169"/>
        <v xml:space="preserve">ADD </v>
      </c>
      <c r="M456" s="7">
        <f t="shared" si="170"/>
        <v>1</v>
      </c>
      <c r="N456" s="7">
        <f t="shared" si="159"/>
        <v>1</v>
      </c>
      <c r="O456" s="8">
        <f t="shared" si="171"/>
        <v>1</v>
      </c>
      <c r="P456" s="8" t="str">
        <f t="shared" si="160"/>
        <v/>
      </c>
      <c r="Q456" s="8" t="str">
        <f t="shared" si="161"/>
        <v/>
      </c>
      <c r="R456" s="8" t="str">
        <f t="shared" ca="1" si="172"/>
        <v>num</v>
      </c>
      <c r="S456" s="8" t="str">
        <f t="shared" si="173"/>
        <v/>
      </c>
      <c r="T456" s="8" t="str">
        <f t="shared" si="174"/>
        <v/>
      </c>
      <c r="U456" s="7">
        <f ca="1">IF(O456="","",OFFSET(program!$A$1,0,disasm!$A456+COLUMN()-COLUMN($U456)+IF($I456,0,1)))</f>
        <v>1</v>
      </c>
      <c r="V456" s="7" t="str">
        <f ca="1">IF(P456="","",OFFSET(program!$A$1,0,disasm!$A456+COLUMN()-COLUMN($U456)+IF($I456,0,1)))</f>
        <v/>
      </c>
      <c r="W456" s="7" t="str">
        <f ca="1">IF(Q456="","",OFFSET(program!$A$1,0,disasm!$A456+COLUMN()-COLUMN($U456)+IF($I456,0,1)))</f>
        <v/>
      </c>
      <c r="X456" s="3" t="str">
        <f t="shared" ca="1" si="175"/>
        <v>1</v>
      </c>
      <c r="Y456" s="3" t="str">
        <f t="shared" si="176"/>
        <v/>
      </c>
      <c r="Z456" s="3" t="str">
        <f t="shared" si="177"/>
        <v/>
      </c>
      <c r="AA456" s="3" t="str">
        <f ca="1">" "
&amp;AE456
&amp;IF(AND(OR(K456=5,K456=6),MOD(INT(J456/1000),10)=1)," A2","")
&amp;IF(AND(NOT(I456),J456=109,OFFSET(program!$A$1,0,disasm!$A456+1)&gt;0,NOT(ISNUMBER(FIND(" A1 "," "&amp;AE456&amp;" "))))," AUTOLABEL","")
&amp;" "</f>
        <v xml:space="preserve"> DATA </v>
      </c>
      <c r="AE456" s="12" t="s">
        <v>23</v>
      </c>
    </row>
    <row r="457" spans="1:31" x14ac:dyDescent="0.2">
      <c r="A457" s="1">
        <f t="shared" ca="1" si="162"/>
        <v>1102</v>
      </c>
      <c r="B457" s="2" t="str">
        <f t="shared" ca="1" si="163"/>
        <v>node14_main+28</v>
      </c>
      <c r="C457" s="3" t="str">
        <f ca="1">_xlfn.TEXTJOIN(" ",FALSE,OFFSET(program!$A$1,0,A457,1,M457))</f>
        <v>1946</v>
      </c>
      <c r="D457" s="4" t="str">
        <f ca="1">IF($H457="data",".dat "&amp;X457,
IF($H457="str",".str " &amp; _xlfn.TEXTJOIN("",FALSE,OFFSET(program!$A$2,0,A457+1,1,M457-1)),
$L457&amp;" "&amp;_xlfn.TEXTJOIN(", ",TRUE,$X457:$Z457)
))</f>
        <v>.dat 1946</v>
      </c>
      <c r="E457" s="19" t="b">
        <f t="shared" ca="1" si="164"/>
        <v>0</v>
      </c>
      <c r="F457" s="5" t="str">
        <f t="shared" ca="1" si="165"/>
        <v>node14_main</v>
      </c>
      <c r="G457" s="5">
        <f t="shared" ca="1" si="166"/>
        <v>1074</v>
      </c>
      <c r="H457" s="5" t="str">
        <f t="shared" si="167"/>
        <v>data</v>
      </c>
      <c r="I457" s="13" t="b">
        <f t="shared" si="168"/>
        <v>1</v>
      </c>
      <c r="J457" s="6">
        <f ca="1">OFFSET(program!$A$1,0,disasm!A457)</f>
        <v>1946</v>
      </c>
      <c r="K457" s="7">
        <f t="shared" ca="1" si="158"/>
        <v>46</v>
      </c>
      <c r="L457" s="7" t="e">
        <f t="shared" ca="1" si="169"/>
        <v>#VALUE!</v>
      </c>
      <c r="M457" s="7">
        <f t="shared" si="170"/>
        <v>1</v>
      </c>
      <c r="N457" s="7">
        <f t="shared" si="159"/>
        <v>1</v>
      </c>
      <c r="O457" s="8">
        <f t="shared" si="171"/>
        <v>1</v>
      </c>
      <c r="P457" s="8" t="str">
        <f t="shared" si="160"/>
        <v/>
      </c>
      <c r="Q457" s="8" t="str">
        <f t="shared" si="161"/>
        <v/>
      </c>
      <c r="R457" s="8" t="str">
        <f t="shared" ca="1" si="172"/>
        <v>num</v>
      </c>
      <c r="S457" s="8" t="str">
        <f t="shared" si="173"/>
        <v/>
      </c>
      <c r="T457" s="8" t="str">
        <f t="shared" si="174"/>
        <v/>
      </c>
      <c r="U457" s="7">
        <f ca="1">IF(O457="","",OFFSET(program!$A$1,0,disasm!$A457+COLUMN()-COLUMN($U457)+IF($I457,0,1)))</f>
        <v>1946</v>
      </c>
      <c r="V457" s="7" t="str">
        <f ca="1">IF(P457="","",OFFSET(program!$A$1,0,disasm!$A457+COLUMN()-COLUMN($U457)+IF($I457,0,1)))</f>
        <v/>
      </c>
      <c r="W457" s="7" t="str">
        <f ca="1">IF(Q457="","",OFFSET(program!$A$1,0,disasm!$A457+COLUMN()-COLUMN($U457)+IF($I457,0,1)))</f>
        <v/>
      </c>
      <c r="X457" s="3" t="str">
        <f t="shared" ca="1" si="175"/>
        <v>1946</v>
      </c>
      <c r="Y457" s="3" t="str">
        <f t="shared" si="176"/>
        <v/>
      </c>
      <c r="Z457" s="3" t="str">
        <f t="shared" si="177"/>
        <v/>
      </c>
      <c r="AA457" s="3" t="str">
        <f ca="1">" "
&amp;AE457
&amp;IF(AND(OR(K457=5,K457=6),MOD(INT(J457/1000),10)=1)," A2","")
&amp;IF(AND(NOT(I457),J457=109,OFFSET(program!$A$1,0,disasm!$A457+1)&gt;0,NOT(ISNUMBER(FIND(" A1 "," "&amp;AE457&amp;" "))))," AUTOLABEL","")
&amp;" "</f>
        <v xml:space="preserve">  </v>
      </c>
    </row>
    <row r="458" spans="1:31" x14ac:dyDescent="0.2">
      <c r="A458" s="1">
        <f t="shared" ca="1" si="162"/>
        <v>1103</v>
      </c>
      <c r="B458" s="2" t="str">
        <f t="shared" ca="1" si="163"/>
        <v>node15_main</v>
      </c>
      <c r="C458" s="3" t="str">
        <f ca="1">_xlfn.TEXTJOIN(" ",FALSE,OFFSET(program!$A$1,0,A458,1,M458))</f>
        <v>1101 40063 0 66</v>
      </c>
      <c r="D458" s="4" t="str">
        <f ca="1">IF($H458="data",".dat "&amp;X458,
IF($H458="str",".str " &amp; _xlfn.TEXTJOIN("",FALSE,OFFSET(program!$A$2,0,A458+1,1,M458-1)),
$L458&amp;" "&amp;_xlfn.TEXTJOIN(", ",TRUE,$X458:$Z458)
))</f>
        <v>ADD  40063, 0, [node.prime]</v>
      </c>
      <c r="E458" s="19" t="b">
        <f t="shared" ca="1" si="164"/>
        <v>1</v>
      </c>
      <c r="F458" s="5" t="str">
        <f t="shared" si="165"/>
        <v>node15_main</v>
      </c>
      <c r="G458" s="5">
        <f t="shared" ca="1" si="166"/>
        <v>1103</v>
      </c>
      <c r="H458" s="5" t="str">
        <f t="shared" si="167"/>
        <v>code</v>
      </c>
      <c r="I458" s="13" t="b">
        <f t="shared" si="168"/>
        <v>0</v>
      </c>
      <c r="J458" s="6">
        <f ca="1">OFFSET(program!$A$1,0,disasm!A458)</f>
        <v>1101</v>
      </c>
      <c r="K458" s="7">
        <f t="shared" ca="1" si="158"/>
        <v>1</v>
      </c>
      <c r="L458" s="7" t="str">
        <f t="shared" ca="1" si="169"/>
        <v xml:space="preserve">ADD </v>
      </c>
      <c r="M458" s="7">
        <f t="shared" ca="1" si="170"/>
        <v>4</v>
      </c>
      <c r="N458" s="7">
        <f t="shared" ca="1" si="159"/>
        <v>3</v>
      </c>
      <c r="O458" s="8">
        <f t="shared" ca="1" si="171"/>
        <v>1</v>
      </c>
      <c r="P458" s="8">
        <f t="shared" ca="1" si="160"/>
        <v>1</v>
      </c>
      <c r="Q458" s="8">
        <f t="shared" ca="1" si="161"/>
        <v>0</v>
      </c>
      <c r="R458" s="8" t="str">
        <f t="shared" ca="1" si="172"/>
        <v>num</v>
      </c>
      <c r="S458" s="8" t="str">
        <f t="shared" ca="1" si="173"/>
        <v>num</v>
      </c>
      <c r="T458" s="8" t="str">
        <f t="shared" ca="1" si="174"/>
        <v>addr</v>
      </c>
      <c r="U458" s="7">
        <f ca="1">IF(O458="","",OFFSET(program!$A$1,0,disasm!$A458+COLUMN()-COLUMN($U458)+IF($I458,0,1)))</f>
        <v>40063</v>
      </c>
      <c r="V458" s="7">
        <f ca="1">IF(P458="","",OFFSET(program!$A$1,0,disasm!$A458+COLUMN()-COLUMN($U458)+IF($I458,0,1)))</f>
        <v>0</v>
      </c>
      <c r="W458" s="7">
        <f ca="1">IF(Q458="","",OFFSET(program!$A$1,0,disasm!$A458+COLUMN()-COLUMN($U458)+IF($I458,0,1)))</f>
        <v>66</v>
      </c>
      <c r="X458" s="3" t="str">
        <f t="shared" ca="1" si="175"/>
        <v>40063</v>
      </c>
      <c r="Y458" s="3" t="str">
        <f t="shared" ca="1" si="176"/>
        <v>0</v>
      </c>
      <c r="Z458" s="3" t="str">
        <f t="shared" ca="1" si="177"/>
        <v>[node.prime]</v>
      </c>
      <c r="AA458" s="3" t="str">
        <f ca="1">" "
&amp;AE458
&amp;IF(AND(OR(K458=5,K458=6),MOD(INT(J458/1000),10)=1)," A2","")
&amp;IF(AND(NOT(I458),J458=109,OFFSET(program!$A$1,0,disasm!$A458+1)&gt;0,NOT(ISNUMBER(FIND(" A1 "," "&amp;AE458&amp;" "))))," AUTOLABEL","")
&amp;" "</f>
        <v xml:space="preserve"> CODE </v>
      </c>
      <c r="AD458" s="12" t="s">
        <v>104</v>
      </c>
      <c r="AE458" s="12" t="s">
        <v>24</v>
      </c>
    </row>
    <row r="459" spans="1:31" x14ac:dyDescent="0.2">
      <c r="A459" s="1">
        <f t="shared" ca="1" si="162"/>
        <v>1107</v>
      </c>
      <c r="B459" s="2" t="str">
        <f t="shared" ca="1" si="163"/>
        <v>node15_main+4</v>
      </c>
      <c r="C459" s="3" t="str">
        <f ca="1">_xlfn.TEXTJOIN(" ",FALSE,OFFSET(program!$A$1,0,A459,1,M459))</f>
        <v>1101 0 1 67</v>
      </c>
      <c r="D459" s="4" t="str">
        <f ca="1">IF($H459="data",".dat "&amp;X459,
IF($H459="str",".str " &amp; _xlfn.TEXTJOIN("",FALSE,OFFSET(program!$A$2,0,A459+1,1,M459-1)),
$L459&amp;" "&amp;_xlfn.TEXTJOIN(", ",TRUE,$X459:$Z459)
))</f>
        <v>ADD  0, 1, [node.rxmem_size]</v>
      </c>
      <c r="E459" s="19" t="b">
        <f t="shared" ca="1" si="164"/>
        <v>1</v>
      </c>
      <c r="F459" s="5" t="str">
        <f t="shared" ca="1" si="165"/>
        <v>node15_main</v>
      </c>
      <c r="G459" s="5">
        <f t="shared" ca="1" si="166"/>
        <v>1103</v>
      </c>
      <c r="H459" s="5" t="str">
        <f t="shared" si="167"/>
        <v>code</v>
      </c>
      <c r="I459" s="13" t="b">
        <f t="shared" si="168"/>
        <v>0</v>
      </c>
      <c r="J459" s="6">
        <f ca="1">OFFSET(program!$A$1,0,disasm!A459)</f>
        <v>1101</v>
      </c>
      <c r="K459" s="7">
        <f t="shared" ca="1" si="158"/>
        <v>1</v>
      </c>
      <c r="L459" s="7" t="str">
        <f t="shared" ca="1" si="169"/>
        <v xml:space="preserve">ADD </v>
      </c>
      <c r="M459" s="7">
        <f t="shared" ca="1" si="170"/>
        <v>4</v>
      </c>
      <c r="N459" s="7">
        <f t="shared" ca="1" si="159"/>
        <v>3</v>
      </c>
      <c r="O459" s="8">
        <f t="shared" ca="1" si="171"/>
        <v>1</v>
      </c>
      <c r="P459" s="8">
        <f t="shared" ca="1" si="160"/>
        <v>1</v>
      </c>
      <c r="Q459" s="8">
        <f t="shared" ca="1" si="161"/>
        <v>0</v>
      </c>
      <c r="R459" s="8" t="str">
        <f t="shared" ca="1" si="172"/>
        <v>num</v>
      </c>
      <c r="S459" s="8" t="str">
        <f t="shared" ca="1" si="173"/>
        <v>num</v>
      </c>
      <c r="T459" s="8" t="str">
        <f t="shared" ca="1" si="174"/>
        <v>addr</v>
      </c>
      <c r="U459" s="7">
        <f ca="1">IF(O459="","",OFFSET(program!$A$1,0,disasm!$A459+COLUMN()-COLUMN($U459)+IF($I459,0,1)))</f>
        <v>0</v>
      </c>
      <c r="V459" s="7">
        <f ca="1">IF(P459="","",OFFSET(program!$A$1,0,disasm!$A459+COLUMN()-COLUMN($U459)+IF($I459,0,1)))</f>
        <v>1</v>
      </c>
      <c r="W459" s="7">
        <f ca="1">IF(Q459="","",OFFSET(program!$A$1,0,disasm!$A459+COLUMN()-COLUMN($U459)+IF($I459,0,1)))</f>
        <v>67</v>
      </c>
      <c r="X459" s="3" t="str">
        <f t="shared" ca="1" si="175"/>
        <v>0</v>
      </c>
      <c r="Y459" s="3" t="str">
        <f t="shared" ca="1" si="176"/>
        <v>1</v>
      </c>
      <c r="Z459" s="3" t="str">
        <f t="shared" ca="1" si="177"/>
        <v>[node.rxmem_size]</v>
      </c>
      <c r="AA459" s="3" t="str">
        <f ca="1">" "
&amp;AE459
&amp;IF(AND(OR(K459=5,K459=6),MOD(INT(J459/1000),10)=1)," A2","")
&amp;IF(AND(NOT(I459),J459=109,OFFSET(program!$A$1,0,disasm!$A459+1)&gt;0,NOT(ISNUMBER(FIND(" A1 "," "&amp;AE459&amp;" "))))," AUTOLABEL","")
&amp;" "</f>
        <v xml:space="preserve">  </v>
      </c>
    </row>
    <row r="460" spans="1:31" x14ac:dyDescent="0.2">
      <c r="A460" s="1">
        <f t="shared" ca="1" si="162"/>
        <v>1111</v>
      </c>
      <c r="B460" s="2" t="str">
        <f t="shared" ca="1" si="163"/>
        <v>node15_main+8</v>
      </c>
      <c r="C460" s="3" t="str">
        <f ca="1">_xlfn.TEXTJOIN(" ",FALSE,OFFSET(program!$A$1,0,A460,1,M460))</f>
        <v>1102 1 1130 68</v>
      </c>
      <c r="D460" s="4" t="str">
        <f ca="1">IF($H460="data",".dat "&amp;X460,
IF($H460="str",".str " &amp; _xlfn.TEXTJOIN("",FALSE,OFFSET(program!$A$2,0,A460+1,1,M460-1)),
$L460&amp;" "&amp;_xlfn.TEXTJOIN(", ",TRUE,$X460:$Z460)
))</f>
        <v>MUL  1, node15_main+27, [node.rxmem]</v>
      </c>
      <c r="E460" s="19" t="b">
        <f t="shared" ca="1" si="164"/>
        <v>1</v>
      </c>
      <c r="F460" s="5" t="str">
        <f t="shared" ca="1" si="165"/>
        <v>node15_main</v>
      </c>
      <c r="G460" s="5">
        <f t="shared" ca="1" si="166"/>
        <v>1103</v>
      </c>
      <c r="H460" s="5" t="str">
        <f t="shared" si="167"/>
        <v>code</v>
      </c>
      <c r="I460" s="13" t="b">
        <f t="shared" si="168"/>
        <v>0</v>
      </c>
      <c r="J460" s="6">
        <f ca="1">OFFSET(program!$A$1,0,disasm!A460)</f>
        <v>1102</v>
      </c>
      <c r="K460" s="7">
        <f t="shared" ca="1" si="158"/>
        <v>2</v>
      </c>
      <c r="L460" s="7" t="str">
        <f t="shared" ca="1" si="169"/>
        <v xml:space="preserve">MUL </v>
      </c>
      <c r="M460" s="7">
        <f t="shared" ca="1" si="170"/>
        <v>4</v>
      </c>
      <c r="N460" s="7">
        <f t="shared" ca="1" si="159"/>
        <v>3</v>
      </c>
      <c r="O460" s="8">
        <f t="shared" ca="1" si="171"/>
        <v>1</v>
      </c>
      <c r="P460" s="8">
        <f t="shared" ca="1" si="160"/>
        <v>1</v>
      </c>
      <c r="Q460" s="8">
        <f t="shared" ca="1" si="161"/>
        <v>0</v>
      </c>
      <c r="R460" s="8" t="str">
        <f t="shared" ca="1" si="172"/>
        <v>num</v>
      </c>
      <c r="S460" s="8" t="str">
        <f t="shared" ca="1" si="173"/>
        <v>addr</v>
      </c>
      <c r="T460" s="8" t="str">
        <f t="shared" ca="1" si="174"/>
        <v>addr</v>
      </c>
      <c r="U460" s="7">
        <f ca="1">IF(O460="","",OFFSET(program!$A$1,0,disasm!$A460+COLUMN()-COLUMN($U460)+IF($I460,0,1)))</f>
        <v>1</v>
      </c>
      <c r="V460" s="7">
        <f ca="1">IF(P460="","",OFFSET(program!$A$1,0,disasm!$A460+COLUMN()-COLUMN($U460)+IF($I460,0,1)))</f>
        <v>1130</v>
      </c>
      <c r="W460" s="7">
        <f ca="1">IF(Q460="","",OFFSET(program!$A$1,0,disasm!$A460+COLUMN()-COLUMN($U460)+IF($I460,0,1)))</f>
        <v>68</v>
      </c>
      <c r="X460" s="3" t="str">
        <f t="shared" ca="1" si="175"/>
        <v>1</v>
      </c>
      <c r="Y460" s="3" t="str">
        <f t="shared" ca="1" si="176"/>
        <v>node15_main+27</v>
      </c>
      <c r="Z460" s="3" t="str">
        <f t="shared" ca="1" si="177"/>
        <v>[node.rxmem]</v>
      </c>
      <c r="AA460" s="3" t="str">
        <f ca="1">" "
&amp;AE460
&amp;IF(AND(OR(K460=5,K460=6),MOD(INT(J460/1000),10)=1)," A2","")
&amp;IF(AND(NOT(I460),J460=109,OFFSET(program!$A$1,0,disasm!$A460+1)&gt;0,NOT(ISNUMBER(FIND(" A1 "," "&amp;AE460&amp;" "))))," AUTOLABEL","")
&amp;" "</f>
        <v xml:space="preserve"> A2 </v>
      </c>
      <c r="AE460" s="12" t="s">
        <v>19</v>
      </c>
    </row>
    <row r="461" spans="1:31" x14ac:dyDescent="0.2">
      <c r="A461" s="1">
        <f t="shared" ca="1" si="162"/>
        <v>1115</v>
      </c>
      <c r="B461" s="2" t="str">
        <f t="shared" ca="1" si="163"/>
        <v>node15_main+12</v>
      </c>
      <c r="C461" s="3" t="str">
        <f ca="1">_xlfn.TEXTJOIN(" ",FALSE,OFFSET(program!$A$1,0,A461,1,M461))</f>
        <v>1101 0 556 69</v>
      </c>
      <c r="D461" s="4" t="str">
        <f ca="1">IF($H461="data",".dat "&amp;X461,
IF($H461="str",".str " &amp; _xlfn.TEXTJOIN("",FALSE,OFFSET(program!$A$2,0,A461+1,1,M461-1)),
$L461&amp;" "&amp;_xlfn.TEXTJOIN(", ",TRUE,$X461:$Z461)
))</f>
        <v>ADD  0, app_first, [node.node_app]</v>
      </c>
      <c r="E461" s="19" t="b">
        <f t="shared" ca="1" si="164"/>
        <v>1</v>
      </c>
      <c r="F461" s="5" t="str">
        <f t="shared" ca="1" si="165"/>
        <v>node15_main</v>
      </c>
      <c r="G461" s="5">
        <f t="shared" ca="1" si="166"/>
        <v>1103</v>
      </c>
      <c r="H461" s="5" t="str">
        <f t="shared" si="167"/>
        <v>code</v>
      </c>
      <c r="I461" s="13" t="b">
        <f t="shared" si="168"/>
        <v>0</v>
      </c>
      <c r="J461" s="6">
        <f ca="1">OFFSET(program!$A$1,0,disasm!A461)</f>
        <v>1101</v>
      </c>
      <c r="K461" s="7">
        <f t="shared" ca="1" si="158"/>
        <v>1</v>
      </c>
      <c r="L461" s="7" t="str">
        <f t="shared" ca="1" si="169"/>
        <v xml:space="preserve">ADD </v>
      </c>
      <c r="M461" s="7">
        <f t="shared" ca="1" si="170"/>
        <v>4</v>
      </c>
      <c r="N461" s="7">
        <f t="shared" ca="1" si="159"/>
        <v>3</v>
      </c>
      <c r="O461" s="8">
        <f t="shared" ca="1" si="171"/>
        <v>1</v>
      </c>
      <c r="P461" s="8">
        <f t="shared" ca="1" si="160"/>
        <v>1</v>
      </c>
      <c r="Q461" s="8">
        <f t="shared" ca="1" si="161"/>
        <v>0</v>
      </c>
      <c r="R461" s="8" t="str">
        <f t="shared" ca="1" si="172"/>
        <v>num</v>
      </c>
      <c r="S461" s="8" t="str">
        <f t="shared" ca="1" si="173"/>
        <v>addr</v>
      </c>
      <c r="T461" s="8" t="str">
        <f t="shared" ca="1" si="174"/>
        <v>addr</v>
      </c>
      <c r="U461" s="7">
        <f ca="1">IF(O461="","",OFFSET(program!$A$1,0,disasm!$A461+COLUMN()-COLUMN($U461)+IF($I461,0,1)))</f>
        <v>0</v>
      </c>
      <c r="V461" s="7">
        <f ca="1">IF(P461="","",OFFSET(program!$A$1,0,disasm!$A461+COLUMN()-COLUMN($U461)+IF($I461,0,1)))</f>
        <v>556</v>
      </c>
      <c r="W461" s="7">
        <f ca="1">IF(Q461="","",OFFSET(program!$A$1,0,disasm!$A461+COLUMN()-COLUMN($U461)+IF($I461,0,1)))</f>
        <v>69</v>
      </c>
      <c r="X461" s="3" t="str">
        <f t="shared" ca="1" si="175"/>
        <v>0</v>
      </c>
      <c r="Y461" s="3" t="str">
        <f t="shared" ca="1" si="176"/>
        <v>app_first</v>
      </c>
      <c r="Z461" s="3" t="str">
        <f t="shared" ca="1" si="177"/>
        <v>[node.node_app]</v>
      </c>
      <c r="AA461" s="3" t="str">
        <f ca="1">" "
&amp;AE461
&amp;IF(AND(OR(K461=5,K461=6),MOD(INT(J461/1000),10)=1)," A2","")
&amp;IF(AND(NOT(I461),J461=109,OFFSET(program!$A$1,0,disasm!$A461+1)&gt;0,NOT(ISNUMBER(FIND(" A1 "," "&amp;AE461&amp;" "))))," AUTOLABEL","")
&amp;" "</f>
        <v xml:space="preserve"> A2 </v>
      </c>
      <c r="AE461" s="15" t="s">
        <v>19</v>
      </c>
    </row>
    <row r="462" spans="1:31" x14ac:dyDescent="0.2">
      <c r="A462" s="1">
        <f t="shared" ca="1" si="162"/>
        <v>1119</v>
      </c>
      <c r="B462" s="2" t="str">
        <f t="shared" ca="1" si="163"/>
        <v>node15_main+16</v>
      </c>
      <c r="C462" s="3" t="str">
        <f ca="1">_xlfn.TEXTJOIN(" ",FALSE,OFFSET(program!$A$1,0,A462,1,M462))</f>
        <v>1101 0 0 71</v>
      </c>
      <c r="D462" s="4" t="str">
        <f ca="1">IF($H462="data",".dat "&amp;X462,
IF($H462="str",".str " &amp; _xlfn.TEXTJOIN("",FALSE,OFFSET(program!$A$2,0,A462+1,1,M462-1)),
$L462&amp;" "&amp;_xlfn.TEXTJOIN(", ",TRUE,$X462:$Z462)
))</f>
        <v>ADD  0, 0, [node.desttbl_size]</v>
      </c>
      <c r="E462" s="19" t="b">
        <f t="shared" ca="1" si="164"/>
        <v>1</v>
      </c>
      <c r="F462" s="5" t="str">
        <f t="shared" ca="1" si="165"/>
        <v>node15_main</v>
      </c>
      <c r="G462" s="5">
        <f t="shared" ca="1" si="166"/>
        <v>1103</v>
      </c>
      <c r="H462" s="5" t="str">
        <f t="shared" si="167"/>
        <v>code</v>
      </c>
      <c r="I462" s="13" t="b">
        <f t="shared" si="168"/>
        <v>0</v>
      </c>
      <c r="J462" s="6">
        <f ca="1">OFFSET(program!$A$1,0,disasm!A462)</f>
        <v>1101</v>
      </c>
      <c r="K462" s="7">
        <f t="shared" ca="1" si="158"/>
        <v>1</v>
      </c>
      <c r="L462" s="7" t="str">
        <f t="shared" ca="1" si="169"/>
        <v xml:space="preserve">ADD </v>
      </c>
      <c r="M462" s="7">
        <f t="shared" ca="1" si="170"/>
        <v>4</v>
      </c>
      <c r="N462" s="7">
        <f t="shared" ca="1" si="159"/>
        <v>3</v>
      </c>
      <c r="O462" s="8">
        <f t="shared" ca="1" si="171"/>
        <v>1</v>
      </c>
      <c r="P462" s="8">
        <f t="shared" ca="1" si="160"/>
        <v>1</v>
      </c>
      <c r="Q462" s="8">
        <f t="shared" ca="1" si="161"/>
        <v>0</v>
      </c>
      <c r="R462" s="8" t="str">
        <f t="shared" ca="1" si="172"/>
        <v>num</v>
      </c>
      <c r="S462" s="8" t="str">
        <f t="shared" ca="1" si="173"/>
        <v>num</v>
      </c>
      <c r="T462" s="8" t="str">
        <f t="shared" ca="1" si="174"/>
        <v>addr</v>
      </c>
      <c r="U462" s="7">
        <f ca="1">IF(O462="","",OFFSET(program!$A$1,0,disasm!$A462+COLUMN()-COLUMN($U462)+IF($I462,0,1)))</f>
        <v>0</v>
      </c>
      <c r="V462" s="7">
        <f ca="1">IF(P462="","",OFFSET(program!$A$1,0,disasm!$A462+COLUMN()-COLUMN($U462)+IF($I462,0,1)))</f>
        <v>0</v>
      </c>
      <c r="W462" s="7">
        <f ca="1">IF(Q462="","",OFFSET(program!$A$1,0,disasm!$A462+COLUMN()-COLUMN($U462)+IF($I462,0,1)))</f>
        <v>71</v>
      </c>
      <c r="X462" s="3" t="str">
        <f t="shared" ca="1" si="175"/>
        <v>0</v>
      </c>
      <c r="Y462" s="3" t="str">
        <f t="shared" ca="1" si="176"/>
        <v>0</v>
      </c>
      <c r="Z462" s="3" t="str">
        <f t="shared" ca="1" si="177"/>
        <v>[node.desttbl_size]</v>
      </c>
      <c r="AA462" s="3" t="str">
        <f ca="1">" "
&amp;AE462
&amp;IF(AND(OR(K462=5,K462=6),MOD(INT(J462/1000),10)=1)," A2","")
&amp;IF(AND(NOT(I462),J462=109,OFFSET(program!$A$1,0,disasm!$A462+1)&gt;0,NOT(ISNUMBER(FIND(" A1 "," "&amp;AE462&amp;" "))))," AUTOLABEL","")
&amp;" "</f>
        <v xml:space="preserve">  </v>
      </c>
    </row>
    <row r="463" spans="1:31" x14ac:dyDescent="0.2">
      <c r="A463" s="1">
        <f t="shared" ca="1" si="162"/>
        <v>1123</v>
      </c>
      <c r="B463" s="2" t="str">
        <f t="shared" ca="1" si="163"/>
        <v>node15_main+20</v>
      </c>
      <c r="C463" s="3" t="str">
        <f ca="1">_xlfn.TEXTJOIN(" ",FALSE,OFFSET(program!$A$1,0,A463,1,M463))</f>
        <v>1101 0 1132 72</v>
      </c>
      <c r="D463" s="4" t="str">
        <f ca="1">IF($H463="data",".dat "&amp;X463,
IF($H463="str",".str " &amp; _xlfn.TEXTJOIN("",FALSE,OFFSET(program!$A$2,0,A463+1,1,M463-1)),
$L463&amp;" "&amp;_xlfn.TEXTJOIN(", ",TRUE,$X463:$Z463)
))</f>
        <v>ADD  0, node23_main, [node.desttbl]</v>
      </c>
      <c r="E463" s="19" t="b">
        <f t="shared" ca="1" si="164"/>
        <v>1</v>
      </c>
      <c r="F463" s="5" t="str">
        <f t="shared" ca="1" si="165"/>
        <v>node15_main</v>
      </c>
      <c r="G463" s="5">
        <f t="shared" ca="1" si="166"/>
        <v>1103</v>
      </c>
      <c r="H463" s="5" t="str">
        <f t="shared" si="167"/>
        <v>code</v>
      </c>
      <c r="I463" s="13" t="b">
        <f t="shared" si="168"/>
        <v>0</v>
      </c>
      <c r="J463" s="6">
        <f ca="1">OFFSET(program!$A$1,0,disasm!A463)</f>
        <v>1101</v>
      </c>
      <c r="K463" s="7">
        <f t="shared" ca="1" si="158"/>
        <v>1</v>
      </c>
      <c r="L463" s="7" t="str">
        <f t="shared" ca="1" si="169"/>
        <v xml:space="preserve">ADD </v>
      </c>
      <c r="M463" s="7">
        <f t="shared" ca="1" si="170"/>
        <v>4</v>
      </c>
      <c r="N463" s="7">
        <f t="shared" ca="1" si="159"/>
        <v>3</v>
      </c>
      <c r="O463" s="8">
        <f t="shared" ca="1" si="171"/>
        <v>1</v>
      </c>
      <c r="P463" s="8">
        <f t="shared" ca="1" si="160"/>
        <v>1</v>
      </c>
      <c r="Q463" s="8">
        <f t="shared" ca="1" si="161"/>
        <v>0</v>
      </c>
      <c r="R463" s="8" t="str">
        <f t="shared" ca="1" si="172"/>
        <v>num</v>
      </c>
      <c r="S463" s="8" t="str">
        <f t="shared" ca="1" si="173"/>
        <v>addr</v>
      </c>
      <c r="T463" s="8" t="str">
        <f t="shared" ca="1" si="174"/>
        <v>addr</v>
      </c>
      <c r="U463" s="7">
        <f ca="1">IF(O463="","",OFFSET(program!$A$1,0,disasm!$A463+COLUMN()-COLUMN($U463)+IF($I463,0,1)))</f>
        <v>0</v>
      </c>
      <c r="V463" s="7">
        <f ca="1">IF(P463="","",OFFSET(program!$A$1,0,disasm!$A463+COLUMN()-COLUMN($U463)+IF($I463,0,1)))</f>
        <v>1132</v>
      </c>
      <c r="W463" s="7">
        <f ca="1">IF(Q463="","",OFFSET(program!$A$1,0,disasm!$A463+COLUMN()-COLUMN($U463)+IF($I463,0,1)))</f>
        <v>72</v>
      </c>
      <c r="X463" s="3" t="str">
        <f t="shared" ca="1" si="175"/>
        <v>0</v>
      </c>
      <c r="Y463" s="3" t="str">
        <f t="shared" ca="1" si="176"/>
        <v>node23_main</v>
      </c>
      <c r="Z463" s="3" t="str">
        <f t="shared" ca="1" si="177"/>
        <v>[node.desttbl]</v>
      </c>
      <c r="AA463" s="3" t="str">
        <f ca="1">" "
&amp;AE463
&amp;IF(AND(OR(K463=5,K463=6),MOD(INT(J463/1000),10)=1)," A2","")
&amp;IF(AND(NOT(I463),J463=109,OFFSET(program!$A$1,0,disasm!$A463+1)&gt;0,NOT(ISNUMBER(FIND(" A1 "," "&amp;AE463&amp;" "))))," AUTOLABEL","")
&amp;" "</f>
        <v xml:space="preserve"> A2 </v>
      </c>
      <c r="AE463" s="21" t="s">
        <v>19</v>
      </c>
    </row>
    <row r="464" spans="1:31" x14ac:dyDescent="0.2">
      <c r="A464" s="1">
        <f t="shared" ca="1" si="162"/>
        <v>1127</v>
      </c>
      <c r="B464" s="2" t="str">
        <f t="shared" ca="1" si="163"/>
        <v>node15_main+24</v>
      </c>
      <c r="C464" s="3" t="str">
        <f ca="1">_xlfn.TEXTJOIN(" ",FALSE,OFFSET(program!$A$1,0,A464,1,M464))</f>
        <v>1105 1 73</v>
      </c>
      <c r="D464" s="4" t="str">
        <f ca="1">IF($H464="data",".dat "&amp;X464,
IF($H464="str",".str " &amp; _xlfn.TEXTJOIN("",FALSE,OFFSET(program!$A$2,0,A464+1,1,M464-1)),
$L464&amp;" "&amp;_xlfn.TEXTJOIN(", ",TRUE,$X464:$Z464)
))</f>
        <v>J!=0 1, main.loop</v>
      </c>
      <c r="E464" s="19" t="b">
        <f t="shared" ca="1" si="164"/>
        <v>1</v>
      </c>
      <c r="F464" s="5" t="str">
        <f t="shared" ca="1" si="165"/>
        <v>node15_main</v>
      </c>
      <c r="G464" s="5">
        <f t="shared" ca="1" si="166"/>
        <v>1103</v>
      </c>
      <c r="H464" s="5" t="str">
        <f t="shared" si="167"/>
        <v>code</v>
      </c>
      <c r="I464" s="13" t="b">
        <f t="shared" si="168"/>
        <v>0</v>
      </c>
      <c r="J464" s="6">
        <f ca="1">OFFSET(program!$A$1,0,disasm!A464)</f>
        <v>1105</v>
      </c>
      <c r="K464" s="7">
        <f t="shared" ca="1" si="158"/>
        <v>5</v>
      </c>
      <c r="L464" s="7" t="str">
        <f t="shared" ca="1" si="169"/>
        <v>J!=0</v>
      </c>
      <c r="M464" s="7">
        <f t="shared" ca="1" si="170"/>
        <v>3</v>
      </c>
      <c r="N464" s="7">
        <f t="shared" ca="1" si="159"/>
        <v>2</v>
      </c>
      <c r="O464" s="8">
        <f t="shared" ca="1" si="171"/>
        <v>1</v>
      </c>
      <c r="P464" s="8">
        <f t="shared" ca="1" si="160"/>
        <v>1</v>
      </c>
      <c r="Q464" s="8" t="str">
        <f t="shared" ca="1" si="161"/>
        <v/>
      </c>
      <c r="R464" s="8" t="str">
        <f t="shared" ca="1" si="172"/>
        <v>num</v>
      </c>
      <c r="S464" s="8" t="str">
        <f t="shared" ca="1" si="173"/>
        <v>addr</v>
      </c>
      <c r="T464" s="8" t="str">
        <f t="shared" ca="1" si="174"/>
        <v/>
      </c>
      <c r="U464" s="7">
        <f ca="1">IF(O464="","",OFFSET(program!$A$1,0,disasm!$A464+COLUMN()-COLUMN($U464)+IF($I464,0,1)))</f>
        <v>1</v>
      </c>
      <c r="V464" s="7">
        <f ca="1">IF(P464="","",OFFSET(program!$A$1,0,disasm!$A464+COLUMN()-COLUMN($U464)+IF($I464,0,1)))</f>
        <v>73</v>
      </c>
      <c r="W464" s="7" t="str">
        <f ca="1">IF(Q464="","",OFFSET(program!$A$1,0,disasm!$A464+COLUMN()-COLUMN($U464)+IF($I464,0,1)))</f>
        <v/>
      </c>
      <c r="X464" s="3" t="str">
        <f t="shared" ca="1" si="175"/>
        <v>1</v>
      </c>
      <c r="Y464" s="3" t="str">
        <f t="shared" ca="1" si="176"/>
        <v>main.loop</v>
      </c>
      <c r="Z464" s="3" t="str">
        <f t="shared" ca="1" si="177"/>
        <v/>
      </c>
      <c r="AA464" s="3" t="str">
        <f ca="1">" "
&amp;AE464
&amp;IF(AND(OR(K464=5,K464=6),MOD(INT(J464/1000),10)=1)," A2","")
&amp;IF(AND(NOT(I464),J464=109,OFFSET(program!$A$1,0,disasm!$A464+1)&gt;0,NOT(ISNUMBER(FIND(" A1 "," "&amp;AE464&amp;" "))))," AUTOLABEL","")
&amp;" "</f>
        <v xml:space="preserve">  A2 </v>
      </c>
    </row>
    <row r="465" spans="1:31" x14ac:dyDescent="0.2">
      <c r="A465" s="1">
        <f t="shared" ca="1" si="162"/>
        <v>1130</v>
      </c>
      <c r="B465" s="2" t="str">
        <f t="shared" ca="1" si="163"/>
        <v>node15_main+27</v>
      </c>
      <c r="C465" s="3" t="str">
        <f ca="1">_xlfn.TEXTJOIN(" ",FALSE,OFFSET(program!$A$1,0,A465,1,M465))</f>
        <v>1</v>
      </c>
      <c r="D465" s="4" t="str">
        <f ca="1">IF($H465="data",".dat "&amp;X465,
IF($H465="str",".str " &amp; _xlfn.TEXTJOIN("",FALSE,OFFSET(program!$A$2,0,A465+1,1,M465-1)),
$L465&amp;" "&amp;_xlfn.TEXTJOIN(", ",TRUE,$X465:$Z465)
))</f>
        <v>.dat 1</v>
      </c>
      <c r="E465" s="19" t="b">
        <f t="shared" ca="1" si="164"/>
        <v>1</v>
      </c>
      <c r="F465" s="5" t="str">
        <f t="shared" ca="1" si="165"/>
        <v>node15_main</v>
      </c>
      <c r="G465" s="5">
        <f t="shared" ca="1" si="166"/>
        <v>1103</v>
      </c>
      <c r="H465" s="5" t="str">
        <f t="shared" si="167"/>
        <v>data</v>
      </c>
      <c r="I465" s="13" t="b">
        <f t="shared" si="168"/>
        <v>1</v>
      </c>
      <c r="J465" s="6">
        <f ca="1">OFFSET(program!$A$1,0,disasm!A465)</f>
        <v>1</v>
      </c>
      <c r="K465" s="7">
        <f t="shared" ca="1" si="158"/>
        <v>1</v>
      </c>
      <c r="L465" s="7" t="str">
        <f t="shared" ca="1" si="169"/>
        <v xml:space="preserve">ADD </v>
      </c>
      <c r="M465" s="7">
        <f t="shared" si="170"/>
        <v>1</v>
      </c>
      <c r="N465" s="7">
        <f t="shared" si="159"/>
        <v>1</v>
      </c>
      <c r="O465" s="8">
        <f t="shared" si="171"/>
        <v>1</v>
      </c>
      <c r="P465" s="8" t="str">
        <f t="shared" si="160"/>
        <v/>
      </c>
      <c r="Q465" s="8" t="str">
        <f t="shared" si="161"/>
        <v/>
      </c>
      <c r="R465" s="8" t="str">
        <f t="shared" ca="1" si="172"/>
        <v>num</v>
      </c>
      <c r="S465" s="8" t="str">
        <f t="shared" si="173"/>
        <v/>
      </c>
      <c r="T465" s="8" t="str">
        <f t="shared" si="174"/>
        <v/>
      </c>
      <c r="U465" s="7">
        <f ca="1">IF(O465="","",OFFSET(program!$A$1,0,disasm!$A465+COLUMN()-COLUMN($U465)+IF($I465,0,1)))</f>
        <v>1</v>
      </c>
      <c r="V465" s="7" t="str">
        <f ca="1">IF(P465="","",OFFSET(program!$A$1,0,disasm!$A465+COLUMN()-COLUMN($U465)+IF($I465,0,1)))</f>
        <v/>
      </c>
      <c r="W465" s="7" t="str">
        <f ca="1">IF(Q465="","",OFFSET(program!$A$1,0,disasm!$A465+COLUMN()-COLUMN($U465)+IF($I465,0,1)))</f>
        <v/>
      </c>
      <c r="X465" s="3" t="str">
        <f t="shared" ca="1" si="175"/>
        <v>1</v>
      </c>
      <c r="Y465" s="3" t="str">
        <f t="shared" si="176"/>
        <v/>
      </c>
      <c r="Z465" s="3" t="str">
        <f t="shared" si="177"/>
        <v/>
      </c>
      <c r="AA465" s="3" t="str">
        <f ca="1">" "
&amp;AE465
&amp;IF(AND(OR(K465=5,K465=6),MOD(INT(J465/1000),10)=1)," A2","")
&amp;IF(AND(NOT(I465),J465=109,OFFSET(program!$A$1,0,disasm!$A465+1)&gt;0,NOT(ISNUMBER(FIND(" A1 "," "&amp;AE465&amp;" "))))," AUTOLABEL","")
&amp;" "</f>
        <v xml:space="preserve"> DATA </v>
      </c>
      <c r="AE465" s="12" t="s">
        <v>23</v>
      </c>
    </row>
    <row r="466" spans="1:31" x14ac:dyDescent="0.2">
      <c r="A466" s="1">
        <f t="shared" ca="1" si="162"/>
        <v>1131</v>
      </c>
      <c r="B466" s="2" t="str">
        <f t="shared" ca="1" si="163"/>
        <v>node15_main+28</v>
      </c>
      <c r="C466" s="3" t="str">
        <f ca="1">_xlfn.TEXTJOIN(" ",FALSE,OFFSET(program!$A$1,0,A466,1,M466))</f>
        <v>1411</v>
      </c>
      <c r="D466" s="4" t="str">
        <f ca="1">IF($H466="data",".dat "&amp;X466,
IF($H466="str",".str " &amp; _xlfn.TEXTJOIN("",FALSE,OFFSET(program!$A$2,0,A466+1,1,M466-1)),
$L466&amp;" "&amp;_xlfn.TEXTJOIN(", ",TRUE,$X466:$Z466)
))</f>
        <v>.dat 1411</v>
      </c>
      <c r="E466" s="19" t="b">
        <f t="shared" ca="1" si="164"/>
        <v>1</v>
      </c>
      <c r="F466" s="5" t="str">
        <f t="shared" ca="1" si="165"/>
        <v>node15_main</v>
      </c>
      <c r="G466" s="5">
        <f t="shared" ca="1" si="166"/>
        <v>1103</v>
      </c>
      <c r="H466" s="5" t="str">
        <f t="shared" si="167"/>
        <v>data</v>
      </c>
      <c r="I466" s="13" t="b">
        <f t="shared" si="168"/>
        <v>1</v>
      </c>
      <c r="J466" s="6">
        <f ca="1">OFFSET(program!$A$1,0,disasm!A466)</f>
        <v>1411</v>
      </c>
      <c r="K466" s="7">
        <f t="shared" ca="1" si="158"/>
        <v>11</v>
      </c>
      <c r="L466" s="7" t="e">
        <f t="shared" ca="1" si="169"/>
        <v>#VALUE!</v>
      </c>
      <c r="M466" s="7">
        <f t="shared" si="170"/>
        <v>1</v>
      </c>
      <c r="N466" s="7">
        <f t="shared" si="159"/>
        <v>1</v>
      </c>
      <c r="O466" s="8">
        <f t="shared" si="171"/>
        <v>1</v>
      </c>
      <c r="P466" s="8" t="str">
        <f t="shared" si="160"/>
        <v/>
      </c>
      <c r="Q466" s="8" t="str">
        <f t="shared" si="161"/>
        <v/>
      </c>
      <c r="R466" s="8" t="str">
        <f t="shared" ca="1" si="172"/>
        <v>num</v>
      </c>
      <c r="S466" s="8" t="str">
        <f t="shared" si="173"/>
        <v/>
      </c>
      <c r="T466" s="8" t="str">
        <f t="shared" si="174"/>
        <v/>
      </c>
      <c r="U466" s="7">
        <f ca="1">IF(O466="","",OFFSET(program!$A$1,0,disasm!$A466+COLUMN()-COLUMN($U466)+IF($I466,0,1)))</f>
        <v>1411</v>
      </c>
      <c r="V466" s="7" t="str">
        <f ca="1">IF(P466="","",OFFSET(program!$A$1,0,disasm!$A466+COLUMN()-COLUMN($U466)+IF($I466,0,1)))</f>
        <v/>
      </c>
      <c r="W466" s="7" t="str">
        <f ca="1">IF(Q466="","",OFFSET(program!$A$1,0,disasm!$A466+COLUMN()-COLUMN($U466)+IF($I466,0,1)))</f>
        <v/>
      </c>
      <c r="X466" s="3" t="str">
        <f t="shared" ca="1" si="175"/>
        <v>1411</v>
      </c>
      <c r="Y466" s="3" t="str">
        <f t="shared" si="176"/>
        <v/>
      </c>
      <c r="Z466" s="3" t="str">
        <f t="shared" si="177"/>
        <v/>
      </c>
      <c r="AA466" s="3" t="str">
        <f ca="1">" "
&amp;AE466
&amp;IF(AND(OR(K466=5,K466=6),MOD(INT(J466/1000),10)=1)," A2","")
&amp;IF(AND(NOT(I466),J466=109,OFFSET(program!$A$1,0,disasm!$A466+1)&gt;0,NOT(ISNUMBER(FIND(" A1 "," "&amp;AE466&amp;" "))))," AUTOLABEL","")
&amp;" "</f>
        <v xml:space="preserve">  </v>
      </c>
    </row>
    <row r="467" spans="1:31" x14ac:dyDescent="0.2">
      <c r="A467" s="1">
        <f t="shared" ca="1" si="162"/>
        <v>1132</v>
      </c>
      <c r="B467" s="2" t="str">
        <f t="shared" ca="1" si="163"/>
        <v>node23_main</v>
      </c>
      <c r="C467" s="3" t="str">
        <f ca="1">_xlfn.TEXTJOIN(" ",FALSE,OFFSET(program!$A$1,0,A467,1,M467))</f>
        <v>1101 0 82781 66</v>
      </c>
      <c r="D467" s="4" t="str">
        <f ca="1">IF($H467="data",".dat "&amp;X467,
IF($H467="str",".str " &amp; _xlfn.TEXTJOIN("",FALSE,OFFSET(program!$A$2,0,A467+1,1,M467-1)),
$L467&amp;" "&amp;_xlfn.TEXTJOIN(", ",TRUE,$X467:$Z467)
))</f>
        <v>ADD  0, 82781, [node.prime]</v>
      </c>
      <c r="E467" s="19" t="b">
        <f t="shared" ca="1" si="164"/>
        <v>0</v>
      </c>
      <c r="F467" s="5" t="str">
        <f t="shared" si="165"/>
        <v>node23_main</v>
      </c>
      <c r="G467" s="5">
        <f t="shared" ca="1" si="166"/>
        <v>1132</v>
      </c>
      <c r="H467" s="5" t="str">
        <f t="shared" si="167"/>
        <v>code</v>
      </c>
      <c r="I467" s="13" t="b">
        <f t="shared" si="168"/>
        <v>0</v>
      </c>
      <c r="J467" s="6">
        <f ca="1">OFFSET(program!$A$1,0,disasm!A467)</f>
        <v>1101</v>
      </c>
      <c r="K467" s="7">
        <f t="shared" ca="1" si="158"/>
        <v>1</v>
      </c>
      <c r="L467" s="7" t="str">
        <f t="shared" ca="1" si="169"/>
        <v xml:space="preserve">ADD </v>
      </c>
      <c r="M467" s="7">
        <f t="shared" ca="1" si="170"/>
        <v>4</v>
      </c>
      <c r="N467" s="7">
        <f t="shared" ca="1" si="159"/>
        <v>3</v>
      </c>
      <c r="O467" s="8">
        <f t="shared" ca="1" si="171"/>
        <v>1</v>
      </c>
      <c r="P467" s="8">
        <f t="shared" ca="1" si="160"/>
        <v>1</v>
      </c>
      <c r="Q467" s="8">
        <f t="shared" ca="1" si="161"/>
        <v>0</v>
      </c>
      <c r="R467" s="8" t="str">
        <f t="shared" ca="1" si="172"/>
        <v>num</v>
      </c>
      <c r="S467" s="8" t="str">
        <f t="shared" ca="1" si="173"/>
        <v>num</v>
      </c>
      <c r="T467" s="8" t="str">
        <f t="shared" ca="1" si="174"/>
        <v>addr</v>
      </c>
      <c r="U467" s="7">
        <f ca="1">IF(O467="","",OFFSET(program!$A$1,0,disasm!$A467+COLUMN()-COLUMN($U467)+IF($I467,0,1)))</f>
        <v>0</v>
      </c>
      <c r="V467" s="7">
        <f ca="1">IF(P467="","",OFFSET(program!$A$1,0,disasm!$A467+COLUMN()-COLUMN($U467)+IF($I467,0,1)))</f>
        <v>82781</v>
      </c>
      <c r="W467" s="7">
        <f ca="1">IF(Q467="","",OFFSET(program!$A$1,0,disasm!$A467+COLUMN()-COLUMN($U467)+IF($I467,0,1)))</f>
        <v>66</v>
      </c>
      <c r="X467" s="3" t="str">
        <f t="shared" ca="1" si="175"/>
        <v>0</v>
      </c>
      <c r="Y467" s="3" t="str">
        <f t="shared" ca="1" si="176"/>
        <v>82781</v>
      </c>
      <c r="Z467" s="3" t="str">
        <f t="shared" ca="1" si="177"/>
        <v>[node.prime]</v>
      </c>
      <c r="AA467" s="3" t="str">
        <f ca="1">" "
&amp;AE467
&amp;IF(AND(OR(K467=5,K467=6),MOD(INT(J467/1000),10)=1)," A2","")
&amp;IF(AND(NOT(I467),J467=109,OFFSET(program!$A$1,0,disasm!$A467+1)&gt;0,NOT(ISNUMBER(FIND(" A1 "," "&amp;AE467&amp;" "))))," AUTOLABEL","")
&amp;" "</f>
        <v xml:space="preserve"> CODE </v>
      </c>
      <c r="AD467" s="12" t="s">
        <v>105</v>
      </c>
      <c r="AE467" s="12" t="s">
        <v>24</v>
      </c>
    </row>
    <row r="468" spans="1:31" x14ac:dyDescent="0.2">
      <c r="A468" s="1">
        <f t="shared" ca="1" si="162"/>
        <v>1136</v>
      </c>
      <c r="B468" s="2" t="str">
        <f t="shared" ca="1" si="163"/>
        <v>node23_main+4</v>
      </c>
      <c r="C468" s="3" t="str">
        <f ca="1">_xlfn.TEXTJOIN(" ",FALSE,OFFSET(program!$A$1,0,A468,1,M468))</f>
        <v>1102 1 1 67</v>
      </c>
      <c r="D468" s="4" t="str">
        <f ca="1">IF($H468="data",".dat "&amp;X468,
IF($H468="str",".str " &amp; _xlfn.TEXTJOIN("",FALSE,OFFSET(program!$A$2,0,A468+1,1,M468-1)),
$L468&amp;" "&amp;_xlfn.TEXTJOIN(", ",TRUE,$X468:$Z468)
))</f>
        <v>MUL  1, 1, [node.rxmem_size]</v>
      </c>
      <c r="E468" s="19" t="b">
        <f t="shared" ca="1" si="164"/>
        <v>0</v>
      </c>
      <c r="F468" s="5" t="str">
        <f t="shared" ca="1" si="165"/>
        <v>node23_main</v>
      </c>
      <c r="G468" s="5">
        <f t="shared" ca="1" si="166"/>
        <v>1132</v>
      </c>
      <c r="H468" s="5" t="str">
        <f t="shared" si="167"/>
        <v>code</v>
      </c>
      <c r="I468" s="13" t="b">
        <f t="shared" si="168"/>
        <v>0</v>
      </c>
      <c r="J468" s="6">
        <f ca="1">OFFSET(program!$A$1,0,disasm!A468)</f>
        <v>1102</v>
      </c>
      <c r="K468" s="7">
        <f t="shared" ca="1" si="158"/>
        <v>2</v>
      </c>
      <c r="L468" s="7" t="str">
        <f t="shared" ca="1" si="169"/>
        <v xml:space="preserve">MUL </v>
      </c>
      <c r="M468" s="7">
        <f t="shared" ca="1" si="170"/>
        <v>4</v>
      </c>
      <c r="N468" s="7">
        <f t="shared" ca="1" si="159"/>
        <v>3</v>
      </c>
      <c r="O468" s="8">
        <f t="shared" ca="1" si="171"/>
        <v>1</v>
      </c>
      <c r="P468" s="8">
        <f t="shared" ca="1" si="160"/>
        <v>1</v>
      </c>
      <c r="Q468" s="8">
        <f t="shared" ca="1" si="161"/>
        <v>0</v>
      </c>
      <c r="R468" s="8" t="str">
        <f t="shared" ca="1" si="172"/>
        <v>num</v>
      </c>
      <c r="S468" s="8" t="str">
        <f t="shared" ca="1" si="173"/>
        <v>num</v>
      </c>
      <c r="T468" s="8" t="str">
        <f t="shared" ca="1" si="174"/>
        <v>addr</v>
      </c>
      <c r="U468" s="7">
        <f ca="1">IF(O468="","",OFFSET(program!$A$1,0,disasm!$A468+COLUMN()-COLUMN($U468)+IF($I468,0,1)))</f>
        <v>1</v>
      </c>
      <c r="V468" s="7">
        <f ca="1">IF(P468="","",OFFSET(program!$A$1,0,disasm!$A468+COLUMN()-COLUMN($U468)+IF($I468,0,1)))</f>
        <v>1</v>
      </c>
      <c r="W468" s="7">
        <f ca="1">IF(Q468="","",OFFSET(program!$A$1,0,disasm!$A468+COLUMN()-COLUMN($U468)+IF($I468,0,1)))</f>
        <v>67</v>
      </c>
      <c r="X468" s="3" t="str">
        <f t="shared" ca="1" si="175"/>
        <v>1</v>
      </c>
      <c r="Y468" s="3" t="str">
        <f t="shared" ca="1" si="176"/>
        <v>1</v>
      </c>
      <c r="Z468" s="3" t="str">
        <f t="shared" ca="1" si="177"/>
        <v>[node.rxmem_size]</v>
      </c>
      <c r="AA468" s="3" t="str">
        <f ca="1">" "
&amp;AE468
&amp;IF(AND(OR(K468=5,K468=6),MOD(INT(J468/1000),10)=1)," A2","")
&amp;IF(AND(NOT(I468),J468=109,OFFSET(program!$A$1,0,disasm!$A468+1)&gt;0,NOT(ISNUMBER(FIND(" A1 "," "&amp;AE468&amp;" "))))," AUTOLABEL","")
&amp;" "</f>
        <v xml:space="preserve">  </v>
      </c>
    </row>
    <row r="469" spans="1:31" x14ac:dyDescent="0.2">
      <c r="A469" s="1">
        <f t="shared" ca="1" si="162"/>
        <v>1140</v>
      </c>
      <c r="B469" s="2" t="str">
        <f t="shared" ca="1" si="163"/>
        <v>node23_main+8</v>
      </c>
      <c r="C469" s="3" t="str">
        <f ca="1">_xlfn.TEXTJOIN(" ",FALSE,OFFSET(program!$A$1,0,A469,1,M469))</f>
        <v>1101 0 1159 68</v>
      </c>
      <c r="D469" s="4" t="str">
        <f ca="1">IF($H469="data",".dat "&amp;X469,
IF($H469="str",".str " &amp; _xlfn.TEXTJOIN("",FALSE,OFFSET(program!$A$2,0,A469+1,1,M469-1)),
$L469&amp;" "&amp;_xlfn.TEXTJOIN(", ",TRUE,$X469:$Z469)
))</f>
        <v>ADD  0, node23_main+27, [node.rxmem]</v>
      </c>
      <c r="E469" s="19" t="b">
        <f t="shared" ca="1" si="164"/>
        <v>0</v>
      </c>
      <c r="F469" s="5" t="str">
        <f t="shared" ca="1" si="165"/>
        <v>node23_main</v>
      </c>
      <c r="G469" s="5">
        <f t="shared" ca="1" si="166"/>
        <v>1132</v>
      </c>
      <c r="H469" s="5" t="str">
        <f t="shared" si="167"/>
        <v>code</v>
      </c>
      <c r="I469" s="13" t="b">
        <f t="shared" si="168"/>
        <v>0</v>
      </c>
      <c r="J469" s="6">
        <f ca="1">OFFSET(program!$A$1,0,disasm!A469)</f>
        <v>1101</v>
      </c>
      <c r="K469" s="7">
        <f t="shared" ca="1" si="158"/>
        <v>1</v>
      </c>
      <c r="L469" s="7" t="str">
        <f t="shared" ca="1" si="169"/>
        <v xml:space="preserve">ADD </v>
      </c>
      <c r="M469" s="7">
        <f t="shared" ca="1" si="170"/>
        <v>4</v>
      </c>
      <c r="N469" s="7">
        <f t="shared" ca="1" si="159"/>
        <v>3</v>
      </c>
      <c r="O469" s="8">
        <f t="shared" ca="1" si="171"/>
        <v>1</v>
      </c>
      <c r="P469" s="8">
        <f t="shared" ca="1" si="160"/>
        <v>1</v>
      </c>
      <c r="Q469" s="8">
        <f t="shared" ca="1" si="161"/>
        <v>0</v>
      </c>
      <c r="R469" s="8" t="str">
        <f t="shared" ca="1" si="172"/>
        <v>num</v>
      </c>
      <c r="S469" s="8" t="str">
        <f t="shared" ca="1" si="173"/>
        <v>addr</v>
      </c>
      <c r="T469" s="8" t="str">
        <f t="shared" ca="1" si="174"/>
        <v>addr</v>
      </c>
      <c r="U469" s="7">
        <f ca="1">IF(O469="","",OFFSET(program!$A$1,0,disasm!$A469+COLUMN()-COLUMN($U469)+IF($I469,0,1)))</f>
        <v>0</v>
      </c>
      <c r="V469" s="7">
        <f ca="1">IF(P469="","",OFFSET(program!$A$1,0,disasm!$A469+COLUMN()-COLUMN($U469)+IF($I469,0,1)))</f>
        <v>1159</v>
      </c>
      <c r="W469" s="7">
        <f ca="1">IF(Q469="","",OFFSET(program!$A$1,0,disasm!$A469+COLUMN()-COLUMN($U469)+IF($I469,0,1)))</f>
        <v>68</v>
      </c>
      <c r="X469" s="3" t="str">
        <f t="shared" ca="1" si="175"/>
        <v>0</v>
      </c>
      <c r="Y469" s="3" t="str">
        <f t="shared" ca="1" si="176"/>
        <v>node23_main+27</v>
      </c>
      <c r="Z469" s="3" t="str">
        <f t="shared" ca="1" si="177"/>
        <v>[node.rxmem]</v>
      </c>
      <c r="AA469" s="3" t="str">
        <f ca="1">" "
&amp;AE469
&amp;IF(AND(OR(K469=5,K469=6),MOD(INT(J469/1000),10)=1)," A2","")
&amp;IF(AND(NOT(I469),J469=109,OFFSET(program!$A$1,0,disasm!$A469+1)&gt;0,NOT(ISNUMBER(FIND(" A1 "," "&amp;AE469&amp;" "))))," AUTOLABEL","")
&amp;" "</f>
        <v xml:space="preserve"> A2 </v>
      </c>
      <c r="AE469" s="12" t="s">
        <v>19</v>
      </c>
    </row>
    <row r="470" spans="1:31" x14ac:dyDescent="0.2">
      <c r="A470" s="1">
        <f t="shared" ca="1" si="162"/>
        <v>1144</v>
      </c>
      <c r="B470" s="2" t="str">
        <f t="shared" ca="1" si="163"/>
        <v>node23_main+12</v>
      </c>
      <c r="C470" s="3" t="str">
        <f ca="1">_xlfn.TEXTJOIN(" ",FALSE,OFFSET(program!$A$1,0,A470,1,M470))</f>
        <v>1102 556 1 69</v>
      </c>
      <c r="D470" s="4" t="str">
        <f ca="1">IF($H470="data",".dat "&amp;X470,
IF($H470="str",".str " &amp; _xlfn.TEXTJOIN("",FALSE,OFFSET(program!$A$2,0,A470+1,1,M470-1)),
$L470&amp;" "&amp;_xlfn.TEXTJOIN(", ",TRUE,$X470:$Z470)
))</f>
        <v>MUL  app_first, 1, [node.node_app]</v>
      </c>
      <c r="E470" s="19" t="b">
        <f t="shared" ca="1" si="164"/>
        <v>0</v>
      </c>
      <c r="F470" s="5" t="str">
        <f t="shared" ca="1" si="165"/>
        <v>node23_main</v>
      </c>
      <c r="G470" s="5">
        <f t="shared" ca="1" si="166"/>
        <v>1132</v>
      </c>
      <c r="H470" s="5" t="str">
        <f t="shared" si="167"/>
        <v>code</v>
      </c>
      <c r="I470" s="13" t="b">
        <f t="shared" si="168"/>
        <v>0</v>
      </c>
      <c r="J470" s="6">
        <f ca="1">OFFSET(program!$A$1,0,disasm!A470)</f>
        <v>1102</v>
      </c>
      <c r="K470" s="7">
        <f t="shared" ca="1" si="158"/>
        <v>2</v>
      </c>
      <c r="L470" s="7" t="str">
        <f t="shared" ca="1" si="169"/>
        <v xml:space="preserve">MUL </v>
      </c>
      <c r="M470" s="7">
        <f t="shared" ca="1" si="170"/>
        <v>4</v>
      </c>
      <c r="N470" s="7">
        <f t="shared" ca="1" si="159"/>
        <v>3</v>
      </c>
      <c r="O470" s="8">
        <f t="shared" ca="1" si="171"/>
        <v>1</v>
      </c>
      <c r="P470" s="8">
        <f t="shared" ca="1" si="160"/>
        <v>1</v>
      </c>
      <c r="Q470" s="8">
        <f t="shared" ca="1" si="161"/>
        <v>0</v>
      </c>
      <c r="R470" s="8" t="str">
        <f t="shared" ca="1" si="172"/>
        <v>addr</v>
      </c>
      <c r="S470" s="8" t="str">
        <f t="shared" ca="1" si="173"/>
        <v>num</v>
      </c>
      <c r="T470" s="8" t="str">
        <f t="shared" ca="1" si="174"/>
        <v>addr</v>
      </c>
      <c r="U470" s="7">
        <f ca="1">IF(O470="","",OFFSET(program!$A$1,0,disasm!$A470+COLUMN()-COLUMN($U470)+IF($I470,0,1)))</f>
        <v>556</v>
      </c>
      <c r="V470" s="7">
        <f ca="1">IF(P470="","",OFFSET(program!$A$1,0,disasm!$A470+COLUMN()-COLUMN($U470)+IF($I470,0,1)))</f>
        <v>1</v>
      </c>
      <c r="W470" s="7">
        <f ca="1">IF(Q470="","",OFFSET(program!$A$1,0,disasm!$A470+COLUMN()-COLUMN($U470)+IF($I470,0,1)))</f>
        <v>69</v>
      </c>
      <c r="X470" s="3" t="str">
        <f t="shared" ca="1" si="175"/>
        <v>app_first</v>
      </c>
      <c r="Y470" s="3" t="str">
        <f t="shared" ca="1" si="176"/>
        <v>1</v>
      </c>
      <c r="Z470" s="3" t="str">
        <f t="shared" ca="1" si="177"/>
        <v>[node.node_app]</v>
      </c>
      <c r="AA470" s="3" t="str">
        <f ca="1">" "
&amp;AE470
&amp;IF(AND(OR(K470=5,K470=6),MOD(INT(J470/1000),10)=1)," A2","")
&amp;IF(AND(NOT(I470),J470=109,OFFSET(program!$A$1,0,disasm!$A470+1)&gt;0,NOT(ISNUMBER(FIND(" A1 "," "&amp;AE470&amp;" "))))," AUTOLABEL","")
&amp;" "</f>
        <v xml:space="preserve"> A1 </v>
      </c>
      <c r="AE470" s="15" t="s">
        <v>28</v>
      </c>
    </row>
    <row r="471" spans="1:31" x14ac:dyDescent="0.2">
      <c r="A471" s="1">
        <f t="shared" ca="1" si="162"/>
        <v>1148</v>
      </c>
      <c r="B471" s="2" t="str">
        <f t="shared" ca="1" si="163"/>
        <v>node23_main+16</v>
      </c>
      <c r="C471" s="3" t="str">
        <f ca="1">_xlfn.TEXTJOIN(" ",FALSE,OFFSET(program!$A$1,0,A471,1,M471))</f>
        <v>1101 0 1 71</v>
      </c>
      <c r="D471" s="4" t="str">
        <f ca="1">IF($H471="data",".dat "&amp;X471,
IF($H471="str",".str " &amp; _xlfn.TEXTJOIN("",FALSE,OFFSET(program!$A$2,0,A471+1,1,M471-1)),
$L471&amp;" "&amp;_xlfn.TEXTJOIN(", ",TRUE,$X471:$Z471)
))</f>
        <v>ADD  0, 1, [node.desttbl_size]</v>
      </c>
      <c r="E471" s="19" t="b">
        <f t="shared" ca="1" si="164"/>
        <v>0</v>
      </c>
      <c r="F471" s="5" t="str">
        <f t="shared" ca="1" si="165"/>
        <v>node23_main</v>
      </c>
      <c r="G471" s="5">
        <f t="shared" ca="1" si="166"/>
        <v>1132</v>
      </c>
      <c r="H471" s="5" t="str">
        <f t="shared" si="167"/>
        <v>code</v>
      </c>
      <c r="I471" s="13" t="b">
        <f t="shared" si="168"/>
        <v>0</v>
      </c>
      <c r="J471" s="6">
        <f ca="1">OFFSET(program!$A$1,0,disasm!A471)</f>
        <v>1101</v>
      </c>
      <c r="K471" s="7">
        <f t="shared" ca="1" si="158"/>
        <v>1</v>
      </c>
      <c r="L471" s="7" t="str">
        <f t="shared" ca="1" si="169"/>
        <v xml:space="preserve">ADD </v>
      </c>
      <c r="M471" s="7">
        <f t="shared" ca="1" si="170"/>
        <v>4</v>
      </c>
      <c r="N471" s="7">
        <f t="shared" ca="1" si="159"/>
        <v>3</v>
      </c>
      <c r="O471" s="8">
        <f t="shared" ca="1" si="171"/>
        <v>1</v>
      </c>
      <c r="P471" s="8">
        <f t="shared" ca="1" si="160"/>
        <v>1</v>
      </c>
      <c r="Q471" s="8">
        <f t="shared" ca="1" si="161"/>
        <v>0</v>
      </c>
      <c r="R471" s="8" t="str">
        <f t="shared" ca="1" si="172"/>
        <v>num</v>
      </c>
      <c r="S471" s="8" t="str">
        <f t="shared" ca="1" si="173"/>
        <v>num</v>
      </c>
      <c r="T471" s="8" t="str">
        <f t="shared" ca="1" si="174"/>
        <v>addr</v>
      </c>
      <c r="U471" s="7">
        <f ca="1">IF(O471="","",OFFSET(program!$A$1,0,disasm!$A471+COLUMN()-COLUMN($U471)+IF($I471,0,1)))</f>
        <v>0</v>
      </c>
      <c r="V471" s="7">
        <f ca="1">IF(P471="","",OFFSET(program!$A$1,0,disasm!$A471+COLUMN()-COLUMN($U471)+IF($I471,0,1)))</f>
        <v>1</v>
      </c>
      <c r="W471" s="7">
        <f ca="1">IF(Q471="","",OFFSET(program!$A$1,0,disasm!$A471+COLUMN()-COLUMN($U471)+IF($I471,0,1)))</f>
        <v>71</v>
      </c>
      <c r="X471" s="3" t="str">
        <f t="shared" ca="1" si="175"/>
        <v>0</v>
      </c>
      <c r="Y471" s="3" t="str">
        <f t="shared" ca="1" si="176"/>
        <v>1</v>
      </c>
      <c r="Z471" s="3" t="str">
        <f t="shared" ca="1" si="177"/>
        <v>[node.desttbl_size]</v>
      </c>
      <c r="AA471" s="3" t="str">
        <f ca="1">" "
&amp;AE471
&amp;IF(AND(OR(K471=5,K471=6),MOD(INT(J471/1000),10)=1)," A2","")
&amp;IF(AND(NOT(I471),J471=109,OFFSET(program!$A$1,0,disasm!$A471+1)&gt;0,NOT(ISNUMBER(FIND(" A1 "," "&amp;AE471&amp;" "))))," AUTOLABEL","")
&amp;" "</f>
        <v xml:space="preserve">  </v>
      </c>
    </row>
    <row r="472" spans="1:31" x14ac:dyDescent="0.2">
      <c r="A472" s="1">
        <f t="shared" ca="1" si="162"/>
        <v>1152</v>
      </c>
      <c r="B472" s="2" t="str">
        <f t="shared" ca="1" si="163"/>
        <v>node23_main+20</v>
      </c>
      <c r="C472" s="3" t="str">
        <f ca="1">_xlfn.TEXTJOIN(" ",FALSE,OFFSET(program!$A$1,0,A472,1,M472))</f>
        <v>1102 1 1161 72</v>
      </c>
      <c r="D472" s="4" t="str">
        <f ca="1">IF($H472="data",".dat "&amp;X472,
IF($H472="str",".str " &amp; _xlfn.TEXTJOIN("",FALSE,OFFSET(program!$A$2,0,A472+1,1,M472-1)),
$L472&amp;" "&amp;_xlfn.TEXTJOIN(", ",TRUE,$X472:$Z472)
))</f>
        <v>MUL  1, node23_main+29, [node.desttbl]</v>
      </c>
      <c r="E472" s="19" t="b">
        <f t="shared" ca="1" si="164"/>
        <v>0</v>
      </c>
      <c r="F472" s="5" t="str">
        <f t="shared" ca="1" si="165"/>
        <v>node23_main</v>
      </c>
      <c r="G472" s="5">
        <f t="shared" ca="1" si="166"/>
        <v>1132</v>
      </c>
      <c r="H472" s="5" t="str">
        <f t="shared" si="167"/>
        <v>code</v>
      </c>
      <c r="I472" s="13" t="b">
        <f t="shared" si="168"/>
        <v>0</v>
      </c>
      <c r="J472" s="6">
        <f ca="1">OFFSET(program!$A$1,0,disasm!A472)</f>
        <v>1102</v>
      </c>
      <c r="K472" s="7">
        <f t="shared" ca="1" si="158"/>
        <v>2</v>
      </c>
      <c r="L472" s="7" t="str">
        <f t="shared" ca="1" si="169"/>
        <v xml:space="preserve">MUL </v>
      </c>
      <c r="M472" s="7">
        <f t="shared" ca="1" si="170"/>
        <v>4</v>
      </c>
      <c r="N472" s="7">
        <f t="shared" ca="1" si="159"/>
        <v>3</v>
      </c>
      <c r="O472" s="8">
        <f t="shared" ca="1" si="171"/>
        <v>1</v>
      </c>
      <c r="P472" s="8">
        <f t="shared" ca="1" si="160"/>
        <v>1</v>
      </c>
      <c r="Q472" s="8">
        <f t="shared" ca="1" si="161"/>
        <v>0</v>
      </c>
      <c r="R472" s="8" t="str">
        <f t="shared" ca="1" si="172"/>
        <v>num</v>
      </c>
      <c r="S472" s="8" t="str">
        <f t="shared" ca="1" si="173"/>
        <v>addr</v>
      </c>
      <c r="T472" s="8" t="str">
        <f t="shared" ca="1" si="174"/>
        <v>addr</v>
      </c>
      <c r="U472" s="7">
        <f ca="1">IF(O472="","",OFFSET(program!$A$1,0,disasm!$A472+COLUMN()-COLUMN($U472)+IF($I472,0,1)))</f>
        <v>1</v>
      </c>
      <c r="V472" s="7">
        <f ca="1">IF(P472="","",OFFSET(program!$A$1,0,disasm!$A472+COLUMN()-COLUMN($U472)+IF($I472,0,1)))</f>
        <v>1161</v>
      </c>
      <c r="W472" s="7">
        <f ca="1">IF(Q472="","",OFFSET(program!$A$1,0,disasm!$A472+COLUMN()-COLUMN($U472)+IF($I472,0,1)))</f>
        <v>72</v>
      </c>
      <c r="X472" s="3" t="str">
        <f t="shared" ca="1" si="175"/>
        <v>1</v>
      </c>
      <c r="Y472" s="3" t="str">
        <f t="shared" ca="1" si="176"/>
        <v>node23_main+29</v>
      </c>
      <c r="Z472" s="3" t="str">
        <f t="shared" ca="1" si="177"/>
        <v>[node.desttbl]</v>
      </c>
      <c r="AA472" s="3" t="str">
        <f ca="1">" "
&amp;AE472
&amp;IF(AND(OR(K472=5,K472=6),MOD(INT(J472/1000),10)=1)," A2","")
&amp;IF(AND(NOT(I472),J472=109,OFFSET(program!$A$1,0,disasm!$A472+1)&gt;0,NOT(ISNUMBER(FIND(" A1 "," "&amp;AE472&amp;" "))))," AUTOLABEL","")
&amp;" "</f>
        <v xml:space="preserve"> A2 </v>
      </c>
      <c r="AE472" s="21" t="s">
        <v>19</v>
      </c>
    </row>
    <row r="473" spans="1:31" x14ac:dyDescent="0.2">
      <c r="A473" s="1">
        <f t="shared" ca="1" si="162"/>
        <v>1156</v>
      </c>
      <c r="B473" s="2" t="str">
        <f t="shared" ca="1" si="163"/>
        <v>node23_main+24</v>
      </c>
      <c r="C473" s="3" t="str">
        <f ca="1">_xlfn.TEXTJOIN(" ",FALSE,OFFSET(program!$A$1,0,A473,1,M473))</f>
        <v>1106 0 73</v>
      </c>
      <c r="D473" s="4" t="str">
        <f ca="1">IF($H473="data",".dat "&amp;X473,
IF($H473="str",".str " &amp; _xlfn.TEXTJOIN("",FALSE,OFFSET(program!$A$2,0,A473+1,1,M473-1)),
$L473&amp;" "&amp;_xlfn.TEXTJOIN(", ",TRUE,$X473:$Z473)
))</f>
        <v>J=0  0, main.loop</v>
      </c>
      <c r="E473" s="19" t="b">
        <f t="shared" ca="1" si="164"/>
        <v>0</v>
      </c>
      <c r="F473" s="5" t="str">
        <f t="shared" ca="1" si="165"/>
        <v>node23_main</v>
      </c>
      <c r="G473" s="5">
        <f t="shared" ca="1" si="166"/>
        <v>1132</v>
      </c>
      <c r="H473" s="5" t="str">
        <f t="shared" si="167"/>
        <v>code</v>
      </c>
      <c r="I473" s="13" t="b">
        <f t="shared" si="168"/>
        <v>0</v>
      </c>
      <c r="J473" s="6">
        <f ca="1">OFFSET(program!$A$1,0,disasm!A473)</f>
        <v>1106</v>
      </c>
      <c r="K473" s="7">
        <f t="shared" ca="1" si="158"/>
        <v>6</v>
      </c>
      <c r="L473" s="7" t="str">
        <f t="shared" ca="1" si="169"/>
        <v xml:space="preserve">J=0 </v>
      </c>
      <c r="M473" s="7">
        <f t="shared" ca="1" si="170"/>
        <v>3</v>
      </c>
      <c r="N473" s="7">
        <f t="shared" ca="1" si="159"/>
        <v>2</v>
      </c>
      <c r="O473" s="8">
        <f t="shared" ca="1" si="171"/>
        <v>1</v>
      </c>
      <c r="P473" s="8">
        <f t="shared" ca="1" si="160"/>
        <v>1</v>
      </c>
      <c r="Q473" s="8" t="str">
        <f t="shared" ca="1" si="161"/>
        <v/>
      </c>
      <c r="R473" s="8" t="str">
        <f t="shared" ca="1" si="172"/>
        <v>num</v>
      </c>
      <c r="S473" s="8" t="str">
        <f t="shared" ca="1" si="173"/>
        <v>addr</v>
      </c>
      <c r="T473" s="8" t="str">
        <f t="shared" ca="1" si="174"/>
        <v/>
      </c>
      <c r="U473" s="7">
        <f ca="1">IF(O473="","",OFFSET(program!$A$1,0,disasm!$A473+COLUMN()-COLUMN($U473)+IF($I473,0,1)))</f>
        <v>0</v>
      </c>
      <c r="V473" s="7">
        <f ca="1">IF(P473="","",OFFSET(program!$A$1,0,disasm!$A473+COLUMN()-COLUMN($U473)+IF($I473,0,1)))</f>
        <v>73</v>
      </c>
      <c r="W473" s="7" t="str">
        <f ca="1">IF(Q473="","",OFFSET(program!$A$1,0,disasm!$A473+COLUMN()-COLUMN($U473)+IF($I473,0,1)))</f>
        <v/>
      </c>
      <c r="X473" s="3" t="str">
        <f t="shared" ca="1" si="175"/>
        <v>0</v>
      </c>
      <c r="Y473" s="3" t="str">
        <f t="shared" ca="1" si="176"/>
        <v>main.loop</v>
      </c>
      <c r="Z473" s="3" t="str">
        <f t="shared" ca="1" si="177"/>
        <v/>
      </c>
      <c r="AA473" s="3" t="str">
        <f ca="1">" "
&amp;AE473
&amp;IF(AND(OR(K473=5,K473=6),MOD(INT(J473/1000),10)=1)," A2","")
&amp;IF(AND(NOT(I473),J473=109,OFFSET(program!$A$1,0,disasm!$A473+1)&gt;0,NOT(ISNUMBER(FIND(" A1 "," "&amp;AE473&amp;" "))))," AUTOLABEL","")
&amp;" "</f>
        <v xml:space="preserve">  A2 </v>
      </c>
    </row>
    <row r="474" spans="1:31" x14ac:dyDescent="0.2">
      <c r="A474" s="1">
        <f t="shared" ca="1" si="162"/>
        <v>1159</v>
      </c>
      <c r="B474" s="2" t="str">
        <f t="shared" ca="1" si="163"/>
        <v>node23_main+27</v>
      </c>
      <c r="C474" s="3" t="str">
        <f ca="1">_xlfn.TEXTJOIN(" ",FALSE,OFFSET(program!$A$1,0,A474,1,M474))</f>
        <v>1</v>
      </c>
      <c r="D474" s="4" t="str">
        <f ca="1">IF($H474="data",".dat "&amp;X474,
IF($H474="str",".str " &amp; _xlfn.TEXTJOIN("",FALSE,OFFSET(program!$A$2,0,A474+1,1,M474-1)),
$L474&amp;" "&amp;_xlfn.TEXTJOIN(", ",TRUE,$X474:$Z474)
))</f>
        <v>.dat 1</v>
      </c>
      <c r="E474" s="19" t="b">
        <f t="shared" ca="1" si="164"/>
        <v>0</v>
      </c>
      <c r="F474" s="5" t="str">
        <f t="shared" ca="1" si="165"/>
        <v>node23_main</v>
      </c>
      <c r="G474" s="5">
        <f t="shared" ca="1" si="166"/>
        <v>1132</v>
      </c>
      <c r="H474" s="5" t="str">
        <f t="shared" si="167"/>
        <v>data</v>
      </c>
      <c r="I474" s="13" t="b">
        <f t="shared" si="168"/>
        <v>1</v>
      </c>
      <c r="J474" s="6">
        <f ca="1">OFFSET(program!$A$1,0,disasm!A474)</f>
        <v>1</v>
      </c>
      <c r="K474" s="7">
        <f t="shared" ca="1" si="158"/>
        <v>1</v>
      </c>
      <c r="L474" s="7" t="str">
        <f t="shared" ca="1" si="169"/>
        <v xml:space="preserve">ADD </v>
      </c>
      <c r="M474" s="7">
        <f t="shared" si="170"/>
        <v>1</v>
      </c>
      <c r="N474" s="7">
        <f t="shared" si="159"/>
        <v>1</v>
      </c>
      <c r="O474" s="8">
        <f t="shared" si="171"/>
        <v>1</v>
      </c>
      <c r="P474" s="8" t="str">
        <f t="shared" si="160"/>
        <v/>
      </c>
      <c r="Q474" s="8" t="str">
        <f t="shared" si="161"/>
        <v/>
      </c>
      <c r="R474" s="8" t="str">
        <f t="shared" ca="1" si="172"/>
        <v>num</v>
      </c>
      <c r="S474" s="8" t="str">
        <f t="shared" si="173"/>
        <v/>
      </c>
      <c r="T474" s="8" t="str">
        <f t="shared" si="174"/>
        <v/>
      </c>
      <c r="U474" s="7">
        <f ca="1">IF(O474="","",OFFSET(program!$A$1,0,disasm!$A474+COLUMN()-COLUMN($U474)+IF($I474,0,1)))</f>
        <v>1</v>
      </c>
      <c r="V474" s="7" t="str">
        <f ca="1">IF(P474="","",OFFSET(program!$A$1,0,disasm!$A474+COLUMN()-COLUMN($U474)+IF($I474,0,1)))</f>
        <v/>
      </c>
      <c r="W474" s="7" t="str">
        <f ca="1">IF(Q474="","",OFFSET(program!$A$1,0,disasm!$A474+COLUMN()-COLUMN($U474)+IF($I474,0,1)))</f>
        <v/>
      </c>
      <c r="X474" s="3" t="str">
        <f t="shared" ca="1" si="175"/>
        <v>1</v>
      </c>
      <c r="Y474" s="3" t="str">
        <f t="shared" si="176"/>
        <v/>
      </c>
      <c r="Z474" s="3" t="str">
        <f t="shared" si="177"/>
        <v/>
      </c>
      <c r="AA474" s="3" t="str">
        <f ca="1">" "
&amp;AE474
&amp;IF(AND(OR(K474=5,K474=6),MOD(INT(J474/1000),10)=1)," A2","")
&amp;IF(AND(NOT(I474),J474=109,OFFSET(program!$A$1,0,disasm!$A474+1)&gt;0,NOT(ISNUMBER(FIND(" A1 "," "&amp;AE474&amp;" "))))," AUTOLABEL","")
&amp;" "</f>
        <v xml:space="preserve"> DATA </v>
      </c>
      <c r="AE474" s="12" t="s">
        <v>23</v>
      </c>
    </row>
    <row r="475" spans="1:31" x14ac:dyDescent="0.2">
      <c r="A475" s="1">
        <f t="shared" ca="1" si="162"/>
        <v>1160</v>
      </c>
      <c r="B475" s="2" t="str">
        <f t="shared" ca="1" si="163"/>
        <v>node23_main+28</v>
      </c>
      <c r="C475" s="3" t="str">
        <f ca="1">_xlfn.TEXTJOIN(" ",FALSE,OFFSET(program!$A$1,0,A475,1,M475))</f>
        <v>-84</v>
      </c>
      <c r="D475" s="4" t="str">
        <f ca="1">IF($H475="data",".dat "&amp;X475,
IF($H475="str",".str " &amp; _xlfn.TEXTJOIN("",FALSE,OFFSET(program!$A$2,0,A475+1,1,M475-1)),
$L475&amp;" "&amp;_xlfn.TEXTJOIN(", ",TRUE,$X475:$Z475)
))</f>
        <v>.dat -84</v>
      </c>
      <c r="E475" s="19" t="b">
        <f t="shared" ca="1" si="164"/>
        <v>0</v>
      </c>
      <c r="F475" s="5" t="str">
        <f t="shared" ca="1" si="165"/>
        <v>node23_main</v>
      </c>
      <c r="G475" s="5">
        <f t="shared" ca="1" si="166"/>
        <v>1132</v>
      </c>
      <c r="H475" s="5" t="str">
        <f t="shared" si="167"/>
        <v>data</v>
      </c>
      <c r="I475" s="13" t="b">
        <f t="shared" si="168"/>
        <v>1</v>
      </c>
      <c r="J475" s="6">
        <f ca="1">OFFSET(program!$A$1,0,disasm!A475)</f>
        <v>-84</v>
      </c>
      <c r="K475" s="7">
        <f t="shared" ca="1" si="158"/>
        <v>16</v>
      </c>
      <c r="L475" s="7" t="e">
        <f t="shared" ca="1" si="169"/>
        <v>#VALUE!</v>
      </c>
      <c r="M475" s="7">
        <f t="shared" si="170"/>
        <v>1</v>
      </c>
      <c r="N475" s="7">
        <f t="shared" si="159"/>
        <v>1</v>
      </c>
      <c r="O475" s="8">
        <f t="shared" si="171"/>
        <v>1</v>
      </c>
      <c r="P475" s="8" t="str">
        <f t="shared" si="160"/>
        <v/>
      </c>
      <c r="Q475" s="8" t="str">
        <f t="shared" si="161"/>
        <v/>
      </c>
      <c r="R475" s="8" t="str">
        <f t="shared" ca="1" si="172"/>
        <v>num</v>
      </c>
      <c r="S475" s="8" t="str">
        <f t="shared" si="173"/>
        <v/>
      </c>
      <c r="T475" s="8" t="str">
        <f t="shared" si="174"/>
        <v/>
      </c>
      <c r="U475" s="7">
        <f ca="1">IF(O475="","",OFFSET(program!$A$1,0,disasm!$A475+COLUMN()-COLUMN($U475)+IF($I475,0,1)))</f>
        <v>-84</v>
      </c>
      <c r="V475" s="7" t="str">
        <f ca="1">IF(P475="","",OFFSET(program!$A$1,0,disasm!$A475+COLUMN()-COLUMN($U475)+IF($I475,0,1)))</f>
        <v/>
      </c>
      <c r="W475" s="7" t="str">
        <f ca="1">IF(Q475="","",OFFSET(program!$A$1,0,disasm!$A475+COLUMN()-COLUMN($U475)+IF($I475,0,1)))</f>
        <v/>
      </c>
      <c r="X475" s="3" t="str">
        <f t="shared" ca="1" si="175"/>
        <v>-84</v>
      </c>
      <c r="Y475" s="3" t="str">
        <f t="shared" si="176"/>
        <v/>
      </c>
      <c r="Z475" s="3" t="str">
        <f t="shared" si="177"/>
        <v/>
      </c>
      <c r="AA475" s="3" t="str">
        <f ca="1">" "
&amp;AE475
&amp;IF(AND(OR(K475=5,K475=6),MOD(INT(J475/1000),10)=1)," A2","")
&amp;IF(AND(NOT(I475),J475=109,OFFSET(program!$A$1,0,disasm!$A475+1)&gt;0,NOT(ISNUMBER(FIND(" A1 "," "&amp;AE475&amp;" "))))," AUTOLABEL","")
&amp;" "</f>
        <v xml:space="preserve">  </v>
      </c>
    </row>
    <row r="476" spans="1:31" x14ac:dyDescent="0.2">
      <c r="A476" s="1">
        <f t="shared" ca="1" si="162"/>
        <v>1161</v>
      </c>
      <c r="B476" s="2" t="str">
        <f t="shared" ca="1" si="163"/>
        <v>node23_main+29</v>
      </c>
      <c r="C476" s="3" t="str">
        <f ca="1">_xlfn.TEXTJOIN(" ",FALSE,OFFSET(program!$A$1,0,A476,1,M476))</f>
        <v>30</v>
      </c>
      <c r="D476" s="4" t="str">
        <f ca="1">IF($H476="data",".dat "&amp;X476,
IF($H476="str",".str " &amp; _xlfn.TEXTJOIN("",FALSE,OFFSET(program!$A$2,0,A476+1,1,M476-1)),
$L476&amp;" "&amp;_xlfn.TEXTJOIN(", ",TRUE,$X476:$Z476)
))</f>
        <v>.dat 30</v>
      </c>
      <c r="E476" s="19" t="b">
        <f t="shared" ca="1" si="164"/>
        <v>0</v>
      </c>
      <c r="F476" s="5" t="str">
        <f t="shared" ca="1" si="165"/>
        <v>node23_main</v>
      </c>
      <c r="G476" s="5">
        <f t="shared" ca="1" si="166"/>
        <v>1132</v>
      </c>
      <c r="H476" s="5" t="str">
        <f t="shared" si="167"/>
        <v>data</v>
      </c>
      <c r="I476" s="13" t="b">
        <f t="shared" si="168"/>
        <v>1</v>
      </c>
      <c r="J476" s="6">
        <f ca="1">OFFSET(program!$A$1,0,disasm!A476)</f>
        <v>30</v>
      </c>
      <c r="K476" s="7">
        <f t="shared" ca="1" si="158"/>
        <v>30</v>
      </c>
      <c r="L476" s="7" t="e">
        <f t="shared" ca="1" si="169"/>
        <v>#VALUE!</v>
      </c>
      <c r="M476" s="7">
        <f t="shared" si="170"/>
        <v>1</v>
      </c>
      <c r="N476" s="7">
        <f t="shared" si="159"/>
        <v>1</v>
      </c>
      <c r="O476" s="8">
        <f t="shared" si="171"/>
        <v>1</v>
      </c>
      <c r="P476" s="8" t="str">
        <f t="shared" si="160"/>
        <v/>
      </c>
      <c r="Q476" s="8" t="str">
        <f t="shared" si="161"/>
        <v/>
      </c>
      <c r="R476" s="8" t="str">
        <f t="shared" ca="1" si="172"/>
        <v>num</v>
      </c>
      <c r="S476" s="8" t="str">
        <f t="shared" si="173"/>
        <v/>
      </c>
      <c r="T476" s="8" t="str">
        <f t="shared" si="174"/>
        <v/>
      </c>
      <c r="U476" s="7">
        <f ca="1">IF(O476="","",OFFSET(program!$A$1,0,disasm!$A476+COLUMN()-COLUMN($U476)+IF($I476,0,1)))</f>
        <v>30</v>
      </c>
      <c r="V476" s="7" t="str">
        <f ca="1">IF(P476="","",OFFSET(program!$A$1,0,disasm!$A476+COLUMN()-COLUMN($U476)+IF($I476,0,1)))</f>
        <v/>
      </c>
      <c r="W476" s="7" t="str">
        <f ca="1">IF(Q476="","",OFFSET(program!$A$1,0,disasm!$A476+COLUMN()-COLUMN($U476)+IF($I476,0,1)))</f>
        <v/>
      </c>
      <c r="X476" s="3" t="str">
        <f t="shared" ca="1" si="175"/>
        <v>30</v>
      </c>
      <c r="Y476" s="3" t="str">
        <f t="shared" si="176"/>
        <v/>
      </c>
      <c r="Z476" s="3" t="str">
        <f t="shared" si="177"/>
        <v/>
      </c>
      <c r="AA476" s="3" t="str">
        <f ca="1">" "
&amp;AE476
&amp;IF(AND(OR(K476=5,K476=6),MOD(INT(J476/1000),10)=1)," A2","")
&amp;IF(AND(NOT(I476),J476=109,OFFSET(program!$A$1,0,disasm!$A476+1)&gt;0,NOT(ISNUMBER(FIND(" A1 "," "&amp;AE476&amp;" "))))," AUTOLABEL","")
&amp;" "</f>
        <v xml:space="preserve">  </v>
      </c>
    </row>
    <row r="477" spans="1:31" x14ac:dyDescent="0.2">
      <c r="A477" s="1">
        <f t="shared" ca="1" si="162"/>
        <v>1162</v>
      </c>
      <c r="B477" s="2" t="str">
        <f t="shared" ca="1" si="163"/>
        <v>node23_main+30</v>
      </c>
      <c r="C477" s="3" t="str">
        <f ca="1">_xlfn.TEXTJOIN(" ",FALSE,OFFSET(program!$A$1,0,A477,1,M477))</f>
        <v>187401</v>
      </c>
      <c r="D477" s="4" t="str">
        <f ca="1">IF($H477="data",".dat "&amp;X477,
IF($H477="str",".str " &amp; _xlfn.TEXTJOIN("",FALSE,OFFSET(program!$A$2,0,A477+1,1,M477-1)),
$L477&amp;" "&amp;_xlfn.TEXTJOIN(", ",TRUE,$X477:$Z477)
))</f>
        <v>.dat 187401</v>
      </c>
      <c r="E477" s="19" t="b">
        <f t="shared" ca="1" si="164"/>
        <v>0</v>
      </c>
      <c r="F477" s="5" t="str">
        <f t="shared" ca="1" si="165"/>
        <v>node23_main</v>
      </c>
      <c r="G477" s="5">
        <f t="shared" ca="1" si="166"/>
        <v>1132</v>
      </c>
      <c r="H477" s="5" t="str">
        <f t="shared" si="167"/>
        <v>data</v>
      </c>
      <c r="I477" s="13" t="b">
        <f t="shared" si="168"/>
        <v>1</v>
      </c>
      <c r="J477" s="6">
        <f ca="1">OFFSET(program!$A$1,0,disasm!A477)</f>
        <v>187401</v>
      </c>
      <c r="K477" s="7">
        <f t="shared" ca="1" si="158"/>
        <v>1</v>
      </c>
      <c r="L477" s="7" t="str">
        <f t="shared" ca="1" si="169"/>
        <v xml:space="preserve">ADD </v>
      </c>
      <c r="M477" s="7">
        <f t="shared" si="170"/>
        <v>1</v>
      </c>
      <c r="N477" s="7">
        <f t="shared" si="159"/>
        <v>1</v>
      </c>
      <c r="O477" s="8">
        <f t="shared" si="171"/>
        <v>1</v>
      </c>
      <c r="P477" s="8" t="str">
        <f t="shared" si="160"/>
        <v/>
      </c>
      <c r="Q477" s="8" t="str">
        <f t="shared" si="161"/>
        <v/>
      </c>
      <c r="R477" s="8" t="str">
        <f t="shared" ca="1" si="172"/>
        <v>num</v>
      </c>
      <c r="S477" s="8" t="str">
        <f t="shared" si="173"/>
        <v/>
      </c>
      <c r="T477" s="8" t="str">
        <f t="shared" si="174"/>
        <v/>
      </c>
      <c r="U477" s="7">
        <f ca="1">IF(O477="","",OFFSET(program!$A$1,0,disasm!$A477+COLUMN()-COLUMN($U477)+IF($I477,0,1)))</f>
        <v>187401</v>
      </c>
      <c r="V477" s="7" t="str">
        <f ca="1">IF(P477="","",OFFSET(program!$A$1,0,disasm!$A477+COLUMN()-COLUMN($U477)+IF($I477,0,1)))</f>
        <v/>
      </c>
      <c r="W477" s="7" t="str">
        <f ca="1">IF(Q477="","",OFFSET(program!$A$1,0,disasm!$A477+COLUMN()-COLUMN($U477)+IF($I477,0,1)))</f>
        <v/>
      </c>
      <c r="X477" s="3" t="str">
        <f t="shared" ca="1" si="175"/>
        <v>187401</v>
      </c>
      <c r="Y477" s="3" t="str">
        <f t="shared" si="176"/>
        <v/>
      </c>
      <c r="Z477" s="3" t="str">
        <f t="shared" si="177"/>
        <v/>
      </c>
      <c r="AA477" s="3" t="str">
        <f ca="1">" "
&amp;AE477
&amp;IF(AND(OR(K477=5,K477=6),MOD(INT(J477/1000),10)=1)," A2","")
&amp;IF(AND(NOT(I477),J477=109,OFFSET(program!$A$1,0,disasm!$A477+1)&gt;0,NOT(ISNUMBER(FIND(" A1 "," "&amp;AE477&amp;" "))))," AUTOLABEL","")
&amp;" "</f>
        <v xml:space="preserve">  </v>
      </c>
    </row>
    <row r="478" spans="1:31" x14ac:dyDescent="0.2">
      <c r="A478" s="1">
        <f t="shared" ca="1" si="162"/>
        <v>1163</v>
      </c>
      <c r="B478" s="2" t="str">
        <f t="shared" ca="1" si="163"/>
        <v>node21_main</v>
      </c>
      <c r="C478" s="3" t="str">
        <f ca="1">_xlfn.TEXTJOIN(" ",FALSE,OFFSET(program!$A$1,0,A478,1,M478))</f>
        <v>1101 0 59879 66</v>
      </c>
      <c r="D478" s="4" t="str">
        <f ca="1">IF($H478="data",".dat "&amp;X478,
IF($H478="str",".str " &amp; _xlfn.TEXTJOIN("",FALSE,OFFSET(program!$A$2,0,A478+1,1,M478-1)),
$L478&amp;" "&amp;_xlfn.TEXTJOIN(", ",TRUE,$X478:$Z478)
))</f>
        <v>ADD  0, 59879, [node.prime]</v>
      </c>
      <c r="E478" s="19" t="b">
        <f t="shared" ca="1" si="164"/>
        <v>1</v>
      </c>
      <c r="F478" s="5" t="str">
        <f t="shared" si="165"/>
        <v>node21_main</v>
      </c>
      <c r="G478" s="5">
        <f t="shared" ca="1" si="166"/>
        <v>1163</v>
      </c>
      <c r="H478" s="5" t="str">
        <f t="shared" si="167"/>
        <v>code</v>
      </c>
      <c r="I478" s="13" t="b">
        <f t="shared" si="168"/>
        <v>0</v>
      </c>
      <c r="J478" s="6">
        <f ca="1">OFFSET(program!$A$1,0,disasm!A478)</f>
        <v>1101</v>
      </c>
      <c r="K478" s="7">
        <f t="shared" ca="1" si="158"/>
        <v>1</v>
      </c>
      <c r="L478" s="7" t="str">
        <f t="shared" ca="1" si="169"/>
        <v xml:space="preserve">ADD </v>
      </c>
      <c r="M478" s="7">
        <f t="shared" ca="1" si="170"/>
        <v>4</v>
      </c>
      <c r="N478" s="7">
        <f t="shared" ca="1" si="159"/>
        <v>3</v>
      </c>
      <c r="O478" s="8">
        <f t="shared" ca="1" si="171"/>
        <v>1</v>
      </c>
      <c r="P478" s="8">
        <f t="shared" ca="1" si="160"/>
        <v>1</v>
      </c>
      <c r="Q478" s="8">
        <f t="shared" ca="1" si="161"/>
        <v>0</v>
      </c>
      <c r="R478" s="8" t="str">
        <f t="shared" ca="1" si="172"/>
        <v>num</v>
      </c>
      <c r="S478" s="8" t="str">
        <f t="shared" ca="1" si="173"/>
        <v>num</v>
      </c>
      <c r="T478" s="8" t="str">
        <f t="shared" ca="1" si="174"/>
        <v>addr</v>
      </c>
      <c r="U478" s="7">
        <f ca="1">IF(O478="","",OFFSET(program!$A$1,0,disasm!$A478+COLUMN()-COLUMN($U478)+IF($I478,0,1)))</f>
        <v>0</v>
      </c>
      <c r="V478" s="7">
        <f ca="1">IF(P478="","",OFFSET(program!$A$1,0,disasm!$A478+COLUMN()-COLUMN($U478)+IF($I478,0,1)))</f>
        <v>59879</v>
      </c>
      <c r="W478" s="7">
        <f ca="1">IF(Q478="","",OFFSET(program!$A$1,0,disasm!$A478+COLUMN()-COLUMN($U478)+IF($I478,0,1)))</f>
        <v>66</v>
      </c>
      <c r="X478" s="3" t="str">
        <f t="shared" ca="1" si="175"/>
        <v>0</v>
      </c>
      <c r="Y478" s="3" t="str">
        <f t="shared" ca="1" si="176"/>
        <v>59879</v>
      </c>
      <c r="Z478" s="3" t="str">
        <f t="shared" ca="1" si="177"/>
        <v>[node.prime]</v>
      </c>
      <c r="AA478" s="3" t="str">
        <f ca="1">" "
&amp;AE478
&amp;IF(AND(OR(K478=5,K478=6),MOD(INT(J478/1000),10)=1)," A2","")
&amp;IF(AND(NOT(I478),J478=109,OFFSET(program!$A$1,0,disasm!$A478+1)&gt;0,NOT(ISNUMBER(FIND(" A1 "," "&amp;AE478&amp;" "))))," AUTOLABEL","")
&amp;" "</f>
        <v xml:space="preserve"> CODE </v>
      </c>
      <c r="AD478" s="12" t="s">
        <v>106</v>
      </c>
      <c r="AE478" s="12" t="s">
        <v>24</v>
      </c>
    </row>
    <row r="479" spans="1:31" x14ac:dyDescent="0.2">
      <c r="A479" s="1">
        <f t="shared" ca="1" si="162"/>
        <v>1167</v>
      </c>
      <c r="B479" s="2" t="str">
        <f t="shared" ca="1" si="163"/>
        <v>node21_main+4</v>
      </c>
      <c r="C479" s="3" t="str">
        <f ca="1">_xlfn.TEXTJOIN(" ",FALSE,OFFSET(program!$A$1,0,A479,1,M479))</f>
        <v>1101 3 0 67</v>
      </c>
      <c r="D479" s="4" t="str">
        <f ca="1">IF($H479="data",".dat "&amp;X479,
IF($H479="str",".str " &amp; _xlfn.TEXTJOIN("",FALSE,OFFSET(program!$A$2,0,A479+1,1,M479-1)),
$L479&amp;" "&amp;_xlfn.TEXTJOIN(", ",TRUE,$X479:$Z479)
))</f>
        <v>ADD  3, 0, [node.rxmem_size]</v>
      </c>
      <c r="E479" s="19" t="b">
        <f t="shared" ca="1" si="164"/>
        <v>1</v>
      </c>
      <c r="F479" s="5" t="str">
        <f t="shared" ca="1" si="165"/>
        <v>node21_main</v>
      </c>
      <c r="G479" s="5">
        <f t="shared" ca="1" si="166"/>
        <v>1163</v>
      </c>
      <c r="H479" s="5" t="str">
        <f t="shared" si="167"/>
        <v>code</v>
      </c>
      <c r="I479" s="13" t="b">
        <f t="shared" si="168"/>
        <v>0</v>
      </c>
      <c r="J479" s="6">
        <f ca="1">OFFSET(program!$A$1,0,disasm!A479)</f>
        <v>1101</v>
      </c>
      <c r="K479" s="7">
        <f t="shared" ca="1" si="158"/>
        <v>1</v>
      </c>
      <c r="L479" s="7" t="str">
        <f t="shared" ca="1" si="169"/>
        <v xml:space="preserve">ADD </v>
      </c>
      <c r="M479" s="7">
        <f t="shared" ca="1" si="170"/>
        <v>4</v>
      </c>
      <c r="N479" s="7">
        <f t="shared" ca="1" si="159"/>
        <v>3</v>
      </c>
      <c r="O479" s="8">
        <f t="shared" ca="1" si="171"/>
        <v>1</v>
      </c>
      <c r="P479" s="8">
        <f t="shared" ca="1" si="160"/>
        <v>1</v>
      </c>
      <c r="Q479" s="8">
        <f t="shared" ca="1" si="161"/>
        <v>0</v>
      </c>
      <c r="R479" s="8" t="str">
        <f t="shared" ca="1" si="172"/>
        <v>num</v>
      </c>
      <c r="S479" s="8" t="str">
        <f t="shared" ca="1" si="173"/>
        <v>num</v>
      </c>
      <c r="T479" s="8" t="str">
        <f t="shared" ca="1" si="174"/>
        <v>addr</v>
      </c>
      <c r="U479" s="7">
        <f ca="1">IF(O479="","",OFFSET(program!$A$1,0,disasm!$A479+COLUMN()-COLUMN($U479)+IF($I479,0,1)))</f>
        <v>3</v>
      </c>
      <c r="V479" s="7">
        <f ca="1">IF(P479="","",OFFSET(program!$A$1,0,disasm!$A479+COLUMN()-COLUMN($U479)+IF($I479,0,1)))</f>
        <v>0</v>
      </c>
      <c r="W479" s="7">
        <f ca="1">IF(Q479="","",OFFSET(program!$A$1,0,disasm!$A479+COLUMN()-COLUMN($U479)+IF($I479,0,1)))</f>
        <v>67</v>
      </c>
      <c r="X479" s="3" t="str">
        <f t="shared" ca="1" si="175"/>
        <v>3</v>
      </c>
      <c r="Y479" s="3" t="str">
        <f t="shared" ca="1" si="176"/>
        <v>0</v>
      </c>
      <c r="Z479" s="3" t="str">
        <f t="shared" ca="1" si="177"/>
        <v>[node.rxmem_size]</v>
      </c>
      <c r="AA479" s="3" t="str">
        <f ca="1">" "
&amp;AE479
&amp;IF(AND(OR(K479=5,K479=6),MOD(INT(J479/1000),10)=1)," A2","")
&amp;IF(AND(NOT(I479),J479=109,OFFSET(program!$A$1,0,disasm!$A479+1)&gt;0,NOT(ISNUMBER(FIND(" A1 "," "&amp;AE479&amp;" "))))," AUTOLABEL","")
&amp;" "</f>
        <v xml:space="preserve">  </v>
      </c>
    </row>
    <row r="480" spans="1:31" x14ac:dyDescent="0.2">
      <c r="A480" s="1">
        <f t="shared" ca="1" si="162"/>
        <v>1171</v>
      </c>
      <c r="B480" s="2" t="str">
        <f t="shared" ca="1" si="163"/>
        <v>node21_main+8</v>
      </c>
      <c r="C480" s="3" t="str">
        <f ca="1">_xlfn.TEXTJOIN(" ",FALSE,OFFSET(program!$A$1,0,A480,1,M480))</f>
        <v>1101 1190 0 68</v>
      </c>
      <c r="D480" s="4" t="str">
        <f ca="1">IF($H480="data",".dat "&amp;X480,
IF($H480="str",".str " &amp; _xlfn.TEXTJOIN("",FALSE,OFFSET(program!$A$2,0,A480+1,1,M480-1)),
$L480&amp;" "&amp;_xlfn.TEXTJOIN(", ",TRUE,$X480:$Z480)
))</f>
        <v>ADD  node21_main+27, 0, [node.rxmem]</v>
      </c>
      <c r="E480" s="19" t="b">
        <f t="shared" ca="1" si="164"/>
        <v>1</v>
      </c>
      <c r="F480" s="5" t="str">
        <f t="shared" ca="1" si="165"/>
        <v>node21_main</v>
      </c>
      <c r="G480" s="5">
        <f t="shared" ca="1" si="166"/>
        <v>1163</v>
      </c>
      <c r="H480" s="5" t="str">
        <f t="shared" si="167"/>
        <v>code</v>
      </c>
      <c r="I480" s="13" t="b">
        <f t="shared" si="168"/>
        <v>0</v>
      </c>
      <c r="J480" s="6">
        <f ca="1">OFFSET(program!$A$1,0,disasm!A480)</f>
        <v>1101</v>
      </c>
      <c r="K480" s="7">
        <f t="shared" ca="1" si="158"/>
        <v>1</v>
      </c>
      <c r="L480" s="7" t="str">
        <f t="shared" ca="1" si="169"/>
        <v xml:space="preserve">ADD </v>
      </c>
      <c r="M480" s="7">
        <f t="shared" ca="1" si="170"/>
        <v>4</v>
      </c>
      <c r="N480" s="7">
        <f t="shared" ca="1" si="159"/>
        <v>3</v>
      </c>
      <c r="O480" s="8">
        <f t="shared" ca="1" si="171"/>
        <v>1</v>
      </c>
      <c r="P480" s="8">
        <f t="shared" ca="1" si="160"/>
        <v>1</v>
      </c>
      <c r="Q480" s="8">
        <f t="shared" ca="1" si="161"/>
        <v>0</v>
      </c>
      <c r="R480" s="8" t="str">
        <f t="shared" ca="1" si="172"/>
        <v>addr</v>
      </c>
      <c r="S480" s="8" t="str">
        <f t="shared" ca="1" si="173"/>
        <v>num</v>
      </c>
      <c r="T480" s="8" t="str">
        <f t="shared" ca="1" si="174"/>
        <v>addr</v>
      </c>
      <c r="U480" s="7">
        <f ca="1">IF(O480="","",OFFSET(program!$A$1,0,disasm!$A480+COLUMN()-COLUMN($U480)+IF($I480,0,1)))</f>
        <v>1190</v>
      </c>
      <c r="V480" s="7">
        <f ca="1">IF(P480="","",OFFSET(program!$A$1,0,disasm!$A480+COLUMN()-COLUMN($U480)+IF($I480,0,1)))</f>
        <v>0</v>
      </c>
      <c r="W480" s="7">
        <f ca="1">IF(Q480="","",OFFSET(program!$A$1,0,disasm!$A480+COLUMN()-COLUMN($U480)+IF($I480,0,1)))</f>
        <v>68</v>
      </c>
      <c r="X480" s="3" t="str">
        <f t="shared" ca="1" si="175"/>
        <v>node21_main+27</v>
      </c>
      <c r="Y480" s="3" t="str">
        <f t="shared" ca="1" si="176"/>
        <v>0</v>
      </c>
      <c r="Z480" s="3" t="str">
        <f t="shared" ca="1" si="177"/>
        <v>[node.rxmem]</v>
      </c>
      <c r="AA480" s="3" t="str">
        <f ca="1">" "
&amp;AE480
&amp;IF(AND(OR(K480=5,K480=6),MOD(INT(J480/1000),10)=1)," A2","")
&amp;IF(AND(NOT(I480),J480=109,OFFSET(program!$A$1,0,disasm!$A480+1)&gt;0,NOT(ISNUMBER(FIND(" A1 "," "&amp;AE480&amp;" "))))," AUTOLABEL","")
&amp;" "</f>
        <v xml:space="preserve"> A1 </v>
      </c>
      <c r="AE480" s="12" t="s">
        <v>28</v>
      </c>
    </row>
    <row r="481" spans="1:31" x14ac:dyDescent="0.2">
      <c r="A481" s="1">
        <f t="shared" ca="1" si="162"/>
        <v>1175</v>
      </c>
      <c r="B481" s="2" t="str">
        <f t="shared" ca="1" si="163"/>
        <v>node21_main+12</v>
      </c>
      <c r="C481" s="3" t="str">
        <f ca="1">_xlfn.TEXTJOIN(" ",FALSE,OFFSET(program!$A$1,0,A481,1,M481))</f>
        <v>1101 302 0 69</v>
      </c>
      <c r="D481" s="4" t="str">
        <f ca="1">IF($H481="data",".dat "&amp;X481,
IF($H481="str",".str " &amp; _xlfn.TEXTJOIN("",FALSE,OFFSET(program!$A$2,0,A481+1,1,M481-1)),
$L481&amp;" "&amp;_xlfn.TEXTJOIN(", ",TRUE,$X481:$Z481)
))</f>
        <v>ADD  app_product, 0, [node.node_app]</v>
      </c>
      <c r="E481" s="19" t="b">
        <f t="shared" ca="1" si="164"/>
        <v>1</v>
      </c>
      <c r="F481" s="5" t="str">
        <f t="shared" ca="1" si="165"/>
        <v>node21_main</v>
      </c>
      <c r="G481" s="5">
        <f t="shared" ca="1" si="166"/>
        <v>1163</v>
      </c>
      <c r="H481" s="5" t="str">
        <f t="shared" si="167"/>
        <v>code</v>
      </c>
      <c r="I481" s="13" t="b">
        <f t="shared" si="168"/>
        <v>0</v>
      </c>
      <c r="J481" s="6">
        <f ca="1">OFFSET(program!$A$1,0,disasm!A481)</f>
        <v>1101</v>
      </c>
      <c r="K481" s="7">
        <f t="shared" ca="1" si="158"/>
        <v>1</v>
      </c>
      <c r="L481" s="7" t="str">
        <f t="shared" ca="1" si="169"/>
        <v xml:space="preserve">ADD </v>
      </c>
      <c r="M481" s="7">
        <f t="shared" ca="1" si="170"/>
        <v>4</v>
      </c>
      <c r="N481" s="7">
        <f t="shared" ca="1" si="159"/>
        <v>3</v>
      </c>
      <c r="O481" s="8">
        <f t="shared" ca="1" si="171"/>
        <v>1</v>
      </c>
      <c r="P481" s="8">
        <f t="shared" ca="1" si="160"/>
        <v>1</v>
      </c>
      <c r="Q481" s="8">
        <f t="shared" ca="1" si="161"/>
        <v>0</v>
      </c>
      <c r="R481" s="8" t="str">
        <f t="shared" ca="1" si="172"/>
        <v>addr</v>
      </c>
      <c r="S481" s="8" t="str">
        <f t="shared" ca="1" si="173"/>
        <v>num</v>
      </c>
      <c r="T481" s="8" t="str">
        <f t="shared" ca="1" si="174"/>
        <v>addr</v>
      </c>
      <c r="U481" s="7">
        <f ca="1">IF(O481="","",OFFSET(program!$A$1,0,disasm!$A481+COLUMN()-COLUMN($U481)+IF($I481,0,1)))</f>
        <v>302</v>
      </c>
      <c r="V481" s="7">
        <f ca="1">IF(P481="","",OFFSET(program!$A$1,0,disasm!$A481+COLUMN()-COLUMN($U481)+IF($I481,0,1)))</f>
        <v>0</v>
      </c>
      <c r="W481" s="7">
        <f ca="1">IF(Q481="","",OFFSET(program!$A$1,0,disasm!$A481+COLUMN()-COLUMN($U481)+IF($I481,0,1)))</f>
        <v>69</v>
      </c>
      <c r="X481" s="3" t="str">
        <f t="shared" ca="1" si="175"/>
        <v>app_product</v>
      </c>
      <c r="Y481" s="3" t="str">
        <f t="shared" ca="1" si="176"/>
        <v>0</v>
      </c>
      <c r="Z481" s="3" t="str">
        <f t="shared" ca="1" si="177"/>
        <v>[node.node_app]</v>
      </c>
      <c r="AA481" s="3" t="str">
        <f ca="1">" "
&amp;AE481
&amp;IF(AND(OR(K481=5,K481=6),MOD(INT(J481/1000),10)=1)," A2","")
&amp;IF(AND(NOT(I481),J481=109,OFFSET(program!$A$1,0,disasm!$A481+1)&gt;0,NOT(ISNUMBER(FIND(" A1 "," "&amp;AE481&amp;" "))))," AUTOLABEL","")
&amp;" "</f>
        <v xml:space="preserve"> A1 </v>
      </c>
      <c r="AE481" s="12" t="s">
        <v>28</v>
      </c>
    </row>
    <row r="482" spans="1:31" x14ac:dyDescent="0.2">
      <c r="A482" s="1">
        <f t="shared" ca="1" si="162"/>
        <v>1179</v>
      </c>
      <c r="B482" s="2" t="str">
        <f t="shared" ca="1" si="163"/>
        <v>node21_main+16</v>
      </c>
      <c r="C482" s="3" t="str">
        <f ca="1">_xlfn.TEXTJOIN(" ",FALSE,OFFSET(program!$A$1,0,A482,1,M482))</f>
        <v>1102 1 1 71</v>
      </c>
      <c r="D482" s="4" t="str">
        <f ca="1">IF($H482="data",".dat "&amp;X482,
IF($H482="str",".str " &amp; _xlfn.TEXTJOIN("",FALSE,OFFSET(program!$A$2,0,A482+1,1,M482-1)),
$L482&amp;" "&amp;_xlfn.TEXTJOIN(", ",TRUE,$X482:$Z482)
))</f>
        <v>MUL  1, 1, [node.desttbl_size]</v>
      </c>
      <c r="E482" s="19" t="b">
        <f t="shared" ca="1" si="164"/>
        <v>1</v>
      </c>
      <c r="F482" s="5" t="str">
        <f t="shared" ca="1" si="165"/>
        <v>node21_main</v>
      </c>
      <c r="G482" s="5">
        <f t="shared" ca="1" si="166"/>
        <v>1163</v>
      </c>
      <c r="H482" s="5" t="str">
        <f t="shared" si="167"/>
        <v>code</v>
      </c>
      <c r="I482" s="13" t="b">
        <f t="shared" si="168"/>
        <v>0</v>
      </c>
      <c r="J482" s="6">
        <f ca="1">OFFSET(program!$A$1,0,disasm!A482)</f>
        <v>1102</v>
      </c>
      <c r="K482" s="7">
        <f t="shared" ca="1" si="158"/>
        <v>2</v>
      </c>
      <c r="L482" s="7" t="str">
        <f t="shared" ca="1" si="169"/>
        <v xml:space="preserve">MUL </v>
      </c>
      <c r="M482" s="7">
        <f t="shared" ca="1" si="170"/>
        <v>4</v>
      </c>
      <c r="N482" s="7">
        <f t="shared" ca="1" si="159"/>
        <v>3</v>
      </c>
      <c r="O482" s="8">
        <f t="shared" ca="1" si="171"/>
        <v>1</v>
      </c>
      <c r="P482" s="8">
        <f t="shared" ca="1" si="160"/>
        <v>1</v>
      </c>
      <c r="Q482" s="8">
        <f t="shared" ca="1" si="161"/>
        <v>0</v>
      </c>
      <c r="R482" s="8" t="str">
        <f t="shared" ca="1" si="172"/>
        <v>num</v>
      </c>
      <c r="S482" s="8" t="str">
        <f t="shared" ca="1" si="173"/>
        <v>num</v>
      </c>
      <c r="T482" s="8" t="str">
        <f t="shared" ca="1" si="174"/>
        <v>addr</v>
      </c>
      <c r="U482" s="7">
        <f ca="1">IF(O482="","",OFFSET(program!$A$1,0,disasm!$A482+COLUMN()-COLUMN($U482)+IF($I482,0,1)))</f>
        <v>1</v>
      </c>
      <c r="V482" s="7">
        <f ca="1">IF(P482="","",OFFSET(program!$A$1,0,disasm!$A482+COLUMN()-COLUMN($U482)+IF($I482,0,1)))</f>
        <v>1</v>
      </c>
      <c r="W482" s="7">
        <f ca="1">IF(Q482="","",OFFSET(program!$A$1,0,disasm!$A482+COLUMN()-COLUMN($U482)+IF($I482,0,1)))</f>
        <v>71</v>
      </c>
      <c r="X482" s="3" t="str">
        <f t="shared" ca="1" si="175"/>
        <v>1</v>
      </c>
      <c r="Y482" s="3" t="str">
        <f t="shared" ca="1" si="176"/>
        <v>1</v>
      </c>
      <c r="Z482" s="3" t="str">
        <f t="shared" ca="1" si="177"/>
        <v>[node.desttbl_size]</v>
      </c>
      <c r="AA482" s="3" t="str">
        <f ca="1">" "
&amp;AE482
&amp;IF(AND(OR(K482=5,K482=6),MOD(INT(J482/1000),10)=1)," A2","")
&amp;IF(AND(NOT(I482),J482=109,OFFSET(program!$A$1,0,disasm!$A482+1)&gt;0,NOT(ISNUMBER(FIND(" A1 "," "&amp;AE482&amp;" "))))," AUTOLABEL","")
&amp;" "</f>
        <v xml:space="preserve">  </v>
      </c>
    </row>
    <row r="483" spans="1:31" x14ac:dyDescent="0.2">
      <c r="A483" s="1">
        <f t="shared" ca="1" si="162"/>
        <v>1183</v>
      </c>
      <c r="B483" s="2" t="str">
        <f t="shared" ca="1" si="163"/>
        <v>node21_main+20</v>
      </c>
      <c r="C483" s="3" t="str">
        <f ca="1">_xlfn.TEXTJOIN(" ",FALSE,OFFSET(program!$A$1,0,A483,1,M483))</f>
        <v>1101 0 1196 72</v>
      </c>
      <c r="D483" s="4" t="str">
        <f ca="1">IF($H483="data",".dat "&amp;X483,
IF($H483="str",".str " &amp; _xlfn.TEXTJOIN("",FALSE,OFFSET(program!$A$2,0,A483+1,1,M483-1)),
$L483&amp;" "&amp;_xlfn.TEXTJOIN(", ",TRUE,$X483:$Z483)
))</f>
        <v>ADD  0, node21_main+33, [node.desttbl]</v>
      </c>
      <c r="E483" s="19" t="b">
        <f t="shared" ca="1" si="164"/>
        <v>1</v>
      </c>
      <c r="F483" s="5" t="str">
        <f t="shared" ca="1" si="165"/>
        <v>node21_main</v>
      </c>
      <c r="G483" s="5">
        <f t="shared" ca="1" si="166"/>
        <v>1163</v>
      </c>
      <c r="H483" s="5" t="str">
        <f t="shared" si="167"/>
        <v>code</v>
      </c>
      <c r="I483" s="13" t="b">
        <f t="shared" si="168"/>
        <v>0</v>
      </c>
      <c r="J483" s="6">
        <f ca="1">OFFSET(program!$A$1,0,disasm!A483)</f>
        <v>1101</v>
      </c>
      <c r="K483" s="7">
        <f t="shared" ca="1" si="158"/>
        <v>1</v>
      </c>
      <c r="L483" s="7" t="str">
        <f t="shared" ca="1" si="169"/>
        <v xml:space="preserve">ADD </v>
      </c>
      <c r="M483" s="7">
        <f t="shared" ca="1" si="170"/>
        <v>4</v>
      </c>
      <c r="N483" s="7">
        <f t="shared" ca="1" si="159"/>
        <v>3</v>
      </c>
      <c r="O483" s="8">
        <f t="shared" ca="1" si="171"/>
        <v>1</v>
      </c>
      <c r="P483" s="8">
        <f t="shared" ca="1" si="160"/>
        <v>1</v>
      </c>
      <c r="Q483" s="8">
        <f t="shared" ca="1" si="161"/>
        <v>0</v>
      </c>
      <c r="R483" s="8" t="str">
        <f t="shared" ca="1" si="172"/>
        <v>num</v>
      </c>
      <c r="S483" s="8" t="str">
        <f t="shared" ca="1" si="173"/>
        <v>addr</v>
      </c>
      <c r="T483" s="8" t="str">
        <f t="shared" ca="1" si="174"/>
        <v>addr</v>
      </c>
      <c r="U483" s="7">
        <f ca="1">IF(O483="","",OFFSET(program!$A$1,0,disasm!$A483+COLUMN()-COLUMN($U483)+IF($I483,0,1)))</f>
        <v>0</v>
      </c>
      <c r="V483" s="7">
        <f ca="1">IF(P483="","",OFFSET(program!$A$1,0,disasm!$A483+COLUMN()-COLUMN($U483)+IF($I483,0,1)))</f>
        <v>1196</v>
      </c>
      <c r="W483" s="7">
        <f ca="1">IF(Q483="","",OFFSET(program!$A$1,0,disasm!$A483+COLUMN()-COLUMN($U483)+IF($I483,0,1)))</f>
        <v>72</v>
      </c>
      <c r="X483" s="3" t="str">
        <f t="shared" ca="1" si="175"/>
        <v>0</v>
      </c>
      <c r="Y483" s="3" t="str">
        <f t="shared" ca="1" si="176"/>
        <v>node21_main+33</v>
      </c>
      <c r="Z483" s="3" t="str">
        <f t="shared" ca="1" si="177"/>
        <v>[node.desttbl]</v>
      </c>
      <c r="AA483" s="3" t="str">
        <f ca="1">" "
&amp;AE483
&amp;IF(AND(OR(K483=5,K483=6),MOD(INT(J483/1000),10)=1)," A2","")
&amp;IF(AND(NOT(I483),J483=109,OFFSET(program!$A$1,0,disasm!$A483+1)&gt;0,NOT(ISNUMBER(FIND(" A1 "," "&amp;AE483&amp;" "))))," AUTOLABEL","")
&amp;" "</f>
        <v xml:space="preserve"> A2 </v>
      </c>
      <c r="AE483" s="21" t="s">
        <v>19</v>
      </c>
    </row>
    <row r="484" spans="1:31" x14ac:dyDescent="0.2">
      <c r="A484" s="1">
        <f t="shared" ca="1" si="162"/>
        <v>1187</v>
      </c>
      <c r="B484" s="2" t="str">
        <f t="shared" ca="1" si="163"/>
        <v>node21_main+24</v>
      </c>
      <c r="C484" s="3" t="str">
        <f ca="1">_xlfn.TEXTJOIN(" ",FALSE,OFFSET(program!$A$1,0,A484,1,M484))</f>
        <v>1105 1 73</v>
      </c>
      <c r="D484" s="4" t="str">
        <f ca="1">IF($H484="data",".dat "&amp;X484,
IF($H484="str",".str " &amp; _xlfn.TEXTJOIN("",FALSE,OFFSET(program!$A$2,0,A484+1,1,M484-1)),
$L484&amp;" "&amp;_xlfn.TEXTJOIN(", ",TRUE,$X484:$Z484)
))</f>
        <v>J!=0 1, main.loop</v>
      </c>
      <c r="E484" s="19" t="b">
        <f t="shared" ca="1" si="164"/>
        <v>1</v>
      </c>
      <c r="F484" s="5" t="str">
        <f t="shared" ca="1" si="165"/>
        <v>node21_main</v>
      </c>
      <c r="G484" s="5">
        <f t="shared" ca="1" si="166"/>
        <v>1163</v>
      </c>
      <c r="H484" s="5" t="str">
        <f t="shared" si="167"/>
        <v>code</v>
      </c>
      <c r="I484" s="13" t="b">
        <f t="shared" si="168"/>
        <v>0</v>
      </c>
      <c r="J484" s="6">
        <f ca="1">OFFSET(program!$A$1,0,disasm!A484)</f>
        <v>1105</v>
      </c>
      <c r="K484" s="7">
        <f t="shared" ca="1" si="158"/>
        <v>5</v>
      </c>
      <c r="L484" s="7" t="str">
        <f t="shared" ca="1" si="169"/>
        <v>J!=0</v>
      </c>
      <c r="M484" s="7">
        <f t="shared" ca="1" si="170"/>
        <v>3</v>
      </c>
      <c r="N484" s="7">
        <f t="shared" ca="1" si="159"/>
        <v>2</v>
      </c>
      <c r="O484" s="8">
        <f t="shared" ca="1" si="171"/>
        <v>1</v>
      </c>
      <c r="P484" s="8">
        <f t="shared" ca="1" si="160"/>
        <v>1</v>
      </c>
      <c r="Q484" s="8" t="str">
        <f t="shared" ca="1" si="161"/>
        <v/>
      </c>
      <c r="R484" s="8" t="str">
        <f t="shared" ca="1" si="172"/>
        <v>num</v>
      </c>
      <c r="S484" s="8" t="str">
        <f t="shared" ca="1" si="173"/>
        <v>addr</v>
      </c>
      <c r="T484" s="8" t="str">
        <f t="shared" ca="1" si="174"/>
        <v/>
      </c>
      <c r="U484" s="7">
        <f ca="1">IF(O484="","",OFFSET(program!$A$1,0,disasm!$A484+COLUMN()-COLUMN($U484)+IF($I484,0,1)))</f>
        <v>1</v>
      </c>
      <c r="V484" s="7">
        <f ca="1">IF(P484="","",OFFSET(program!$A$1,0,disasm!$A484+COLUMN()-COLUMN($U484)+IF($I484,0,1)))</f>
        <v>73</v>
      </c>
      <c r="W484" s="7" t="str">
        <f ca="1">IF(Q484="","",OFFSET(program!$A$1,0,disasm!$A484+COLUMN()-COLUMN($U484)+IF($I484,0,1)))</f>
        <v/>
      </c>
      <c r="X484" s="3" t="str">
        <f t="shared" ca="1" si="175"/>
        <v>1</v>
      </c>
      <c r="Y484" s="3" t="str">
        <f t="shared" ca="1" si="176"/>
        <v>main.loop</v>
      </c>
      <c r="Z484" s="3" t="str">
        <f t="shared" ca="1" si="177"/>
        <v/>
      </c>
      <c r="AA484" s="3" t="str">
        <f ca="1">" "
&amp;AE484
&amp;IF(AND(OR(K484=5,K484=6),MOD(INT(J484/1000),10)=1)," A2","")
&amp;IF(AND(NOT(I484),J484=109,OFFSET(program!$A$1,0,disasm!$A484+1)&gt;0,NOT(ISNUMBER(FIND(" A1 "," "&amp;AE484&amp;" "))))," AUTOLABEL","")
&amp;" "</f>
        <v xml:space="preserve">  A2 </v>
      </c>
    </row>
    <row r="485" spans="1:31" x14ac:dyDescent="0.2">
      <c r="A485" s="1">
        <f t="shared" ca="1" si="162"/>
        <v>1190</v>
      </c>
      <c r="B485" s="2" t="str">
        <f t="shared" ca="1" si="163"/>
        <v>node21_main+27</v>
      </c>
      <c r="C485" s="3" t="str">
        <f ca="1">_xlfn.TEXTJOIN(" ",FALSE,OFFSET(program!$A$1,0,A485,1,M485))</f>
        <v>0</v>
      </c>
      <c r="D485" s="4" t="str">
        <f ca="1">IF($H485="data",".dat "&amp;X485,
IF($H485="str",".str " &amp; _xlfn.TEXTJOIN("",FALSE,OFFSET(program!$A$2,0,A485+1,1,M485-1)),
$L485&amp;" "&amp;_xlfn.TEXTJOIN(", ",TRUE,$X485:$Z485)
))</f>
        <v>.dat 0</v>
      </c>
      <c r="E485" s="19" t="b">
        <f t="shared" ca="1" si="164"/>
        <v>1</v>
      </c>
      <c r="F485" s="5" t="str">
        <f t="shared" ca="1" si="165"/>
        <v>node21_main</v>
      </c>
      <c r="G485" s="5">
        <f t="shared" ca="1" si="166"/>
        <v>1163</v>
      </c>
      <c r="H485" s="5" t="str">
        <f t="shared" si="167"/>
        <v>data</v>
      </c>
      <c r="I485" s="13" t="b">
        <f t="shared" si="168"/>
        <v>1</v>
      </c>
      <c r="J485" s="6">
        <f ca="1">OFFSET(program!$A$1,0,disasm!A485)</f>
        <v>0</v>
      </c>
      <c r="K485" s="7">
        <f t="shared" ca="1" si="158"/>
        <v>0</v>
      </c>
      <c r="L485" s="7" t="e">
        <f t="shared" ca="1" si="169"/>
        <v>#VALUE!</v>
      </c>
      <c r="M485" s="7">
        <f t="shared" si="170"/>
        <v>1</v>
      </c>
      <c r="N485" s="7">
        <f t="shared" si="159"/>
        <v>1</v>
      </c>
      <c r="O485" s="8">
        <f t="shared" si="171"/>
        <v>1</v>
      </c>
      <c r="P485" s="8" t="str">
        <f t="shared" si="160"/>
        <v/>
      </c>
      <c r="Q485" s="8" t="str">
        <f t="shared" si="161"/>
        <v/>
      </c>
      <c r="R485" s="8" t="str">
        <f t="shared" ca="1" si="172"/>
        <v>num</v>
      </c>
      <c r="S485" s="8" t="str">
        <f t="shared" si="173"/>
        <v/>
      </c>
      <c r="T485" s="8" t="str">
        <f t="shared" si="174"/>
        <v/>
      </c>
      <c r="U485" s="7">
        <f ca="1">IF(O485="","",OFFSET(program!$A$1,0,disasm!$A485+COLUMN()-COLUMN($U485)+IF($I485,0,1)))</f>
        <v>0</v>
      </c>
      <c r="V485" s="7" t="str">
        <f ca="1">IF(P485="","",OFFSET(program!$A$1,0,disasm!$A485+COLUMN()-COLUMN($U485)+IF($I485,0,1)))</f>
        <v/>
      </c>
      <c r="W485" s="7" t="str">
        <f ca="1">IF(Q485="","",OFFSET(program!$A$1,0,disasm!$A485+COLUMN()-COLUMN($U485)+IF($I485,0,1)))</f>
        <v/>
      </c>
      <c r="X485" s="3" t="str">
        <f t="shared" ca="1" si="175"/>
        <v>0</v>
      </c>
      <c r="Y485" s="3" t="str">
        <f t="shared" si="176"/>
        <v/>
      </c>
      <c r="Z485" s="3" t="str">
        <f t="shared" si="177"/>
        <v/>
      </c>
      <c r="AA485" s="3" t="str">
        <f ca="1">" "
&amp;AE485
&amp;IF(AND(OR(K485=5,K485=6),MOD(INT(J485/1000),10)=1)," A2","")
&amp;IF(AND(NOT(I485),J485=109,OFFSET(program!$A$1,0,disasm!$A485+1)&gt;0,NOT(ISNUMBER(FIND(" A1 "," "&amp;AE485&amp;" "))))," AUTOLABEL","")
&amp;" "</f>
        <v xml:space="preserve"> DATA </v>
      </c>
      <c r="AE485" s="12" t="s">
        <v>23</v>
      </c>
    </row>
    <row r="486" spans="1:31" x14ac:dyDescent="0.2">
      <c r="A486" s="1">
        <f t="shared" ca="1" si="162"/>
        <v>1191</v>
      </c>
      <c r="B486" s="2" t="str">
        <f t="shared" ca="1" si="163"/>
        <v>node21_main+28</v>
      </c>
      <c r="C486" s="3" t="str">
        <f ca="1">_xlfn.TEXTJOIN(" ",FALSE,OFFSET(program!$A$1,0,A486,1,M486))</f>
        <v>0</v>
      </c>
      <c r="D486" s="4" t="str">
        <f ca="1">IF($H486="data",".dat "&amp;X486,
IF($H486="str",".str " &amp; _xlfn.TEXTJOIN("",FALSE,OFFSET(program!$A$2,0,A486+1,1,M486-1)),
$L486&amp;" "&amp;_xlfn.TEXTJOIN(", ",TRUE,$X486:$Z486)
))</f>
        <v>.dat 0</v>
      </c>
      <c r="E486" s="19" t="b">
        <f t="shared" ca="1" si="164"/>
        <v>1</v>
      </c>
      <c r="F486" s="5" t="str">
        <f t="shared" ca="1" si="165"/>
        <v>node21_main</v>
      </c>
      <c r="G486" s="5">
        <f t="shared" ca="1" si="166"/>
        <v>1163</v>
      </c>
      <c r="H486" s="5" t="str">
        <f t="shared" si="167"/>
        <v>data</v>
      </c>
      <c r="I486" s="13" t="b">
        <f t="shared" si="168"/>
        <v>1</v>
      </c>
      <c r="J486" s="6">
        <f ca="1">OFFSET(program!$A$1,0,disasm!A486)</f>
        <v>0</v>
      </c>
      <c r="K486" s="7">
        <f t="shared" ca="1" si="158"/>
        <v>0</v>
      </c>
      <c r="L486" s="7" t="e">
        <f t="shared" ca="1" si="169"/>
        <v>#VALUE!</v>
      </c>
      <c r="M486" s="7">
        <f t="shared" si="170"/>
        <v>1</v>
      </c>
      <c r="N486" s="7">
        <f t="shared" si="159"/>
        <v>1</v>
      </c>
      <c r="O486" s="8">
        <f t="shared" si="171"/>
        <v>1</v>
      </c>
      <c r="P486" s="8" t="str">
        <f t="shared" si="160"/>
        <v/>
      </c>
      <c r="Q486" s="8" t="str">
        <f t="shared" si="161"/>
        <v/>
      </c>
      <c r="R486" s="8" t="str">
        <f t="shared" ca="1" si="172"/>
        <v>num</v>
      </c>
      <c r="S486" s="8" t="str">
        <f t="shared" si="173"/>
        <v/>
      </c>
      <c r="T486" s="8" t="str">
        <f t="shared" si="174"/>
        <v/>
      </c>
      <c r="U486" s="7">
        <f ca="1">IF(O486="","",OFFSET(program!$A$1,0,disasm!$A486+COLUMN()-COLUMN($U486)+IF($I486,0,1)))</f>
        <v>0</v>
      </c>
      <c r="V486" s="7" t="str">
        <f ca="1">IF(P486="","",OFFSET(program!$A$1,0,disasm!$A486+COLUMN()-COLUMN($U486)+IF($I486,0,1)))</f>
        <v/>
      </c>
      <c r="W486" s="7" t="str">
        <f ca="1">IF(Q486="","",OFFSET(program!$A$1,0,disasm!$A486+COLUMN()-COLUMN($U486)+IF($I486,0,1)))</f>
        <v/>
      </c>
      <c r="X486" s="3" t="str">
        <f t="shared" ca="1" si="175"/>
        <v>0</v>
      </c>
      <c r="Y486" s="3" t="str">
        <f t="shared" si="176"/>
        <v/>
      </c>
      <c r="Z486" s="3" t="str">
        <f t="shared" si="177"/>
        <v/>
      </c>
      <c r="AA486" s="3" t="str">
        <f ca="1">" "
&amp;AE486
&amp;IF(AND(OR(K486=5,K486=6),MOD(INT(J486/1000),10)=1)," A2","")
&amp;IF(AND(NOT(I486),J486=109,OFFSET(program!$A$1,0,disasm!$A486+1)&gt;0,NOT(ISNUMBER(FIND(" A1 "," "&amp;AE486&amp;" "))))," AUTOLABEL","")
&amp;" "</f>
        <v xml:space="preserve">  </v>
      </c>
    </row>
    <row r="487" spans="1:31" x14ac:dyDescent="0.2">
      <c r="A487" s="1">
        <f t="shared" ca="1" si="162"/>
        <v>1192</v>
      </c>
      <c r="B487" s="2" t="str">
        <f t="shared" ca="1" si="163"/>
        <v>node21_main+29</v>
      </c>
      <c r="C487" s="3" t="str">
        <f ca="1">_xlfn.TEXTJOIN(" ",FALSE,OFFSET(program!$A$1,0,A487,1,M487))</f>
        <v>0</v>
      </c>
      <c r="D487" s="4" t="str">
        <f ca="1">IF($H487="data",".dat "&amp;X487,
IF($H487="str",".str " &amp; _xlfn.TEXTJOIN("",FALSE,OFFSET(program!$A$2,0,A487+1,1,M487-1)),
$L487&amp;" "&amp;_xlfn.TEXTJOIN(", ",TRUE,$X487:$Z487)
))</f>
        <v>.dat 0</v>
      </c>
      <c r="E487" s="19" t="b">
        <f t="shared" ca="1" si="164"/>
        <v>1</v>
      </c>
      <c r="F487" s="5" t="str">
        <f t="shared" ca="1" si="165"/>
        <v>node21_main</v>
      </c>
      <c r="G487" s="5">
        <f t="shared" ca="1" si="166"/>
        <v>1163</v>
      </c>
      <c r="H487" s="5" t="str">
        <f t="shared" si="167"/>
        <v>data</v>
      </c>
      <c r="I487" s="13" t="b">
        <f t="shared" si="168"/>
        <v>1</v>
      </c>
      <c r="J487" s="6">
        <f ca="1">OFFSET(program!$A$1,0,disasm!A487)</f>
        <v>0</v>
      </c>
      <c r="K487" s="7">
        <f t="shared" ca="1" si="158"/>
        <v>0</v>
      </c>
      <c r="L487" s="7" t="e">
        <f t="shared" ca="1" si="169"/>
        <v>#VALUE!</v>
      </c>
      <c r="M487" s="7">
        <f t="shared" si="170"/>
        <v>1</v>
      </c>
      <c r="N487" s="7">
        <f t="shared" si="159"/>
        <v>1</v>
      </c>
      <c r="O487" s="8">
        <f t="shared" si="171"/>
        <v>1</v>
      </c>
      <c r="P487" s="8" t="str">
        <f t="shared" si="160"/>
        <v/>
      </c>
      <c r="Q487" s="8" t="str">
        <f t="shared" si="161"/>
        <v/>
      </c>
      <c r="R487" s="8" t="str">
        <f t="shared" ca="1" si="172"/>
        <v>num</v>
      </c>
      <c r="S487" s="8" t="str">
        <f t="shared" si="173"/>
        <v/>
      </c>
      <c r="T487" s="8" t="str">
        <f t="shared" si="174"/>
        <v/>
      </c>
      <c r="U487" s="7">
        <f ca="1">IF(O487="","",OFFSET(program!$A$1,0,disasm!$A487+COLUMN()-COLUMN($U487)+IF($I487,0,1)))</f>
        <v>0</v>
      </c>
      <c r="V487" s="7" t="str">
        <f ca="1">IF(P487="","",OFFSET(program!$A$1,0,disasm!$A487+COLUMN()-COLUMN($U487)+IF($I487,0,1)))</f>
        <v/>
      </c>
      <c r="W487" s="7" t="str">
        <f ca="1">IF(Q487="","",OFFSET(program!$A$1,0,disasm!$A487+COLUMN()-COLUMN($U487)+IF($I487,0,1)))</f>
        <v/>
      </c>
      <c r="X487" s="3" t="str">
        <f t="shared" ca="1" si="175"/>
        <v>0</v>
      </c>
      <c r="Y487" s="3" t="str">
        <f t="shared" si="176"/>
        <v/>
      </c>
      <c r="Z487" s="3" t="str">
        <f t="shared" si="177"/>
        <v/>
      </c>
      <c r="AA487" s="3" t="str">
        <f ca="1">" "
&amp;AE487
&amp;IF(AND(OR(K487=5,K487=6),MOD(INT(J487/1000),10)=1)," A2","")
&amp;IF(AND(NOT(I487),J487=109,OFFSET(program!$A$1,0,disasm!$A487+1)&gt;0,NOT(ISNUMBER(FIND(" A1 "," "&amp;AE487&amp;" "))))," AUTOLABEL","")
&amp;" "</f>
        <v xml:space="preserve">  </v>
      </c>
    </row>
    <row r="488" spans="1:31" x14ac:dyDescent="0.2">
      <c r="A488" s="1">
        <f t="shared" ca="1" si="162"/>
        <v>1193</v>
      </c>
      <c r="B488" s="2" t="str">
        <f t="shared" ca="1" si="163"/>
        <v>node21_main+30</v>
      </c>
      <c r="C488" s="3" t="str">
        <f ca="1">_xlfn.TEXTJOIN(" ",FALSE,OFFSET(program!$A$1,0,A488,1,M488))</f>
        <v>0</v>
      </c>
      <c r="D488" s="4" t="str">
        <f ca="1">IF($H488="data",".dat "&amp;X488,
IF($H488="str",".str " &amp; _xlfn.TEXTJOIN("",FALSE,OFFSET(program!$A$2,0,A488+1,1,M488-1)),
$L488&amp;" "&amp;_xlfn.TEXTJOIN(", ",TRUE,$X488:$Z488)
))</f>
        <v>.dat 0</v>
      </c>
      <c r="E488" s="19" t="b">
        <f t="shared" ca="1" si="164"/>
        <v>1</v>
      </c>
      <c r="F488" s="5" t="str">
        <f t="shared" ca="1" si="165"/>
        <v>node21_main</v>
      </c>
      <c r="G488" s="5">
        <f t="shared" ca="1" si="166"/>
        <v>1163</v>
      </c>
      <c r="H488" s="5" t="str">
        <f t="shared" si="167"/>
        <v>data</v>
      </c>
      <c r="I488" s="13" t="b">
        <f t="shared" si="168"/>
        <v>1</v>
      </c>
      <c r="J488" s="6">
        <f ca="1">OFFSET(program!$A$1,0,disasm!A488)</f>
        <v>0</v>
      </c>
      <c r="K488" s="7">
        <f t="shared" ca="1" si="158"/>
        <v>0</v>
      </c>
      <c r="L488" s="7" t="e">
        <f t="shared" ca="1" si="169"/>
        <v>#VALUE!</v>
      </c>
      <c r="M488" s="7">
        <f t="shared" si="170"/>
        <v>1</v>
      </c>
      <c r="N488" s="7">
        <f t="shared" si="159"/>
        <v>1</v>
      </c>
      <c r="O488" s="8">
        <f t="shared" si="171"/>
        <v>1</v>
      </c>
      <c r="P488" s="8" t="str">
        <f t="shared" si="160"/>
        <v/>
      </c>
      <c r="Q488" s="8" t="str">
        <f t="shared" si="161"/>
        <v/>
      </c>
      <c r="R488" s="8" t="str">
        <f t="shared" ca="1" si="172"/>
        <v>num</v>
      </c>
      <c r="S488" s="8" t="str">
        <f t="shared" si="173"/>
        <v/>
      </c>
      <c r="T488" s="8" t="str">
        <f t="shared" si="174"/>
        <v/>
      </c>
      <c r="U488" s="7">
        <f ca="1">IF(O488="","",OFFSET(program!$A$1,0,disasm!$A488+COLUMN()-COLUMN($U488)+IF($I488,0,1)))</f>
        <v>0</v>
      </c>
      <c r="V488" s="7" t="str">
        <f ca="1">IF(P488="","",OFFSET(program!$A$1,0,disasm!$A488+COLUMN()-COLUMN($U488)+IF($I488,0,1)))</f>
        <v/>
      </c>
      <c r="W488" s="7" t="str">
        <f ca="1">IF(Q488="","",OFFSET(program!$A$1,0,disasm!$A488+COLUMN()-COLUMN($U488)+IF($I488,0,1)))</f>
        <v/>
      </c>
      <c r="X488" s="3" t="str">
        <f t="shared" ca="1" si="175"/>
        <v>0</v>
      </c>
      <c r="Y488" s="3" t="str">
        <f t="shared" si="176"/>
        <v/>
      </c>
      <c r="Z488" s="3" t="str">
        <f t="shared" si="177"/>
        <v/>
      </c>
      <c r="AA488" s="3" t="str">
        <f ca="1">" "
&amp;AE488
&amp;IF(AND(OR(K488=5,K488=6),MOD(INT(J488/1000),10)=1)," A2","")
&amp;IF(AND(NOT(I488),J488=109,OFFSET(program!$A$1,0,disasm!$A488+1)&gt;0,NOT(ISNUMBER(FIND(" A1 "," "&amp;AE488&amp;" "))))," AUTOLABEL","")
&amp;" "</f>
        <v xml:space="preserve">  </v>
      </c>
    </row>
    <row r="489" spans="1:31" x14ac:dyDescent="0.2">
      <c r="A489" s="1">
        <f t="shared" ca="1" si="162"/>
        <v>1194</v>
      </c>
      <c r="B489" s="2" t="str">
        <f t="shared" ca="1" si="163"/>
        <v>node21_main+31</v>
      </c>
      <c r="C489" s="3" t="str">
        <f ca="1">_xlfn.TEXTJOIN(" ",FALSE,OFFSET(program!$A$1,0,A489,1,M489))</f>
        <v>0</v>
      </c>
      <c r="D489" s="4" t="str">
        <f ca="1">IF($H489="data",".dat "&amp;X489,
IF($H489="str",".str " &amp; _xlfn.TEXTJOIN("",FALSE,OFFSET(program!$A$2,0,A489+1,1,M489-1)),
$L489&amp;" "&amp;_xlfn.TEXTJOIN(", ",TRUE,$X489:$Z489)
))</f>
        <v>.dat 0</v>
      </c>
      <c r="E489" s="19" t="b">
        <f t="shared" ca="1" si="164"/>
        <v>1</v>
      </c>
      <c r="F489" s="5" t="str">
        <f t="shared" ca="1" si="165"/>
        <v>node21_main</v>
      </c>
      <c r="G489" s="5">
        <f t="shared" ca="1" si="166"/>
        <v>1163</v>
      </c>
      <c r="H489" s="5" t="str">
        <f t="shared" si="167"/>
        <v>data</v>
      </c>
      <c r="I489" s="13" t="b">
        <f t="shared" si="168"/>
        <v>1</v>
      </c>
      <c r="J489" s="6">
        <f ca="1">OFFSET(program!$A$1,0,disasm!A489)</f>
        <v>0</v>
      </c>
      <c r="K489" s="7">
        <f t="shared" ca="1" si="158"/>
        <v>0</v>
      </c>
      <c r="L489" s="7" t="e">
        <f t="shared" ca="1" si="169"/>
        <v>#VALUE!</v>
      </c>
      <c r="M489" s="7">
        <f t="shared" si="170"/>
        <v>1</v>
      </c>
      <c r="N489" s="7">
        <f t="shared" si="159"/>
        <v>1</v>
      </c>
      <c r="O489" s="8">
        <f t="shared" si="171"/>
        <v>1</v>
      </c>
      <c r="P489" s="8" t="str">
        <f t="shared" si="160"/>
        <v/>
      </c>
      <c r="Q489" s="8" t="str">
        <f t="shared" si="161"/>
        <v/>
      </c>
      <c r="R489" s="8" t="str">
        <f t="shared" ca="1" si="172"/>
        <v>num</v>
      </c>
      <c r="S489" s="8" t="str">
        <f t="shared" si="173"/>
        <v/>
      </c>
      <c r="T489" s="8" t="str">
        <f t="shared" si="174"/>
        <v/>
      </c>
      <c r="U489" s="7">
        <f ca="1">IF(O489="","",OFFSET(program!$A$1,0,disasm!$A489+COLUMN()-COLUMN($U489)+IF($I489,0,1)))</f>
        <v>0</v>
      </c>
      <c r="V489" s="7" t="str">
        <f ca="1">IF(P489="","",OFFSET(program!$A$1,0,disasm!$A489+COLUMN()-COLUMN($U489)+IF($I489,0,1)))</f>
        <v/>
      </c>
      <c r="W489" s="7" t="str">
        <f ca="1">IF(Q489="","",OFFSET(program!$A$1,0,disasm!$A489+COLUMN()-COLUMN($U489)+IF($I489,0,1)))</f>
        <v/>
      </c>
      <c r="X489" s="3" t="str">
        <f t="shared" ca="1" si="175"/>
        <v>0</v>
      </c>
      <c r="Y489" s="3" t="str">
        <f t="shared" si="176"/>
        <v/>
      </c>
      <c r="Z489" s="3" t="str">
        <f t="shared" si="177"/>
        <v/>
      </c>
      <c r="AA489" s="3" t="str">
        <f ca="1">" "
&amp;AE489
&amp;IF(AND(OR(K489=5,K489=6),MOD(INT(J489/1000),10)=1)," A2","")
&amp;IF(AND(NOT(I489),J489=109,OFFSET(program!$A$1,0,disasm!$A489+1)&gt;0,NOT(ISNUMBER(FIND(" A1 "," "&amp;AE489&amp;" "))))," AUTOLABEL","")
&amp;" "</f>
        <v xml:space="preserve">  </v>
      </c>
    </row>
    <row r="490" spans="1:31" x14ac:dyDescent="0.2">
      <c r="A490" s="1">
        <f t="shared" ca="1" si="162"/>
        <v>1195</v>
      </c>
      <c r="B490" s="2" t="str">
        <f t="shared" ca="1" si="163"/>
        <v>node21_main+32</v>
      </c>
      <c r="C490" s="3" t="str">
        <f ca="1">_xlfn.TEXTJOIN(" ",FALSE,OFFSET(program!$A$1,0,A490,1,M490))</f>
        <v>0</v>
      </c>
      <c r="D490" s="4" t="str">
        <f ca="1">IF($H490="data",".dat "&amp;X490,
IF($H490="str",".str " &amp; _xlfn.TEXTJOIN("",FALSE,OFFSET(program!$A$2,0,A490+1,1,M490-1)),
$L490&amp;" "&amp;_xlfn.TEXTJOIN(", ",TRUE,$X490:$Z490)
))</f>
        <v>.dat 0</v>
      </c>
      <c r="E490" s="19" t="b">
        <f t="shared" ca="1" si="164"/>
        <v>1</v>
      </c>
      <c r="F490" s="5" t="str">
        <f t="shared" ca="1" si="165"/>
        <v>node21_main</v>
      </c>
      <c r="G490" s="5">
        <f t="shared" ca="1" si="166"/>
        <v>1163</v>
      </c>
      <c r="H490" s="5" t="str">
        <f t="shared" si="167"/>
        <v>data</v>
      </c>
      <c r="I490" s="13" t="b">
        <f t="shared" si="168"/>
        <v>1</v>
      </c>
      <c r="J490" s="6">
        <f ca="1">OFFSET(program!$A$1,0,disasm!A490)</f>
        <v>0</v>
      </c>
      <c r="K490" s="7">
        <f t="shared" ca="1" si="158"/>
        <v>0</v>
      </c>
      <c r="L490" s="7" t="e">
        <f t="shared" ca="1" si="169"/>
        <v>#VALUE!</v>
      </c>
      <c r="M490" s="7">
        <f t="shared" si="170"/>
        <v>1</v>
      </c>
      <c r="N490" s="7">
        <f t="shared" si="159"/>
        <v>1</v>
      </c>
      <c r="O490" s="8">
        <f t="shared" si="171"/>
        <v>1</v>
      </c>
      <c r="P490" s="8" t="str">
        <f t="shared" si="160"/>
        <v/>
      </c>
      <c r="Q490" s="8" t="str">
        <f t="shared" si="161"/>
        <v/>
      </c>
      <c r="R490" s="8" t="str">
        <f t="shared" ca="1" si="172"/>
        <v>num</v>
      </c>
      <c r="S490" s="8" t="str">
        <f t="shared" si="173"/>
        <v/>
      </c>
      <c r="T490" s="8" t="str">
        <f t="shared" si="174"/>
        <v/>
      </c>
      <c r="U490" s="7">
        <f ca="1">IF(O490="","",OFFSET(program!$A$1,0,disasm!$A490+COLUMN()-COLUMN($U490)+IF($I490,0,1)))</f>
        <v>0</v>
      </c>
      <c r="V490" s="7" t="str">
        <f ca="1">IF(P490="","",OFFSET(program!$A$1,0,disasm!$A490+COLUMN()-COLUMN($U490)+IF($I490,0,1)))</f>
        <v/>
      </c>
      <c r="W490" s="7" t="str">
        <f ca="1">IF(Q490="","",OFFSET(program!$A$1,0,disasm!$A490+COLUMN()-COLUMN($U490)+IF($I490,0,1)))</f>
        <v/>
      </c>
      <c r="X490" s="3" t="str">
        <f t="shared" ca="1" si="175"/>
        <v>0</v>
      </c>
      <c r="Y490" s="3" t="str">
        <f t="shared" si="176"/>
        <v/>
      </c>
      <c r="Z490" s="3" t="str">
        <f t="shared" si="177"/>
        <v/>
      </c>
      <c r="AA490" s="3" t="str">
        <f ca="1">" "
&amp;AE490
&amp;IF(AND(OR(K490=5,K490=6),MOD(INT(J490/1000),10)=1)," A2","")
&amp;IF(AND(NOT(I490),J490=109,OFFSET(program!$A$1,0,disasm!$A490+1)&gt;0,NOT(ISNUMBER(FIND(" A1 "," "&amp;AE490&amp;" "))))," AUTOLABEL","")
&amp;" "</f>
        <v xml:space="preserve">  </v>
      </c>
    </row>
    <row r="491" spans="1:31" x14ac:dyDescent="0.2">
      <c r="A491" s="1">
        <f t="shared" ca="1" si="162"/>
        <v>1196</v>
      </c>
      <c r="B491" s="2" t="str">
        <f t="shared" ca="1" si="163"/>
        <v>node21_main+33</v>
      </c>
      <c r="C491" s="3" t="str">
        <f ca="1">_xlfn.TEXTJOIN(" ",FALSE,OFFSET(program!$A$1,0,A491,1,M491))</f>
        <v>48</v>
      </c>
      <c r="D491" s="4" t="str">
        <f ca="1">IF($H491="data",".dat "&amp;X491,
IF($H491="str",".str " &amp; _xlfn.TEXTJOIN("",FALSE,OFFSET(program!$A$2,0,A491+1,1,M491-1)),
$L491&amp;" "&amp;_xlfn.TEXTJOIN(", ",TRUE,$X491:$Z491)
))</f>
        <v>.dat 48</v>
      </c>
      <c r="E491" s="19" t="b">
        <f t="shared" ca="1" si="164"/>
        <v>1</v>
      </c>
      <c r="F491" s="5" t="str">
        <f t="shared" ca="1" si="165"/>
        <v>node21_main</v>
      </c>
      <c r="G491" s="5">
        <f t="shared" ca="1" si="166"/>
        <v>1163</v>
      </c>
      <c r="H491" s="5" t="str">
        <f t="shared" si="167"/>
        <v>data</v>
      </c>
      <c r="I491" s="13" t="b">
        <f t="shared" si="168"/>
        <v>1</v>
      </c>
      <c r="J491" s="6">
        <f ca="1">OFFSET(program!$A$1,0,disasm!A491)</f>
        <v>48</v>
      </c>
      <c r="K491" s="7">
        <f t="shared" ca="1" si="158"/>
        <v>48</v>
      </c>
      <c r="L491" s="7" t="e">
        <f t="shared" ca="1" si="169"/>
        <v>#VALUE!</v>
      </c>
      <c r="M491" s="7">
        <f t="shared" si="170"/>
        <v>1</v>
      </c>
      <c r="N491" s="7">
        <f t="shared" si="159"/>
        <v>1</v>
      </c>
      <c r="O491" s="8">
        <f t="shared" si="171"/>
        <v>1</v>
      </c>
      <c r="P491" s="8" t="str">
        <f t="shared" si="160"/>
        <v/>
      </c>
      <c r="Q491" s="8" t="str">
        <f t="shared" si="161"/>
        <v/>
      </c>
      <c r="R491" s="8" t="str">
        <f t="shared" ca="1" si="172"/>
        <v>num</v>
      </c>
      <c r="S491" s="8" t="str">
        <f t="shared" si="173"/>
        <v/>
      </c>
      <c r="T491" s="8" t="str">
        <f t="shared" si="174"/>
        <v/>
      </c>
      <c r="U491" s="7">
        <f ca="1">IF(O491="","",OFFSET(program!$A$1,0,disasm!$A491+COLUMN()-COLUMN($U491)+IF($I491,0,1)))</f>
        <v>48</v>
      </c>
      <c r="V491" s="7" t="str">
        <f ca="1">IF(P491="","",OFFSET(program!$A$1,0,disasm!$A491+COLUMN()-COLUMN($U491)+IF($I491,0,1)))</f>
        <v/>
      </c>
      <c r="W491" s="7" t="str">
        <f ca="1">IF(Q491="","",OFFSET(program!$A$1,0,disasm!$A491+COLUMN()-COLUMN($U491)+IF($I491,0,1)))</f>
        <v/>
      </c>
      <c r="X491" s="3" t="str">
        <f t="shared" ca="1" si="175"/>
        <v>48</v>
      </c>
      <c r="Y491" s="3" t="str">
        <f t="shared" si="176"/>
        <v/>
      </c>
      <c r="Z491" s="3" t="str">
        <f t="shared" si="177"/>
        <v/>
      </c>
      <c r="AA491" s="3" t="str">
        <f ca="1">" "
&amp;AE491
&amp;IF(AND(OR(K491=5,K491=6),MOD(INT(J491/1000),10)=1)," A2","")
&amp;IF(AND(NOT(I491),J491=109,OFFSET(program!$A$1,0,disasm!$A491+1)&gt;0,NOT(ISNUMBER(FIND(" A1 "," "&amp;AE491&amp;" "))))," AUTOLABEL","")
&amp;" "</f>
        <v xml:space="preserve">  </v>
      </c>
    </row>
    <row r="492" spans="1:31" x14ac:dyDescent="0.2">
      <c r="A492" s="1">
        <f t="shared" ca="1" si="162"/>
        <v>1197</v>
      </c>
      <c r="B492" s="2" t="str">
        <f t="shared" ca="1" si="163"/>
        <v>node21_main+34</v>
      </c>
      <c r="C492" s="3" t="str">
        <f ca="1">_xlfn.TEXTJOIN(" ",FALSE,OFFSET(program!$A$1,0,A492,1,M492))</f>
        <v>174962</v>
      </c>
      <c r="D492" s="4" t="str">
        <f ca="1">IF($H492="data",".dat "&amp;X492,
IF($H492="str",".str " &amp; _xlfn.TEXTJOIN("",FALSE,OFFSET(program!$A$2,0,A492+1,1,M492-1)),
$L492&amp;" "&amp;_xlfn.TEXTJOIN(", ",TRUE,$X492:$Z492)
))</f>
        <v>.dat 174962</v>
      </c>
      <c r="E492" s="19" t="b">
        <f t="shared" ca="1" si="164"/>
        <v>1</v>
      </c>
      <c r="F492" s="5" t="str">
        <f t="shared" ca="1" si="165"/>
        <v>node21_main</v>
      </c>
      <c r="G492" s="5">
        <f t="shared" ca="1" si="166"/>
        <v>1163</v>
      </c>
      <c r="H492" s="5" t="str">
        <f t="shared" si="167"/>
        <v>data</v>
      </c>
      <c r="I492" s="13" t="b">
        <f t="shared" si="168"/>
        <v>1</v>
      </c>
      <c r="J492" s="6">
        <f ca="1">OFFSET(program!$A$1,0,disasm!A492)</f>
        <v>174962</v>
      </c>
      <c r="K492" s="7">
        <f t="shared" ca="1" si="158"/>
        <v>62</v>
      </c>
      <c r="L492" s="7" t="e">
        <f t="shared" ca="1" si="169"/>
        <v>#VALUE!</v>
      </c>
      <c r="M492" s="7">
        <f t="shared" si="170"/>
        <v>1</v>
      </c>
      <c r="N492" s="7">
        <f t="shared" si="159"/>
        <v>1</v>
      </c>
      <c r="O492" s="8">
        <f t="shared" si="171"/>
        <v>1</v>
      </c>
      <c r="P492" s="8" t="str">
        <f t="shared" si="160"/>
        <v/>
      </c>
      <c r="Q492" s="8" t="str">
        <f t="shared" si="161"/>
        <v/>
      </c>
      <c r="R492" s="8" t="str">
        <f t="shared" ca="1" si="172"/>
        <v>num</v>
      </c>
      <c r="S492" s="8" t="str">
        <f t="shared" si="173"/>
        <v/>
      </c>
      <c r="T492" s="8" t="str">
        <f t="shared" si="174"/>
        <v/>
      </c>
      <c r="U492" s="7">
        <f ca="1">IF(O492="","",OFFSET(program!$A$1,0,disasm!$A492+COLUMN()-COLUMN($U492)+IF($I492,0,1)))</f>
        <v>174962</v>
      </c>
      <c r="V492" s="7" t="str">
        <f ca="1">IF(P492="","",OFFSET(program!$A$1,0,disasm!$A492+COLUMN()-COLUMN($U492)+IF($I492,0,1)))</f>
        <v/>
      </c>
      <c r="W492" s="7" t="str">
        <f ca="1">IF(Q492="","",OFFSET(program!$A$1,0,disasm!$A492+COLUMN()-COLUMN($U492)+IF($I492,0,1)))</f>
        <v/>
      </c>
      <c r="X492" s="3" t="str">
        <f t="shared" ca="1" si="175"/>
        <v>174962</v>
      </c>
      <c r="Y492" s="3" t="str">
        <f t="shared" si="176"/>
        <v/>
      </c>
      <c r="Z492" s="3" t="str">
        <f t="shared" si="177"/>
        <v/>
      </c>
      <c r="AA492" s="3" t="str">
        <f ca="1">" "
&amp;AE492
&amp;IF(AND(OR(K492=5,K492=6),MOD(INT(J492/1000),10)=1)," A2","")
&amp;IF(AND(NOT(I492),J492=109,OFFSET(program!$A$1,0,disasm!$A492+1)&gt;0,NOT(ISNUMBER(FIND(" A1 "," "&amp;AE492&amp;" "))))," AUTOLABEL","")
&amp;" "</f>
        <v xml:space="preserve">  </v>
      </c>
    </row>
    <row r="493" spans="1:31" x14ac:dyDescent="0.2">
      <c r="A493" s="1">
        <f t="shared" ca="1" si="162"/>
        <v>1198</v>
      </c>
      <c r="B493" s="2" t="str">
        <f t="shared" ca="1" si="163"/>
        <v>node17_main</v>
      </c>
      <c r="C493" s="3" t="str">
        <f ca="1">_xlfn.TEXTJOIN(" ",FALSE,OFFSET(program!$A$1,0,A493,1,M493))</f>
        <v>1102 1 37691 66</v>
      </c>
      <c r="D493" s="4" t="str">
        <f ca="1">IF($H493="data",".dat "&amp;X493,
IF($H493="str",".str " &amp; _xlfn.TEXTJOIN("",FALSE,OFFSET(program!$A$2,0,A493+1,1,M493-1)),
$L493&amp;" "&amp;_xlfn.TEXTJOIN(", ",TRUE,$X493:$Z493)
))</f>
        <v>MUL  1, 37691, [node.prime]</v>
      </c>
      <c r="E493" s="19" t="b">
        <f t="shared" ca="1" si="164"/>
        <v>0</v>
      </c>
      <c r="F493" s="5" t="str">
        <f t="shared" si="165"/>
        <v>node17_main</v>
      </c>
      <c r="G493" s="5">
        <f t="shared" ca="1" si="166"/>
        <v>1198</v>
      </c>
      <c r="H493" s="5" t="str">
        <f t="shared" si="167"/>
        <v>code</v>
      </c>
      <c r="I493" s="13" t="b">
        <f t="shared" si="168"/>
        <v>0</v>
      </c>
      <c r="J493" s="6">
        <f ca="1">OFFSET(program!$A$1,0,disasm!A493)</f>
        <v>1102</v>
      </c>
      <c r="K493" s="7">
        <f t="shared" ca="1" si="158"/>
        <v>2</v>
      </c>
      <c r="L493" s="7" t="str">
        <f t="shared" ca="1" si="169"/>
        <v xml:space="preserve">MUL </v>
      </c>
      <c r="M493" s="7">
        <f t="shared" ca="1" si="170"/>
        <v>4</v>
      </c>
      <c r="N493" s="7">
        <f t="shared" ca="1" si="159"/>
        <v>3</v>
      </c>
      <c r="O493" s="8">
        <f t="shared" ca="1" si="171"/>
        <v>1</v>
      </c>
      <c r="P493" s="8">
        <f t="shared" ca="1" si="160"/>
        <v>1</v>
      </c>
      <c r="Q493" s="8">
        <f t="shared" ca="1" si="161"/>
        <v>0</v>
      </c>
      <c r="R493" s="8" t="str">
        <f t="shared" ca="1" si="172"/>
        <v>num</v>
      </c>
      <c r="S493" s="8" t="str">
        <f t="shared" ca="1" si="173"/>
        <v>num</v>
      </c>
      <c r="T493" s="8" t="str">
        <f t="shared" ca="1" si="174"/>
        <v>addr</v>
      </c>
      <c r="U493" s="7">
        <f ca="1">IF(O493="","",OFFSET(program!$A$1,0,disasm!$A493+COLUMN()-COLUMN($U493)+IF($I493,0,1)))</f>
        <v>1</v>
      </c>
      <c r="V493" s="7">
        <f ca="1">IF(P493="","",OFFSET(program!$A$1,0,disasm!$A493+COLUMN()-COLUMN($U493)+IF($I493,0,1)))</f>
        <v>37691</v>
      </c>
      <c r="W493" s="7">
        <f ca="1">IF(Q493="","",OFFSET(program!$A$1,0,disasm!$A493+COLUMN()-COLUMN($U493)+IF($I493,0,1)))</f>
        <v>66</v>
      </c>
      <c r="X493" s="3" t="str">
        <f t="shared" ca="1" si="175"/>
        <v>1</v>
      </c>
      <c r="Y493" s="3" t="str">
        <f t="shared" ca="1" si="176"/>
        <v>37691</v>
      </c>
      <c r="Z493" s="3" t="str">
        <f t="shared" ca="1" si="177"/>
        <v>[node.prime]</v>
      </c>
      <c r="AA493" s="3" t="str">
        <f ca="1">" "
&amp;AE493
&amp;IF(AND(OR(K493=5,K493=6),MOD(INT(J493/1000),10)=1)," A2","")
&amp;IF(AND(NOT(I493),J493=109,OFFSET(program!$A$1,0,disasm!$A493+1)&gt;0,NOT(ISNUMBER(FIND(" A1 "," "&amp;AE493&amp;" "))))," AUTOLABEL","")
&amp;" "</f>
        <v xml:space="preserve"> CODE </v>
      </c>
      <c r="AD493" s="12" t="s">
        <v>107</v>
      </c>
      <c r="AE493" s="12" t="s">
        <v>24</v>
      </c>
    </row>
    <row r="494" spans="1:31" x14ac:dyDescent="0.2">
      <c r="A494" s="1">
        <f t="shared" ca="1" si="162"/>
        <v>1202</v>
      </c>
      <c r="B494" s="2" t="str">
        <f t="shared" ca="1" si="163"/>
        <v>node17_main+4</v>
      </c>
      <c r="C494" s="3" t="str">
        <f ca="1">_xlfn.TEXTJOIN(" ",FALSE,OFFSET(program!$A$1,0,A494,1,M494))</f>
        <v>1102 4 1 67</v>
      </c>
      <c r="D494" s="4" t="str">
        <f ca="1">IF($H494="data",".dat "&amp;X494,
IF($H494="str",".str " &amp; _xlfn.TEXTJOIN("",FALSE,OFFSET(program!$A$2,0,A494+1,1,M494-1)),
$L494&amp;" "&amp;_xlfn.TEXTJOIN(", ",TRUE,$X494:$Z494)
))</f>
        <v>MUL  4, 1, [node.rxmem_size]</v>
      </c>
      <c r="E494" s="19" t="b">
        <f t="shared" ca="1" si="164"/>
        <v>0</v>
      </c>
      <c r="F494" s="5" t="str">
        <f t="shared" ca="1" si="165"/>
        <v>node17_main</v>
      </c>
      <c r="G494" s="5">
        <f t="shared" ca="1" si="166"/>
        <v>1198</v>
      </c>
      <c r="H494" s="5" t="str">
        <f t="shared" si="167"/>
        <v>code</v>
      </c>
      <c r="I494" s="13" t="b">
        <f t="shared" si="168"/>
        <v>0</v>
      </c>
      <c r="J494" s="6">
        <f ca="1">OFFSET(program!$A$1,0,disasm!A494)</f>
        <v>1102</v>
      </c>
      <c r="K494" s="7">
        <f t="shared" ca="1" si="158"/>
        <v>2</v>
      </c>
      <c r="L494" s="7" t="str">
        <f t="shared" ca="1" si="169"/>
        <v xml:space="preserve">MUL </v>
      </c>
      <c r="M494" s="7">
        <f t="shared" ca="1" si="170"/>
        <v>4</v>
      </c>
      <c r="N494" s="7">
        <f t="shared" ca="1" si="159"/>
        <v>3</v>
      </c>
      <c r="O494" s="8">
        <f t="shared" ca="1" si="171"/>
        <v>1</v>
      </c>
      <c r="P494" s="8">
        <f t="shared" ca="1" si="160"/>
        <v>1</v>
      </c>
      <c r="Q494" s="8">
        <f t="shared" ca="1" si="161"/>
        <v>0</v>
      </c>
      <c r="R494" s="8" t="str">
        <f t="shared" ca="1" si="172"/>
        <v>num</v>
      </c>
      <c r="S494" s="8" t="str">
        <f t="shared" ca="1" si="173"/>
        <v>num</v>
      </c>
      <c r="T494" s="8" t="str">
        <f t="shared" ca="1" si="174"/>
        <v>addr</v>
      </c>
      <c r="U494" s="7">
        <f ca="1">IF(O494="","",OFFSET(program!$A$1,0,disasm!$A494+COLUMN()-COLUMN($U494)+IF($I494,0,1)))</f>
        <v>4</v>
      </c>
      <c r="V494" s="7">
        <f ca="1">IF(P494="","",OFFSET(program!$A$1,0,disasm!$A494+COLUMN()-COLUMN($U494)+IF($I494,0,1)))</f>
        <v>1</v>
      </c>
      <c r="W494" s="7">
        <f ca="1">IF(Q494="","",OFFSET(program!$A$1,0,disasm!$A494+COLUMN()-COLUMN($U494)+IF($I494,0,1)))</f>
        <v>67</v>
      </c>
      <c r="X494" s="3" t="str">
        <f t="shared" ca="1" si="175"/>
        <v>4</v>
      </c>
      <c r="Y494" s="3" t="str">
        <f t="shared" ca="1" si="176"/>
        <v>1</v>
      </c>
      <c r="Z494" s="3" t="str">
        <f t="shared" ca="1" si="177"/>
        <v>[node.rxmem_size]</v>
      </c>
      <c r="AA494" s="3" t="str">
        <f ca="1">" "
&amp;AE494
&amp;IF(AND(OR(K494=5,K494=6),MOD(INT(J494/1000),10)=1)," A2","")
&amp;IF(AND(NOT(I494),J494=109,OFFSET(program!$A$1,0,disasm!$A494+1)&gt;0,NOT(ISNUMBER(FIND(" A1 "," "&amp;AE494&amp;" "))))," AUTOLABEL","")
&amp;" "</f>
        <v xml:space="preserve">  </v>
      </c>
    </row>
    <row r="495" spans="1:31" x14ac:dyDescent="0.2">
      <c r="A495" s="1">
        <f t="shared" ca="1" si="162"/>
        <v>1206</v>
      </c>
      <c r="B495" s="2" t="str">
        <f t="shared" ca="1" si="163"/>
        <v>node17_main+8</v>
      </c>
      <c r="C495" s="3" t="str">
        <f ca="1">_xlfn.TEXTJOIN(" ",FALSE,OFFSET(program!$A$1,0,A495,1,M495))</f>
        <v>1102 1 1225 68</v>
      </c>
      <c r="D495" s="4" t="str">
        <f ca="1">IF($H495="data",".dat "&amp;X495,
IF($H495="str",".str " &amp; _xlfn.TEXTJOIN("",FALSE,OFFSET(program!$A$2,0,A495+1,1,M495-1)),
$L495&amp;" "&amp;_xlfn.TEXTJOIN(", ",TRUE,$X495:$Z495)
))</f>
        <v>MUL  1, node17_main+27, [node.rxmem]</v>
      </c>
      <c r="E495" s="19" t="b">
        <f t="shared" ca="1" si="164"/>
        <v>0</v>
      </c>
      <c r="F495" s="5" t="str">
        <f t="shared" ca="1" si="165"/>
        <v>node17_main</v>
      </c>
      <c r="G495" s="5">
        <f t="shared" ca="1" si="166"/>
        <v>1198</v>
      </c>
      <c r="H495" s="5" t="str">
        <f t="shared" si="167"/>
        <v>code</v>
      </c>
      <c r="I495" s="13" t="b">
        <f t="shared" si="168"/>
        <v>0</v>
      </c>
      <c r="J495" s="6">
        <f ca="1">OFFSET(program!$A$1,0,disasm!A495)</f>
        <v>1102</v>
      </c>
      <c r="K495" s="7">
        <f t="shared" ca="1" si="158"/>
        <v>2</v>
      </c>
      <c r="L495" s="7" t="str">
        <f t="shared" ca="1" si="169"/>
        <v xml:space="preserve">MUL </v>
      </c>
      <c r="M495" s="7">
        <f t="shared" ca="1" si="170"/>
        <v>4</v>
      </c>
      <c r="N495" s="7">
        <f t="shared" ca="1" si="159"/>
        <v>3</v>
      </c>
      <c r="O495" s="8">
        <f t="shared" ca="1" si="171"/>
        <v>1</v>
      </c>
      <c r="P495" s="8">
        <f t="shared" ca="1" si="160"/>
        <v>1</v>
      </c>
      <c r="Q495" s="8">
        <f t="shared" ca="1" si="161"/>
        <v>0</v>
      </c>
      <c r="R495" s="8" t="str">
        <f t="shared" ca="1" si="172"/>
        <v>num</v>
      </c>
      <c r="S495" s="8" t="str">
        <f t="shared" ca="1" si="173"/>
        <v>addr</v>
      </c>
      <c r="T495" s="8" t="str">
        <f t="shared" ca="1" si="174"/>
        <v>addr</v>
      </c>
      <c r="U495" s="7">
        <f ca="1">IF(O495="","",OFFSET(program!$A$1,0,disasm!$A495+COLUMN()-COLUMN($U495)+IF($I495,0,1)))</f>
        <v>1</v>
      </c>
      <c r="V495" s="7">
        <f ca="1">IF(P495="","",OFFSET(program!$A$1,0,disasm!$A495+COLUMN()-COLUMN($U495)+IF($I495,0,1)))</f>
        <v>1225</v>
      </c>
      <c r="W495" s="7">
        <f ca="1">IF(Q495="","",OFFSET(program!$A$1,0,disasm!$A495+COLUMN()-COLUMN($U495)+IF($I495,0,1)))</f>
        <v>68</v>
      </c>
      <c r="X495" s="3" t="str">
        <f t="shared" ca="1" si="175"/>
        <v>1</v>
      </c>
      <c r="Y495" s="3" t="str">
        <f t="shared" ca="1" si="176"/>
        <v>node17_main+27</v>
      </c>
      <c r="Z495" s="3" t="str">
        <f t="shared" ca="1" si="177"/>
        <v>[node.rxmem]</v>
      </c>
      <c r="AA495" s="3" t="str">
        <f ca="1">" "
&amp;AE495
&amp;IF(AND(OR(K495=5,K495=6),MOD(INT(J495/1000),10)=1)," A2","")
&amp;IF(AND(NOT(I495),J495=109,OFFSET(program!$A$1,0,disasm!$A495+1)&gt;0,NOT(ISNUMBER(FIND(" A1 "," "&amp;AE495&amp;" "))))," AUTOLABEL","")
&amp;" "</f>
        <v xml:space="preserve"> A2 </v>
      </c>
      <c r="AE495" s="12" t="s">
        <v>19</v>
      </c>
    </row>
    <row r="496" spans="1:31" x14ac:dyDescent="0.2">
      <c r="A496" s="1">
        <f t="shared" ca="1" si="162"/>
        <v>1210</v>
      </c>
      <c r="B496" s="2" t="str">
        <f t="shared" ca="1" si="163"/>
        <v>node17_main+12</v>
      </c>
      <c r="C496" s="3" t="str">
        <f ca="1">_xlfn.TEXTJOIN(" ",FALSE,OFFSET(program!$A$1,0,A496,1,M496))</f>
        <v>1101 0 253 69</v>
      </c>
      <c r="D496" s="4" t="str">
        <f ca="1">IF($H496="data",".dat "&amp;X496,
IF($H496="str",".str " &amp; _xlfn.TEXTJOIN("",FALSE,OFFSET(program!$A$2,0,A496+1,1,M496-1)),
$L496&amp;" "&amp;_xlfn.TEXTJOIN(", ",TRUE,$X496:$Z496)
))</f>
        <v>ADD  0, app_sum, [node.node_app]</v>
      </c>
      <c r="E496" s="19" t="b">
        <f t="shared" ca="1" si="164"/>
        <v>0</v>
      </c>
      <c r="F496" s="5" t="str">
        <f t="shared" ca="1" si="165"/>
        <v>node17_main</v>
      </c>
      <c r="G496" s="5">
        <f t="shared" ca="1" si="166"/>
        <v>1198</v>
      </c>
      <c r="H496" s="5" t="str">
        <f t="shared" si="167"/>
        <v>code</v>
      </c>
      <c r="I496" s="13" t="b">
        <f t="shared" si="168"/>
        <v>0</v>
      </c>
      <c r="J496" s="6">
        <f ca="1">OFFSET(program!$A$1,0,disasm!A496)</f>
        <v>1101</v>
      </c>
      <c r="K496" s="7">
        <f t="shared" ca="1" si="158"/>
        <v>1</v>
      </c>
      <c r="L496" s="7" t="str">
        <f t="shared" ca="1" si="169"/>
        <v xml:space="preserve">ADD </v>
      </c>
      <c r="M496" s="7">
        <f t="shared" ca="1" si="170"/>
        <v>4</v>
      </c>
      <c r="N496" s="7">
        <f t="shared" ca="1" si="159"/>
        <v>3</v>
      </c>
      <c r="O496" s="8">
        <f t="shared" ca="1" si="171"/>
        <v>1</v>
      </c>
      <c r="P496" s="8">
        <f t="shared" ca="1" si="160"/>
        <v>1</v>
      </c>
      <c r="Q496" s="8">
        <f t="shared" ca="1" si="161"/>
        <v>0</v>
      </c>
      <c r="R496" s="8" t="str">
        <f t="shared" ca="1" si="172"/>
        <v>num</v>
      </c>
      <c r="S496" s="8" t="str">
        <f t="shared" ca="1" si="173"/>
        <v>addr</v>
      </c>
      <c r="T496" s="8" t="str">
        <f t="shared" ca="1" si="174"/>
        <v>addr</v>
      </c>
      <c r="U496" s="7">
        <f ca="1">IF(O496="","",OFFSET(program!$A$1,0,disasm!$A496+COLUMN()-COLUMN($U496)+IF($I496,0,1)))</f>
        <v>0</v>
      </c>
      <c r="V496" s="7">
        <f ca="1">IF(P496="","",OFFSET(program!$A$1,0,disasm!$A496+COLUMN()-COLUMN($U496)+IF($I496,0,1)))</f>
        <v>253</v>
      </c>
      <c r="W496" s="7">
        <f ca="1">IF(Q496="","",OFFSET(program!$A$1,0,disasm!$A496+COLUMN()-COLUMN($U496)+IF($I496,0,1)))</f>
        <v>69</v>
      </c>
      <c r="X496" s="3" t="str">
        <f t="shared" ca="1" si="175"/>
        <v>0</v>
      </c>
      <c r="Y496" s="3" t="str">
        <f t="shared" ca="1" si="176"/>
        <v>app_sum</v>
      </c>
      <c r="Z496" s="3" t="str">
        <f t="shared" ca="1" si="177"/>
        <v>[node.node_app]</v>
      </c>
      <c r="AA496" s="3" t="str">
        <f ca="1">" "
&amp;AE496
&amp;IF(AND(OR(K496=5,K496=6),MOD(INT(J496/1000),10)=1)," A2","")
&amp;IF(AND(NOT(I496),J496=109,OFFSET(program!$A$1,0,disasm!$A496+1)&gt;0,NOT(ISNUMBER(FIND(" A1 "," "&amp;AE496&amp;" "))))," AUTOLABEL","")
&amp;" "</f>
        <v xml:space="preserve"> A2 </v>
      </c>
      <c r="AE496" s="12" t="s">
        <v>19</v>
      </c>
    </row>
    <row r="497" spans="1:31" x14ac:dyDescent="0.2">
      <c r="A497" s="1">
        <f t="shared" ca="1" si="162"/>
        <v>1214</v>
      </c>
      <c r="B497" s="2" t="str">
        <f t="shared" ca="1" si="163"/>
        <v>node17_main+16</v>
      </c>
      <c r="C497" s="3" t="str">
        <f ca="1">_xlfn.TEXTJOIN(" ",FALSE,OFFSET(program!$A$1,0,A497,1,M497))</f>
        <v>1102 1 1 71</v>
      </c>
      <c r="D497" s="4" t="str">
        <f ca="1">IF($H497="data",".dat "&amp;X497,
IF($H497="str",".str " &amp; _xlfn.TEXTJOIN("",FALSE,OFFSET(program!$A$2,0,A497+1,1,M497-1)),
$L497&amp;" "&amp;_xlfn.TEXTJOIN(", ",TRUE,$X497:$Z497)
))</f>
        <v>MUL  1, 1, [node.desttbl_size]</v>
      </c>
      <c r="E497" s="19" t="b">
        <f t="shared" ca="1" si="164"/>
        <v>0</v>
      </c>
      <c r="F497" s="5" t="str">
        <f t="shared" ca="1" si="165"/>
        <v>node17_main</v>
      </c>
      <c r="G497" s="5">
        <f t="shared" ca="1" si="166"/>
        <v>1198</v>
      </c>
      <c r="H497" s="5" t="str">
        <f t="shared" si="167"/>
        <v>code</v>
      </c>
      <c r="I497" s="13" t="b">
        <f t="shared" si="168"/>
        <v>0</v>
      </c>
      <c r="J497" s="6">
        <f ca="1">OFFSET(program!$A$1,0,disasm!A497)</f>
        <v>1102</v>
      </c>
      <c r="K497" s="7">
        <f t="shared" ca="1" si="158"/>
        <v>2</v>
      </c>
      <c r="L497" s="7" t="str">
        <f t="shared" ca="1" si="169"/>
        <v xml:space="preserve">MUL </v>
      </c>
      <c r="M497" s="7">
        <f t="shared" ca="1" si="170"/>
        <v>4</v>
      </c>
      <c r="N497" s="7">
        <f t="shared" ca="1" si="159"/>
        <v>3</v>
      </c>
      <c r="O497" s="8">
        <f t="shared" ca="1" si="171"/>
        <v>1</v>
      </c>
      <c r="P497" s="8">
        <f t="shared" ca="1" si="160"/>
        <v>1</v>
      </c>
      <c r="Q497" s="8">
        <f t="shared" ca="1" si="161"/>
        <v>0</v>
      </c>
      <c r="R497" s="8" t="str">
        <f t="shared" ca="1" si="172"/>
        <v>num</v>
      </c>
      <c r="S497" s="8" t="str">
        <f t="shared" ca="1" si="173"/>
        <v>num</v>
      </c>
      <c r="T497" s="8" t="str">
        <f t="shared" ca="1" si="174"/>
        <v>addr</v>
      </c>
      <c r="U497" s="7">
        <f ca="1">IF(O497="","",OFFSET(program!$A$1,0,disasm!$A497+COLUMN()-COLUMN($U497)+IF($I497,0,1)))</f>
        <v>1</v>
      </c>
      <c r="V497" s="7">
        <f ca="1">IF(P497="","",OFFSET(program!$A$1,0,disasm!$A497+COLUMN()-COLUMN($U497)+IF($I497,0,1)))</f>
        <v>1</v>
      </c>
      <c r="W497" s="7">
        <f ca="1">IF(Q497="","",OFFSET(program!$A$1,0,disasm!$A497+COLUMN()-COLUMN($U497)+IF($I497,0,1)))</f>
        <v>71</v>
      </c>
      <c r="X497" s="3" t="str">
        <f t="shared" ca="1" si="175"/>
        <v>1</v>
      </c>
      <c r="Y497" s="3" t="str">
        <f t="shared" ca="1" si="176"/>
        <v>1</v>
      </c>
      <c r="Z497" s="3" t="str">
        <f t="shared" ca="1" si="177"/>
        <v>[node.desttbl_size]</v>
      </c>
      <c r="AA497" s="3" t="str">
        <f ca="1">" "
&amp;AE497
&amp;IF(AND(OR(K497=5,K497=6),MOD(INT(J497/1000),10)=1)," A2","")
&amp;IF(AND(NOT(I497),J497=109,OFFSET(program!$A$1,0,disasm!$A497+1)&gt;0,NOT(ISNUMBER(FIND(" A1 "," "&amp;AE497&amp;" "))))," AUTOLABEL","")
&amp;" "</f>
        <v xml:space="preserve">  </v>
      </c>
    </row>
    <row r="498" spans="1:31" x14ac:dyDescent="0.2">
      <c r="A498" s="1">
        <f t="shared" ca="1" si="162"/>
        <v>1218</v>
      </c>
      <c r="B498" s="2" t="str">
        <f t="shared" ca="1" si="163"/>
        <v>node17_main+20</v>
      </c>
      <c r="C498" s="3" t="str">
        <f ca="1">_xlfn.TEXTJOIN(" ",FALSE,OFFSET(program!$A$1,0,A498,1,M498))</f>
        <v>1101 1233 0 72</v>
      </c>
      <c r="D498" s="4" t="str">
        <f ca="1">IF($H498="data",".dat "&amp;X498,
IF($H498="str",".str " &amp; _xlfn.TEXTJOIN("",FALSE,OFFSET(program!$A$2,0,A498+1,1,M498-1)),
$L498&amp;" "&amp;_xlfn.TEXTJOIN(", ",TRUE,$X498:$Z498)
))</f>
        <v>ADD  node17_main+35, 0, [node.desttbl]</v>
      </c>
      <c r="E498" s="19" t="b">
        <f t="shared" ca="1" si="164"/>
        <v>0</v>
      </c>
      <c r="F498" s="5" t="str">
        <f t="shared" ca="1" si="165"/>
        <v>node17_main</v>
      </c>
      <c r="G498" s="5">
        <f t="shared" ca="1" si="166"/>
        <v>1198</v>
      </c>
      <c r="H498" s="5" t="str">
        <f t="shared" si="167"/>
        <v>code</v>
      </c>
      <c r="I498" s="13" t="b">
        <f t="shared" si="168"/>
        <v>0</v>
      </c>
      <c r="J498" s="6">
        <f ca="1">OFFSET(program!$A$1,0,disasm!A498)</f>
        <v>1101</v>
      </c>
      <c r="K498" s="7">
        <f t="shared" ca="1" si="158"/>
        <v>1</v>
      </c>
      <c r="L498" s="7" t="str">
        <f t="shared" ca="1" si="169"/>
        <v xml:space="preserve">ADD </v>
      </c>
      <c r="M498" s="7">
        <f t="shared" ca="1" si="170"/>
        <v>4</v>
      </c>
      <c r="N498" s="7">
        <f t="shared" ca="1" si="159"/>
        <v>3</v>
      </c>
      <c r="O498" s="8">
        <f t="shared" ca="1" si="171"/>
        <v>1</v>
      </c>
      <c r="P498" s="8">
        <f t="shared" ca="1" si="160"/>
        <v>1</v>
      </c>
      <c r="Q498" s="8">
        <f t="shared" ca="1" si="161"/>
        <v>0</v>
      </c>
      <c r="R498" s="8" t="str">
        <f t="shared" ca="1" si="172"/>
        <v>addr</v>
      </c>
      <c r="S498" s="8" t="str">
        <f t="shared" ca="1" si="173"/>
        <v>num</v>
      </c>
      <c r="T498" s="8" t="str">
        <f t="shared" ca="1" si="174"/>
        <v>addr</v>
      </c>
      <c r="U498" s="7">
        <f ca="1">IF(O498="","",OFFSET(program!$A$1,0,disasm!$A498+COLUMN()-COLUMN($U498)+IF($I498,0,1)))</f>
        <v>1233</v>
      </c>
      <c r="V498" s="7">
        <f ca="1">IF(P498="","",OFFSET(program!$A$1,0,disasm!$A498+COLUMN()-COLUMN($U498)+IF($I498,0,1)))</f>
        <v>0</v>
      </c>
      <c r="W498" s="7">
        <f ca="1">IF(Q498="","",OFFSET(program!$A$1,0,disasm!$A498+COLUMN()-COLUMN($U498)+IF($I498,0,1)))</f>
        <v>72</v>
      </c>
      <c r="X498" s="3" t="str">
        <f t="shared" ca="1" si="175"/>
        <v>node17_main+35</v>
      </c>
      <c r="Y498" s="3" t="str">
        <f t="shared" ca="1" si="176"/>
        <v>0</v>
      </c>
      <c r="Z498" s="3" t="str">
        <f t="shared" ca="1" si="177"/>
        <v>[node.desttbl]</v>
      </c>
      <c r="AA498" s="3" t="str">
        <f ca="1">" "
&amp;AE498
&amp;IF(AND(OR(K498=5,K498=6),MOD(INT(J498/1000),10)=1)," A2","")
&amp;IF(AND(NOT(I498),J498=109,OFFSET(program!$A$1,0,disasm!$A498+1)&gt;0,NOT(ISNUMBER(FIND(" A1 "," "&amp;AE498&amp;" "))))," AUTOLABEL","")
&amp;" "</f>
        <v xml:space="preserve"> A1 </v>
      </c>
      <c r="AE498" s="21" t="s">
        <v>28</v>
      </c>
    </row>
    <row r="499" spans="1:31" x14ac:dyDescent="0.2">
      <c r="A499" s="1">
        <f t="shared" ca="1" si="162"/>
        <v>1222</v>
      </c>
      <c r="B499" s="2" t="str">
        <f t="shared" ca="1" si="163"/>
        <v>node17_main+24</v>
      </c>
      <c r="C499" s="3" t="str">
        <f ca="1">_xlfn.TEXTJOIN(" ",FALSE,OFFSET(program!$A$1,0,A499,1,M499))</f>
        <v>1106 0 73</v>
      </c>
      <c r="D499" s="4" t="str">
        <f ca="1">IF($H499="data",".dat "&amp;X499,
IF($H499="str",".str " &amp; _xlfn.TEXTJOIN("",FALSE,OFFSET(program!$A$2,0,A499+1,1,M499-1)),
$L499&amp;" "&amp;_xlfn.TEXTJOIN(", ",TRUE,$X499:$Z499)
))</f>
        <v>J=0  0, main.loop</v>
      </c>
      <c r="E499" s="19" t="b">
        <f t="shared" ca="1" si="164"/>
        <v>0</v>
      </c>
      <c r="F499" s="5" t="str">
        <f t="shared" ca="1" si="165"/>
        <v>node17_main</v>
      </c>
      <c r="G499" s="5">
        <f t="shared" ca="1" si="166"/>
        <v>1198</v>
      </c>
      <c r="H499" s="5" t="str">
        <f t="shared" si="167"/>
        <v>code</v>
      </c>
      <c r="I499" s="13" t="b">
        <f t="shared" si="168"/>
        <v>0</v>
      </c>
      <c r="J499" s="6">
        <f ca="1">OFFSET(program!$A$1,0,disasm!A499)</f>
        <v>1106</v>
      </c>
      <c r="K499" s="7">
        <f t="shared" ca="1" si="158"/>
        <v>6</v>
      </c>
      <c r="L499" s="7" t="str">
        <f t="shared" ca="1" si="169"/>
        <v xml:space="preserve">J=0 </v>
      </c>
      <c r="M499" s="7">
        <f t="shared" ca="1" si="170"/>
        <v>3</v>
      </c>
      <c r="N499" s="7">
        <f t="shared" ca="1" si="159"/>
        <v>2</v>
      </c>
      <c r="O499" s="8">
        <f t="shared" ca="1" si="171"/>
        <v>1</v>
      </c>
      <c r="P499" s="8">
        <f t="shared" ca="1" si="160"/>
        <v>1</v>
      </c>
      <c r="Q499" s="8" t="str">
        <f t="shared" ca="1" si="161"/>
        <v/>
      </c>
      <c r="R499" s="8" t="str">
        <f t="shared" ca="1" si="172"/>
        <v>num</v>
      </c>
      <c r="S499" s="8" t="str">
        <f t="shared" ca="1" si="173"/>
        <v>addr</v>
      </c>
      <c r="T499" s="8" t="str">
        <f t="shared" ca="1" si="174"/>
        <v/>
      </c>
      <c r="U499" s="7">
        <f ca="1">IF(O499="","",OFFSET(program!$A$1,0,disasm!$A499+COLUMN()-COLUMN($U499)+IF($I499,0,1)))</f>
        <v>0</v>
      </c>
      <c r="V499" s="7">
        <f ca="1">IF(P499="","",OFFSET(program!$A$1,0,disasm!$A499+COLUMN()-COLUMN($U499)+IF($I499,0,1)))</f>
        <v>73</v>
      </c>
      <c r="W499" s="7" t="str">
        <f ca="1">IF(Q499="","",OFFSET(program!$A$1,0,disasm!$A499+COLUMN()-COLUMN($U499)+IF($I499,0,1)))</f>
        <v/>
      </c>
      <c r="X499" s="3" t="str">
        <f t="shared" ca="1" si="175"/>
        <v>0</v>
      </c>
      <c r="Y499" s="3" t="str">
        <f t="shared" ca="1" si="176"/>
        <v>main.loop</v>
      </c>
      <c r="Z499" s="3" t="str">
        <f t="shared" ca="1" si="177"/>
        <v/>
      </c>
      <c r="AA499" s="3" t="str">
        <f ca="1">" "
&amp;AE499
&amp;IF(AND(OR(K499=5,K499=6),MOD(INT(J499/1000),10)=1)," A2","")
&amp;IF(AND(NOT(I499),J499=109,OFFSET(program!$A$1,0,disasm!$A499+1)&gt;0,NOT(ISNUMBER(FIND(" A1 "," "&amp;AE499&amp;" "))))," AUTOLABEL","")
&amp;" "</f>
        <v xml:space="preserve">  A2 </v>
      </c>
    </row>
    <row r="500" spans="1:31" x14ac:dyDescent="0.2">
      <c r="A500" s="1">
        <f t="shared" ca="1" si="162"/>
        <v>1225</v>
      </c>
      <c r="B500" s="2" t="str">
        <f t="shared" ca="1" si="163"/>
        <v>node17_main+27</v>
      </c>
      <c r="C500" s="3" t="str">
        <f ca="1">_xlfn.TEXTJOIN(" ",FALSE,OFFSET(program!$A$1,0,A500,1,M500))</f>
        <v>0</v>
      </c>
      <c r="D500" s="4" t="str">
        <f ca="1">IF($H500="data",".dat "&amp;X500,
IF($H500="str",".str " &amp; _xlfn.TEXTJOIN("",FALSE,OFFSET(program!$A$2,0,A500+1,1,M500-1)),
$L500&amp;" "&amp;_xlfn.TEXTJOIN(", ",TRUE,$X500:$Z500)
))</f>
        <v>.dat 0</v>
      </c>
      <c r="E500" s="19" t="b">
        <f t="shared" ca="1" si="164"/>
        <v>0</v>
      </c>
      <c r="F500" s="5" t="str">
        <f t="shared" ca="1" si="165"/>
        <v>node17_main</v>
      </c>
      <c r="G500" s="5">
        <f t="shared" ca="1" si="166"/>
        <v>1198</v>
      </c>
      <c r="H500" s="5" t="str">
        <f t="shared" si="167"/>
        <v>data</v>
      </c>
      <c r="I500" s="13" t="b">
        <f t="shared" si="168"/>
        <v>1</v>
      </c>
      <c r="J500" s="6">
        <f ca="1">OFFSET(program!$A$1,0,disasm!A500)</f>
        <v>0</v>
      </c>
      <c r="K500" s="7">
        <f t="shared" ca="1" si="158"/>
        <v>0</v>
      </c>
      <c r="L500" s="7" t="e">
        <f t="shared" ca="1" si="169"/>
        <v>#VALUE!</v>
      </c>
      <c r="M500" s="7">
        <f t="shared" si="170"/>
        <v>1</v>
      </c>
      <c r="N500" s="7">
        <f t="shared" si="159"/>
        <v>1</v>
      </c>
      <c r="O500" s="8">
        <f t="shared" si="171"/>
        <v>1</v>
      </c>
      <c r="P500" s="8" t="str">
        <f t="shared" si="160"/>
        <v/>
      </c>
      <c r="Q500" s="8" t="str">
        <f t="shared" si="161"/>
        <v/>
      </c>
      <c r="R500" s="8" t="str">
        <f t="shared" ca="1" si="172"/>
        <v>num</v>
      </c>
      <c r="S500" s="8" t="str">
        <f t="shared" si="173"/>
        <v/>
      </c>
      <c r="T500" s="8" t="str">
        <f t="shared" si="174"/>
        <v/>
      </c>
      <c r="U500" s="7">
        <f ca="1">IF(O500="","",OFFSET(program!$A$1,0,disasm!$A500+COLUMN()-COLUMN($U500)+IF($I500,0,1)))</f>
        <v>0</v>
      </c>
      <c r="V500" s="7" t="str">
        <f ca="1">IF(P500="","",OFFSET(program!$A$1,0,disasm!$A500+COLUMN()-COLUMN($U500)+IF($I500,0,1)))</f>
        <v/>
      </c>
      <c r="W500" s="7" t="str">
        <f ca="1">IF(Q500="","",OFFSET(program!$A$1,0,disasm!$A500+COLUMN()-COLUMN($U500)+IF($I500,0,1)))</f>
        <v/>
      </c>
      <c r="X500" s="3" t="str">
        <f t="shared" ca="1" si="175"/>
        <v>0</v>
      </c>
      <c r="Y500" s="3" t="str">
        <f t="shared" si="176"/>
        <v/>
      </c>
      <c r="Z500" s="3" t="str">
        <f t="shared" si="177"/>
        <v/>
      </c>
      <c r="AA500" s="3" t="str">
        <f ca="1">" "
&amp;AE500
&amp;IF(AND(OR(K500=5,K500=6),MOD(INT(J500/1000),10)=1)," A2","")
&amp;IF(AND(NOT(I500),J500=109,OFFSET(program!$A$1,0,disasm!$A500+1)&gt;0,NOT(ISNUMBER(FIND(" A1 "," "&amp;AE500&amp;" "))))," AUTOLABEL","")
&amp;" "</f>
        <v xml:space="preserve"> DATA </v>
      </c>
      <c r="AE500" s="12" t="s">
        <v>23</v>
      </c>
    </row>
    <row r="501" spans="1:31" x14ac:dyDescent="0.2">
      <c r="A501" s="1">
        <f t="shared" ca="1" si="162"/>
        <v>1226</v>
      </c>
      <c r="B501" s="2" t="str">
        <f t="shared" ca="1" si="163"/>
        <v>node17_main+28</v>
      </c>
      <c r="C501" s="3" t="str">
        <f ca="1">_xlfn.TEXTJOIN(" ",FALSE,OFFSET(program!$A$1,0,A501,1,M501))</f>
        <v>0</v>
      </c>
      <c r="D501" s="4" t="str">
        <f ca="1">IF($H501="data",".dat "&amp;X501,
IF($H501="str",".str " &amp; _xlfn.TEXTJOIN("",FALSE,OFFSET(program!$A$2,0,A501+1,1,M501-1)),
$L501&amp;" "&amp;_xlfn.TEXTJOIN(", ",TRUE,$X501:$Z501)
))</f>
        <v>.dat 0</v>
      </c>
      <c r="E501" s="19" t="b">
        <f t="shared" ca="1" si="164"/>
        <v>0</v>
      </c>
      <c r="F501" s="5" t="str">
        <f t="shared" ca="1" si="165"/>
        <v>node17_main</v>
      </c>
      <c r="G501" s="5">
        <f t="shared" ca="1" si="166"/>
        <v>1198</v>
      </c>
      <c r="H501" s="5" t="str">
        <f t="shared" si="167"/>
        <v>data</v>
      </c>
      <c r="I501" s="13" t="b">
        <f t="shared" si="168"/>
        <v>1</v>
      </c>
      <c r="J501" s="6">
        <f ca="1">OFFSET(program!$A$1,0,disasm!A501)</f>
        <v>0</v>
      </c>
      <c r="K501" s="7">
        <f t="shared" ca="1" si="158"/>
        <v>0</v>
      </c>
      <c r="L501" s="7" t="e">
        <f t="shared" ca="1" si="169"/>
        <v>#VALUE!</v>
      </c>
      <c r="M501" s="7">
        <f t="shared" si="170"/>
        <v>1</v>
      </c>
      <c r="N501" s="7">
        <f t="shared" si="159"/>
        <v>1</v>
      </c>
      <c r="O501" s="8">
        <f t="shared" si="171"/>
        <v>1</v>
      </c>
      <c r="P501" s="8" t="str">
        <f t="shared" si="160"/>
        <v/>
      </c>
      <c r="Q501" s="8" t="str">
        <f t="shared" si="161"/>
        <v/>
      </c>
      <c r="R501" s="8" t="str">
        <f t="shared" ca="1" si="172"/>
        <v>num</v>
      </c>
      <c r="S501" s="8" t="str">
        <f t="shared" si="173"/>
        <v/>
      </c>
      <c r="T501" s="8" t="str">
        <f t="shared" si="174"/>
        <v/>
      </c>
      <c r="U501" s="7">
        <f ca="1">IF(O501="","",OFFSET(program!$A$1,0,disasm!$A501+COLUMN()-COLUMN($U501)+IF($I501,0,1)))</f>
        <v>0</v>
      </c>
      <c r="V501" s="7" t="str">
        <f ca="1">IF(P501="","",OFFSET(program!$A$1,0,disasm!$A501+COLUMN()-COLUMN($U501)+IF($I501,0,1)))</f>
        <v/>
      </c>
      <c r="W501" s="7" t="str">
        <f ca="1">IF(Q501="","",OFFSET(program!$A$1,0,disasm!$A501+COLUMN()-COLUMN($U501)+IF($I501,0,1)))</f>
        <v/>
      </c>
      <c r="X501" s="3" t="str">
        <f t="shared" ca="1" si="175"/>
        <v>0</v>
      </c>
      <c r="Y501" s="3" t="str">
        <f t="shared" si="176"/>
        <v/>
      </c>
      <c r="Z501" s="3" t="str">
        <f t="shared" si="177"/>
        <v/>
      </c>
      <c r="AA501" s="3" t="str">
        <f ca="1">" "
&amp;AE501
&amp;IF(AND(OR(K501=5,K501=6),MOD(INT(J501/1000),10)=1)," A2","")
&amp;IF(AND(NOT(I501),J501=109,OFFSET(program!$A$1,0,disasm!$A501+1)&gt;0,NOT(ISNUMBER(FIND(" A1 "," "&amp;AE501&amp;" "))))," AUTOLABEL","")
&amp;" "</f>
        <v xml:space="preserve">  </v>
      </c>
    </row>
    <row r="502" spans="1:31" x14ac:dyDescent="0.2">
      <c r="A502" s="1">
        <f t="shared" ca="1" si="162"/>
        <v>1227</v>
      </c>
      <c r="B502" s="2" t="str">
        <f t="shared" ca="1" si="163"/>
        <v>node17_main+29</v>
      </c>
      <c r="C502" s="3" t="str">
        <f ca="1">_xlfn.TEXTJOIN(" ",FALSE,OFFSET(program!$A$1,0,A502,1,M502))</f>
        <v>0</v>
      </c>
      <c r="D502" s="4" t="str">
        <f ca="1">IF($H502="data",".dat "&amp;X502,
IF($H502="str",".str " &amp; _xlfn.TEXTJOIN("",FALSE,OFFSET(program!$A$2,0,A502+1,1,M502-1)),
$L502&amp;" "&amp;_xlfn.TEXTJOIN(", ",TRUE,$X502:$Z502)
))</f>
        <v>.dat 0</v>
      </c>
      <c r="E502" s="19" t="b">
        <f t="shared" ca="1" si="164"/>
        <v>0</v>
      </c>
      <c r="F502" s="5" t="str">
        <f t="shared" ca="1" si="165"/>
        <v>node17_main</v>
      </c>
      <c r="G502" s="5">
        <f t="shared" ca="1" si="166"/>
        <v>1198</v>
      </c>
      <c r="H502" s="5" t="str">
        <f t="shared" si="167"/>
        <v>data</v>
      </c>
      <c r="I502" s="13" t="b">
        <f t="shared" si="168"/>
        <v>1</v>
      </c>
      <c r="J502" s="6">
        <f ca="1">OFFSET(program!$A$1,0,disasm!A502)</f>
        <v>0</v>
      </c>
      <c r="K502" s="7">
        <f t="shared" ca="1" si="158"/>
        <v>0</v>
      </c>
      <c r="L502" s="7" t="e">
        <f t="shared" ca="1" si="169"/>
        <v>#VALUE!</v>
      </c>
      <c r="M502" s="7">
        <f t="shared" si="170"/>
        <v>1</v>
      </c>
      <c r="N502" s="7">
        <f t="shared" si="159"/>
        <v>1</v>
      </c>
      <c r="O502" s="8">
        <f t="shared" si="171"/>
        <v>1</v>
      </c>
      <c r="P502" s="8" t="str">
        <f t="shared" si="160"/>
        <v/>
      </c>
      <c r="Q502" s="8" t="str">
        <f t="shared" si="161"/>
        <v/>
      </c>
      <c r="R502" s="8" t="str">
        <f t="shared" ca="1" si="172"/>
        <v>num</v>
      </c>
      <c r="S502" s="8" t="str">
        <f t="shared" si="173"/>
        <v/>
      </c>
      <c r="T502" s="8" t="str">
        <f t="shared" si="174"/>
        <v/>
      </c>
      <c r="U502" s="7">
        <f ca="1">IF(O502="","",OFFSET(program!$A$1,0,disasm!$A502+COLUMN()-COLUMN($U502)+IF($I502,0,1)))</f>
        <v>0</v>
      </c>
      <c r="V502" s="7" t="str">
        <f ca="1">IF(P502="","",OFFSET(program!$A$1,0,disasm!$A502+COLUMN()-COLUMN($U502)+IF($I502,0,1)))</f>
        <v/>
      </c>
      <c r="W502" s="7" t="str">
        <f ca="1">IF(Q502="","",OFFSET(program!$A$1,0,disasm!$A502+COLUMN()-COLUMN($U502)+IF($I502,0,1)))</f>
        <v/>
      </c>
      <c r="X502" s="3" t="str">
        <f t="shared" ca="1" si="175"/>
        <v>0</v>
      </c>
      <c r="Y502" s="3" t="str">
        <f t="shared" si="176"/>
        <v/>
      </c>
      <c r="Z502" s="3" t="str">
        <f t="shared" si="177"/>
        <v/>
      </c>
      <c r="AA502" s="3" t="str">
        <f ca="1">" "
&amp;AE502
&amp;IF(AND(OR(K502=5,K502=6),MOD(INT(J502/1000),10)=1)," A2","")
&amp;IF(AND(NOT(I502),J502=109,OFFSET(program!$A$1,0,disasm!$A502+1)&gt;0,NOT(ISNUMBER(FIND(" A1 "," "&amp;AE502&amp;" "))))," AUTOLABEL","")
&amp;" "</f>
        <v xml:space="preserve">  </v>
      </c>
    </row>
    <row r="503" spans="1:31" x14ac:dyDescent="0.2">
      <c r="A503" s="1">
        <f t="shared" ca="1" si="162"/>
        <v>1228</v>
      </c>
      <c r="B503" s="2" t="str">
        <f t="shared" ca="1" si="163"/>
        <v>node17_main+30</v>
      </c>
      <c r="C503" s="3" t="str">
        <f ca="1">_xlfn.TEXTJOIN(" ",FALSE,OFFSET(program!$A$1,0,A503,1,M503))</f>
        <v>0</v>
      </c>
      <c r="D503" s="4" t="str">
        <f ca="1">IF($H503="data",".dat "&amp;X503,
IF($H503="str",".str " &amp; _xlfn.TEXTJOIN("",FALSE,OFFSET(program!$A$2,0,A503+1,1,M503-1)),
$L503&amp;" "&amp;_xlfn.TEXTJOIN(", ",TRUE,$X503:$Z503)
))</f>
        <v>.dat 0</v>
      </c>
      <c r="E503" s="19" t="b">
        <f t="shared" ca="1" si="164"/>
        <v>0</v>
      </c>
      <c r="F503" s="5" t="str">
        <f t="shared" ca="1" si="165"/>
        <v>node17_main</v>
      </c>
      <c r="G503" s="5">
        <f t="shared" ca="1" si="166"/>
        <v>1198</v>
      </c>
      <c r="H503" s="5" t="str">
        <f t="shared" si="167"/>
        <v>data</v>
      </c>
      <c r="I503" s="13" t="b">
        <f t="shared" si="168"/>
        <v>1</v>
      </c>
      <c r="J503" s="6">
        <f ca="1">OFFSET(program!$A$1,0,disasm!A503)</f>
        <v>0</v>
      </c>
      <c r="K503" s="7">
        <f t="shared" ca="1" si="158"/>
        <v>0</v>
      </c>
      <c r="L503" s="7" t="e">
        <f t="shared" ca="1" si="169"/>
        <v>#VALUE!</v>
      </c>
      <c r="M503" s="7">
        <f t="shared" si="170"/>
        <v>1</v>
      </c>
      <c r="N503" s="7">
        <f t="shared" si="159"/>
        <v>1</v>
      </c>
      <c r="O503" s="8">
        <f t="shared" si="171"/>
        <v>1</v>
      </c>
      <c r="P503" s="8" t="str">
        <f t="shared" si="160"/>
        <v/>
      </c>
      <c r="Q503" s="8" t="str">
        <f t="shared" si="161"/>
        <v/>
      </c>
      <c r="R503" s="8" t="str">
        <f t="shared" ca="1" si="172"/>
        <v>num</v>
      </c>
      <c r="S503" s="8" t="str">
        <f t="shared" si="173"/>
        <v/>
      </c>
      <c r="T503" s="8" t="str">
        <f t="shared" si="174"/>
        <v/>
      </c>
      <c r="U503" s="7">
        <f ca="1">IF(O503="","",OFFSET(program!$A$1,0,disasm!$A503+COLUMN()-COLUMN($U503)+IF($I503,0,1)))</f>
        <v>0</v>
      </c>
      <c r="V503" s="7" t="str">
        <f ca="1">IF(P503="","",OFFSET(program!$A$1,0,disasm!$A503+COLUMN()-COLUMN($U503)+IF($I503,0,1)))</f>
        <v/>
      </c>
      <c r="W503" s="7" t="str">
        <f ca="1">IF(Q503="","",OFFSET(program!$A$1,0,disasm!$A503+COLUMN()-COLUMN($U503)+IF($I503,0,1)))</f>
        <v/>
      </c>
      <c r="X503" s="3" t="str">
        <f t="shared" ca="1" si="175"/>
        <v>0</v>
      </c>
      <c r="Y503" s="3" t="str">
        <f t="shared" si="176"/>
        <v/>
      </c>
      <c r="Z503" s="3" t="str">
        <f t="shared" si="177"/>
        <v/>
      </c>
      <c r="AA503" s="3" t="str">
        <f ca="1">" "
&amp;AE503
&amp;IF(AND(OR(K503=5,K503=6),MOD(INT(J503/1000),10)=1)," A2","")
&amp;IF(AND(NOT(I503),J503=109,OFFSET(program!$A$1,0,disasm!$A503+1)&gt;0,NOT(ISNUMBER(FIND(" A1 "," "&amp;AE503&amp;" "))))," AUTOLABEL","")
&amp;" "</f>
        <v xml:space="preserve">  </v>
      </c>
    </row>
    <row r="504" spans="1:31" x14ac:dyDescent="0.2">
      <c r="A504" s="1">
        <f t="shared" ca="1" si="162"/>
        <v>1229</v>
      </c>
      <c r="B504" s="2" t="str">
        <f t="shared" ca="1" si="163"/>
        <v>node17_main+31</v>
      </c>
      <c r="C504" s="3" t="str">
        <f ca="1">_xlfn.TEXTJOIN(" ",FALSE,OFFSET(program!$A$1,0,A504,1,M504))</f>
        <v>0</v>
      </c>
      <c r="D504" s="4" t="str">
        <f ca="1">IF($H504="data",".dat "&amp;X504,
IF($H504="str",".str " &amp; _xlfn.TEXTJOIN("",FALSE,OFFSET(program!$A$2,0,A504+1,1,M504-1)),
$L504&amp;" "&amp;_xlfn.TEXTJOIN(", ",TRUE,$X504:$Z504)
))</f>
        <v>.dat 0</v>
      </c>
      <c r="E504" s="19" t="b">
        <f t="shared" ca="1" si="164"/>
        <v>0</v>
      </c>
      <c r="F504" s="5" t="str">
        <f t="shared" ca="1" si="165"/>
        <v>node17_main</v>
      </c>
      <c r="G504" s="5">
        <f t="shared" ca="1" si="166"/>
        <v>1198</v>
      </c>
      <c r="H504" s="5" t="str">
        <f t="shared" si="167"/>
        <v>data</v>
      </c>
      <c r="I504" s="13" t="b">
        <f t="shared" si="168"/>
        <v>1</v>
      </c>
      <c r="J504" s="6">
        <f ca="1">OFFSET(program!$A$1,0,disasm!A504)</f>
        <v>0</v>
      </c>
      <c r="K504" s="7">
        <f t="shared" ca="1" si="158"/>
        <v>0</v>
      </c>
      <c r="L504" s="7" t="e">
        <f t="shared" ca="1" si="169"/>
        <v>#VALUE!</v>
      </c>
      <c r="M504" s="7">
        <f t="shared" si="170"/>
        <v>1</v>
      </c>
      <c r="N504" s="7">
        <f t="shared" si="159"/>
        <v>1</v>
      </c>
      <c r="O504" s="8">
        <f t="shared" si="171"/>
        <v>1</v>
      </c>
      <c r="P504" s="8" t="str">
        <f t="shared" si="160"/>
        <v/>
      </c>
      <c r="Q504" s="8" t="str">
        <f t="shared" si="161"/>
        <v/>
      </c>
      <c r="R504" s="8" t="str">
        <f t="shared" ca="1" si="172"/>
        <v>num</v>
      </c>
      <c r="S504" s="8" t="str">
        <f t="shared" si="173"/>
        <v/>
      </c>
      <c r="T504" s="8" t="str">
        <f t="shared" si="174"/>
        <v/>
      </c>
      <c r="U504" s="7">
        <f ca="1">IF(O504="","",OFFSET(program!$A$1,0,disasm!$A504+COLUMN()-COLUMN($U504)+IF($I504,0,1)))</f>
        <v>0</v>
      </c>
      <c r="V504" s="7" t="str">
        <f ca="1">IF(P504="","",OFFSET(program!$A$1,0,disasm!$A504+COLUMN()-COLUMN($U504)+IF($I504,0,1)))</f>
        <v/>
      </c>
      <c r="W504" s="7" t="str">
        <f ca="1">IF(Q504="","",OFFSET(program!$A$1,0,disasm!$A504+COLUMN()-COLUMN($U504)+IF($I504,0,1)))</f>
        <v/>
      </c>
      <c r="X504" s="3" t="str">
        <f t="shared" ca="1" si="175"/>
        <v>0</v>
      </c>
      <c r="Y504" s="3" t="str">
        <f t="shared" si="176"/>
        <v/>
      </c>
      <c r="Z504" s="3" t="str">
        <f t="shared" si="177"/>
        <v/>
      </c>
      <c r="AA504" s="3" t="str">
        <f ca="1">" "
&amp;AE504
&amp;IF(AND(OR(K504=5,K504=6),MOD(INT(J504/1000),10)=1)," A2","")
&amp;IF(AND(NOT(I504),J504=109,OFFSET(program!$A$1,0,disasm!$A504+1)&gt;0,NOT(ISNUMBER(FIND(" A1 "," "&amp;AE504&amp;" "))))," AUTOLABEL","")
&amp;" "</f>
        <v xml:space="preserve">  </v>
      </c>
    </row>
    <row r="505" spans="1:31" x14ac:dyDescent="0.2">
      <c r="A505" s="1">
        <f t="shared" ca="1" si="162"/>
        <v>1230</v>
      </c>
      <c r="B505" s="2" t="str">
        <f t="shared" ca="1" si="163"/>
        <v>node17_main+32</v>
      </c>
      <c r="C505" s="3" t="str">
        <f ca="1">_xlfn.TEXTJOIN(" ",FALSE,OFFSET(program!$A$1,0,A505,1,M505))</f>
        <v>0</v>
      </c>
      <c r="D505" s="4" t="str">
        <f ca="1">IF($H505="data",".dat "&amp;X505,
IF($H505="str",".str " &amp; _xlfn.TEXTJOIN("",FALSE,OFFSET(program!$A$2,0,A505+1,1,M505-1)),
$L505&amp;" "&amp;_xlfn.TEXTJOIN(", ",TRUE,$X505:$Z505)
))</f>
        <v>.dat 0</v>
      </c>
      <c r="E505" s="19" t="b">
        <f t="shared" ca="1" si="164"/>
        <v>0</v>
      </c>
      <c r="F505" s="5" t="str">
        <f t="shared" ca="1" si="165"/>
        <v>node17_main</v>
      </c>
      <c r="G505" s="5">
        <f t="shared" ca="1" si="166"/>
        <v>1198</v>
      </c>
      <c r="H505" s="5" t="str">
        <f t="shared" si="167"/>
        <v>data</v>
      </c>
      <c r="I505" s="13" t="b">
        <f t="shared" si="168"/>
        <v>1</v>
      </c>
      <c r="J505" s="6">
        <f ca="1">OFFSET(program!$A$1,0,disasm!A505)</f>
        <v>0</v>
      </c>
      <c r="K505" s="7">
        <f t="shared" ca="1" si="158"/>
        <v>0</v>
      </c>
      <c r="L505" s="7" t="e">
        <f t="shared" ca="1" si="169"/>
        <v>#VALUE!</v>
      </c>
      <c r="M505" s="7">
        <f t="shared" si="170"/>
        <v>1</v>
      </c>
      <c r="N505" s="7">
        <f t="shared" si="159"/>
        <v>1</v>
      </c>
      <c r="O505" s="8">
        <f t="shared" si="171"/>
        <v>1</v>
      </c>
      <c r="P505" s="8" t="str">
        <f t="shared" si="160"/>
        <v/>
      </c>
      <c r="Q505" s="8" t="str">
        <f t="shared" si="161"/>
        <v/>
      </c>
      <c r="R505" s="8" t="str">
        <f t="shared" ca="1" si="172"/>
        <v>num</v>
      </c>
      <c r="S505" s="8" t="str">
        <f t="shared" si="173"/>
        <v/>
      </c>
      <c r="T505" s="8" t="str">
        <f t="shared" si="174"/>
        <v/>
      </c>
      <c r="U505" s="7">
        <f ca="1">IF(O505="","",OFFSET(program!$A$1,0,disasm!$A505+COLUMN()-COLUMN($U505)+IF($I505,0,1)))</f>
        <v>0</v>
      </c>
      <c r="V505" s="7" t="str">
        <f ca="1">IF(P505="","",OFFSET(program!$A$1,0,disasm!$A505+COLUMN()-COLUMN($U505)+IF($I505,0,1)))</f>
        <v/>
      </c>
      <c r="W505" s="7" t="str">
        <f ca="1">IF(Q505="","",OFFSET(program!$A$1,0,disasm!$A505+COLUMN()-COLUMN($U505)+IF($I505,0,1)))</f>
        <v/>
      </c>
      <c r="X505" s="3" t="str">
        <f t="shared" ca="1" si="175"/>
        <v>0</v>
      </c>
      <c r="Y505" s="3" t="str">
        <f t="shared" si="176"/>
        <v/>
      </c>
      <c r="Z505" s="3" t="str">
        <f t="shared" si="177"/>
        <v/>
      </c>
      <c r="AA505" s="3" t="str">
        <f ca="1">" "
&amp;AE505
&amp;IF(AND(OR(K505=5,K505=6),MOD(INT(J505/1000),10)=1)," A2","")
&amp;IF(AND(NOT(I505),J505=109,OFFSET(program!$A$1,0,disasm!$A505+1)&gt;0,NOT(ISNUMBER(FIND(" A1 "," "&amp;AE505&amp;" "))))," AUTOLABEL","")
&amp;" "</f>
        <v xml:space="preserve">  </v>
      </c>
    </row>
    <row r="506" spans="1:31" x14ac:dyDescent="0.2">
      <c r="A506" s="1">
        <f t="shared" ca="1" si="162"/>
        <v>1231</v>
      </c>
      <c r="B506" s="2" t="str">
        <f t="shared" ca="1" si="163"/>
        <v>node17_main+33</v>
      </c>
      <c r="C506" s="3" t="str">
        <f ca="1">_xlfn.TEXTJOIN(" ",FALSE,OFFSET(program!$A$1,0,A506,1,M506))</f>
        <v>0</v>
      </c>
      <c r="D506" s="4" t="str">
        <f ca="1">IF($H506="data",".dat "&amp;X506,
IF($H506="str",".str " &amp; _xlfn.TEXTJOIN("",FALSE,OFFSET(program!$A$2,0,A506+1,1,M506-1)),
$L506&amp;" "&amp;_xlfn.TEXTJOIN(", ",TRUE,$X506:$Z506)
))</f>
        <v>.dat 0</v>
      </c>
      <c r="E506" s="19" t="b">
        <f t="shared" ca="1" si="164"/>
        <v>0</v>
      </c>
      <c r="F506" s="5" t="str">
        <f t="shared" ca="1" si="165"/>
        <v>node17_main</v>
      </c>
      <c r="G506" s="5">
        <f t="shared" ca="1" si="166"/>
        <v>1198</v>
      </c>
      <c r="H506" s="5" t="str">
        <f t="shared" si="167"/>
        <v>data</v>
      </c>
      <c r="I506" s="13" t="b">
        <f t="shared" si="168"/>
        <v>1</v>
      </c>
      <c r="J506" s="6">
        <f ca="1">OFFSET(program!$A$1,0,disasm!A506)</f>
        <v>0</v>
      </c>
      <c r="K506" s="7">
        <f t="shared" ca="1" si="158"/>
        <v>0</v>
      </c>
      <c r="L506" s="7" t="e">
        <f t="shared" ca="1" si="169"/>
        <v>#VALUE!</v>
      </c>
      <c r="M506" s="7">
        <f t="shared" si="170"/>
        <v>1</v>
      </c>
      <c r="N506" s="7">
        <f t="shared" si="159"/>
        <v>1</v>
      </c>
      <c r="O506" s="8">
        <f t="shared" si="171"/>
        <v>1</v>
      </c>
      <c r="P506" s="8" t="str">
        <f t="shared" si="160"/>
        <v/>
      </c>
      <c r="Q506" s="8" t="str">
        <f t="shared" si="161"/>
        <v/>
      </c>
      <c r="R506" s="8" t="str">
        <f t="shared" ca="1" si="172"/>
        <v>num</v>
      </c>
      <c r="S506" s="8" t="str">
        <f t="shared" si="173"/>
        <v/>
      </c>
      <c r="T506" s="8" t="str">
        <f t="shared" si="174"/>
        <v/>
      </c>
      <c r="U506" s="7">
        <f ca="1">IF(O506="","",OFFSET(program!$A$1,0,disasm!$A506+COLUMN()-COLUMN($U506)+IF($I506,0,1)))</f>
        <v>0</v>
      </c>
      <c r="V506" s="7" t="str">
        <f ca="1">IF(P506="","",OFFSET(program!$A$1,0,disasm!$A506+COLUMN()-COLUMN($U506)+IF($I506,0,1)))</f>
        <v/>
      </c>
      <c r="W506" s="7" t="str">
        <f ca="1">IF(Q506="","",OFFSET(program!$A$1,0,disasm!$A506+COLUMN()-COLUMN($U506)+IF($I506,0,1)))</f>
        <v/>
      </c>
      <c r="X506" s="3" t="str">
        <f t="shared" ca="1" si="175"/>
        <v>0</v>
      </c>
      <c r="Y506" s="3" t="str">
        <f t="shared" si="176"/>
        <v/>
      </c>
      <c r="Z506" s="3" t="str">
        <f t="shared" si="177"/>
        <v/>
      </c>
      <c r="AA506" s="3" t="str">
        <f ca="1">" "
&amp;AE506
&amp;IF(AND(OR(K506=5,K506=6),MOD(INT(J506/1000),10)=1)," A2","")
&amp;IF(AND(NOT(I506),J506=109,OFFSET(program!$A$1,0,disasm!$A506+1)&gt;0,NOT(ISNUMBER(FIND(" A1 "," "&amp;AE506&amp;" "))))," AUTOLABEL","")
&amp;" "</f>
        <v xml:space="preserve">  </v>
      </c>
    </row>
    <row r="507" spans="1:31" x14ac:dyDescent="0.2">
      <c r="A507" s="1">
        <f t="shared" ca="1" si="162"/>
        <v>1232</v>
      </c>
      <c r="B507" s="2" t="str">
        <f t="shared" ca="1" si="163"/>
        <v>node17_main+34</v>
      </c>
      <c r="C507" s="3" t="str">
        <f ca="1">_xlfn.TEXTJOIN(" ",FALSE,OFFSET(program!$A$1,0,A507,1,M507))</f>
        <v>0</v>
      </c>
      <c r="D507" s="4" t="str">
        <f ca="1">IF($H507="data",".dat "&amp;X507,
IF($H507="str",".str " &amp; _xlfn.TEXTJOIN("",FALSE,OFFSET(program!$A$2,0,A507+1,1,M507-1)),
$L507&amp;" "&amp;_xlfn.TEXTJOIN(", ",TRUE,$X507:$Z507)
))</f>
        <v>.dat 0</v>
      </c>
      <c r="E507" s="19" t="b">
        <f t="shared" ca="1" si="164"/>
        <v>0</v>
      </c>
      <c r="F507" s="5" t="str">
        <f t="shared" ca="1" si="165"/>
        <v>node17_main</v>
      </c>
      <c r="G507" s="5">
        <f t="shared" ca="1" si="166"/>
        <v>1198</v>
      </c>
      <c r="H507" s="5" t="str">
        <f t="shared" si="167"/>
        <v>data</v>
      </c>
      <c r="I507" s="13" t="b">
        <f t="shared" si="168"/>
        <v>1</v>
      </c>
      <c r="J507" s="6">
        <f ca="1">OFFSET(program!$A$1,0,disasm!A507)</f>
        <v>0</v>
      </c>
      <c r="K507" s="7">
        <f t="shared" ca="1" si="158"/>
        <v>0</v>
      </c>
      <c r="L507" s="7" t="e">
        <f t="shared" ca="1" si="169"/>
        <v>#VALUE!</v>
      </c>
      <c r="M507" s="7">
        <f t="shared" si="170"/>
        <v>1</v>
      </c>
      <c r="N507" s="7">
        <f t="shared" si="159"/>
        <v>1</v>
      </c>
      <c r="O507" s="8">
        <f t="shared" si="171"/>
        <v>1</v>
      </c>
      <c r="P507" s="8" t="str">
        <f t="shared" si="160"/>
        <v/>
      </c>
      <c r="Q507" s="8" t="str">
        <f t="shared" si="161"/>
        <v/>
      </c>
      <c r="R507" s="8" t="str">
        <f t="shared" ca="1" si="172"/>
        <v>num</v>
      </c>
      <c r="S507" s="8" t="str">
        <f t="shared" si="173"/>
        <v/>
      </c>
      <c r="T507" s="8" t="str">
        <f t="shared" si="174"/>
        <v/>
      </c>
      <c r="U507" s="7">
        <f ca="1">IF(O507="","",OFFSET(program!$A$1,0,disasm!$A507+COLUMN()-COLUMN($U507)+IF($I507,0,1)))</f>
        <v>0</v>
      </c>
      <c r="V507" s="7" t="str">
        <f ca="1">IF(P507="","",OFFSET(program!$A$1,0,disasm!$A507+COLUMN()-COLUMN($U507)+IF($I507,0,1)))</f>
        <v/>
      </c>
      <c r="W507" s="7" t="str">
        <f ca="1">IF(Q507="","",OFFSET(program!$A$1,0,disasm!$A507+COLUMN()-COLUMN($U507)+IF($I507,0,1)))</f>
        <v/>
      </c>
      <c r="X507" s="3" t="str">
        <f t="shared" ca="1" si="175"/>
        <v>0</v>
      </c>
      <c r="Y507" s="3" t="str">
        <f t="shared" si="176"/>
        <v/>
      </c>
      <c r="Z507" s="3" t="str">
        <f t="shared" si="177"/>
        <v/>
      </c>
      <c r="AA507" s="3" t="str">
        <f ca="1">" "
&amp;AE507
&amp;IF(AND(OR(K507=5,K507=6),MOD(INT(J507/1000),10)=1)," A2","")
&amp;IF(AND(NOT(I507),J507=109,OFFSET(program!$A$1,0,disasm!$A507+1)&gt;0,NOT(ISNUMBER(FIND(" A1 "," "&amp;AE507&amp;" "))))," AUTOLABEL","")
&amp;" "</f>
        <v xml:space="preserve">  </v>
      </c>
    </row>
    <row r="508" spans="1:31" x14ac:dyDescent="0.2">
      <c r="A508" s="1">
        <f t="shared" ca="1" si="162"/>
        <v>1233</v>
      </c>
      <c r="B508" s="2" t="str">
        <f t="shared" ca="1" si="163"/>
        <v>node17_main+35</v>
      </c>
      <c r="C508" s="3" t="str">
        <f ca="1">_xlfn.TEXTJOIN(" ",FALSE,OFFSET(program!$A$1,0,A508,1,M508))</f>
        <v>49</v>
      </c>
      <c r="D508" s="4" t="str">
        <f ca="1">IF($H508="data",".dat "&amp;X508,
IF($H508="str",".str " &amp; _xlfn.TEXTJOIN("",FALSE,OFFSET(program!$A$2,0,A508+1,1,M508-1)),
$L508&amp;" "&amp;_xlfn.TEXTJOIN(", ",TRUE,$X508:$Z508)
))</f>
        <v>.dat 49</v>
      </c>
      <c r="E508" s="19" t="b">
        <f t="shared" ca="1" si="164"/>
        <v>0</v>
      </c>
      <c r="F508" s="5" t="str">
        <f t="shared" ca="1" si="165"/>
        <v>node17_main</v>
      </c>
      <c r="G508" s="5">
        <f t="shared" ca="1" si="166"/>
        <v>1198</v>
      </c>
      <c r="H508" s="5" t="str">
        <f t="shared" si="167"/>
        <v>data</v>
      </c>
      <c r="I508" s="13" t="b">
        <f t="shared" si="168"/>
        <v>1</v>
      </c>
      <c r="J508" s="6">
        <f ca="1">OFFSET(program!$A$1,0,disasm!A508)</f>
        <v>49</v>
      </c>
      <c r="K508" s="7">
        <f t="shared" ca="1" si="158"/>
        <v>49</v>
      </c>
      <c r="L508" s="7" t="e">
        <f t="shared" ca="1" si="169"/>
        <v>#VALUE!</v>
      </c>
      <c r="M508" s="7">
        <f t="shared" si="170"/>
        <v>1</v>
      </c>
      <c r="N508" s="7">
        <f t="shared" si="159"/>
        <v>1</v>
      </c>
      <c r="O508" s="8">
        <f t="shared" si="171"/>
        <v>1</v>
      </c>
      <c r="P508" s="8" t="str">
        <f t="shared" si="160"/>
        <v/>
      </c>
      <c r="Q508" s="8" t="str">
        <f t="shared" si="161"/>
        <v/>
      </c>
      <c r="R508" s="8" t="str">
        <f t="shared" ca="1" si="172"/>
        <v>num</v>
      </c>
      <c r="S508" s="8" t="str">
        <f t="shared" si="173"/>
        <v/>
      </c>
      <c r="T508" s="8" t="str">
        <f t="shared" si="174"/>
        <v/>
      </c>
      <c r="U508" s="7">
        <f ca="1">IF(O508="","",OFFSET(program!$A$1,0,disasm!$A508+COLUMN()-COLUMN($U508)+IF($I508,0,1)))</f>
        <v>49</v>
      </c>
      <c r="V508" s="7" t="str">
        <f ca="1">IF(P508="","",OFFSET(program!$A$1,0,disasm!$A508+COLUMN()-COLUMN($U508)+IF($I508,0,1)))</f>
        <v/>
      </c>
      <c r="W508" s="7" t="str">
        <f ca="1">IF(Q508="","",OFFSET(program!$A$1,0,disasm!$A508+COLUMN()-COLUMN($U508)+IF($I508,0,1)))</f>
        <v/>
      </c>
      <c r="X508" s="3" t="str">
        <f t="shared" ca="1" si="175"/>
        <v>49</v>
      </c>
      <c r="Y508" s="3" t="str">
        <f t="shared" si="176"/>
        <v/>
      </c>
      <c r="Z508" s="3" t="str">
        <f t="shared" si="177"/>
        <v/>
      </c>
      <c r="AA508" s="3" t="str">
        <f ca="1">" "
&amp;AE508
&amp;IF(AND(OR(K508=5,K508=6),MOD(INT(J508/1000),10)=1)," A2","")
&amp;IF(AND(NOT(I508),J508=109,OFFSET(program!$A$1,0,disasm!$A508+1)&gt;0,NOT(ISNUMBER(FIND(" A1 "," "&amp;AE508&amp;" "))))," AUTOLABEL","")
&amp;" "</f>
        <v xml:space="preserve">  </v>
      </c>
    </row>
    <row r="509" spans="1:31" x14ac:dyDescent="0.2">
      <c r="A509" s="1">
        <f t="shared" ca="1" si="162"/>
        <v>1234</v>
      </c>
      <c r="B509" s="2" t="str">
        <f t="shared" ca="1" si="163"/>
        <v>node17_main+36</v>
      </c>
      <c r="C509" s="3" t="str">
        <f ca="1">_xlfn.TEXTJOIN(" ",FALSE,OFFSET(program!$A$1,0,A509,1,M509))</f>
        <v>83663</v>
      </c>
      <c r="D509" s="4" t="str">
        <f ca="1">IF($H509="data",".dat "&amp;X509,
IF($H509="str",".str " &amp; _xlfn.TEXTJOIN("",FALSE,OFFSET(program!$A$2,0,A509+1,1,M509-1)),
$L509&amp;" "&amp;_xlfn.TEXTJOIN(", ",TRUE,$X509:$Z509)
))</f>
        <v>.dat 83663</v>
      </c>
      <c r="E509" s="19" t="b">
        <f t="shared" ca="1" si="164"/>
        <v>0</v>
      </c>
      <c r="F509" s="5" t="str">
        <f t="shared" ca="1" si="165"/>
        <v>node17_main</v>
      </c>
      <c r="G509" s="5">
        <f t="shared" ca="1" si="166"/>
        <v>1198</v>
      </c>
      <c r="H509" s="5" t="str">
        <f t="shared" si="167"/>
        <v>data</v>
      </c>
      <c r="I509" s="13" t="b">
        <f t="shared" si="168"/>
        <v>1</v>
      </c>
      <c r="J509" s="6">
        <f ca="1">OFFSET(program!$A$1,0,disasm!A509)</f>
        <v>83663</v>
      </c>
      <c r="K509" s="7">
        <f t="shared" ca="1" si="158"/>
        <v>63</v>
      </c>
      <c r="L509" s="7" t="e">
        <f t="shared" ca="1" si="169"/>
        <v>#VALUE!</v>
      </c>
      <c r="M509" s="7">
        <f t="shared" si="170"/>
        <v>1</v>
      </c>
      <c r="N509" s="7">
        <f t="shared" si="159"/>
        <v>1</v>
      </c>
      <c r="O509" s="8">
        <f t="shared" si="171"/>
        <v>1</v>
      </c>
      <c r="P509" s="8" t="str">
        <f t="shared" si="160"/>
        <v/>
      </c>
      <c r="Q509" s="8" t="str">
        <f t="shared" si="161"/>
        <v/>
      </c>
      <c r="R509" s="8" t="str">
        <f t="shared" ca="1" si="172"/>
        <v>num</v>
      </c>
      <c r="S509" s="8" t="str">
        <f t="shared" si="173"/>
        <v/>
      </c>
      <c r="T509" s="8" t="str">
        <f t="shared" si="174"/>
        <v/>
      </c>
      <c r="U509" s="7">
        <f ca="1">IF(O509="","",OFFSET(program!$A$1,0,disasm!$A509+COLUMN()-COLUMN($U509)+IF($I509,0,1)))</f>
        <v>83663</v>
      </c>
      <c r="V509" s="7" t="str">
        <f ca="1">IF(P509="","",OFFSET(program!$A$1,0,disasm!$A509+COLUMN()-COLUMN($U509)+IF($I509,0,1)))</f>
        <v/>
      </c>
      <c r="W509" s="7" t="str">
        <f ca="1">IF(Q509="","",OFFSET(program!$A$1,0,disasm!$A509+COLUMN()-COLUMN($U509)+IF($I509,0,1)))</f>
        <v/>
      </c>
      <c r="X509" s="3" t="str">
        <f t="shared" ca="1" si="175"/>
        <v>83663</v>
      </c>
      <c r="Y509" s="3" t="str">
        <f t="shared" si="176"/>
        <v/>
      </c>
      <c r="Z509" s="3" t="str">
        <f t="shared" si="177"/>
        <v/>
      </c>
      <c r="AA509" s="3" t="str">
        <f ca="1">" "
&amp;AE509
&amp;IF(AND(OR(K509=5,K509=6),MOD(INT(J509/1000),10)=1)," A2","")
&amp;IF(AND(NOT(I509),J509=109,OFFSET(program!$A$1,0,disasm!$A509+1)&gt;0,NOT(ISNUMBER(FIND(" A1 "," "&amp;AE509&amp;" "))))," AUTOLABEL","")
&amp;" "</f>
        <v xml:space="preserve">  </v>
      </c>
    </row>
    <row r="510" spans="1:31" x14ac:dyDescent="0.2">
      <c r="A510" s="1">
        <f t="shared" ca="1" si="162"/>
        <v>1235</v>
      </c>
      <c r="B510" s="2" t="str">
        <f t="shared" ca="1" si="163"/>
        <v>node05_main</v>
      </c>
      <c r="C510" s="3" t="str">
        <f ca="1">_xlfn.TEXTJOIN(" ",FALSE,OFFSET(program!$A$1,0,A510,1,M510))</f>
        <v>1102 30271 1 66</v>
      </c>
      <c r="D510" s="4" t="str">
        <f ca="1">IF($H510="data",".dat "&amp;X510,
IF($H510="str",".str " &amp; _xlfn.TEXTJOIN("",FALSE,OFFSET(program!$A$2,0,A510+1,1,M510-1)),
$L510&amp;" "&amp;_xlfn.TEXTJOIN(", ",TRUE,$X510:$Z510)
))</f>
        <v>MUL  30271, 1, [node.prime]</v>
      </c>
      <c r="E510" s="19" t="b">
        <f t="shared" ca="1" si="164"/>
        <v>1</v>
      </c>
      <c r="F510" s="5" t="str">
        <f t="shared" si="165"/>
        <v>node05_main</v>
      </c>
      <c r="G510" s="5">
        <f t="shared" ca="1" si="166"/>
        <v>1235</v>
      </c>
      <c r="H510" s="5" t="str">
        <f t="shared" si="167"/>
        <v>code</v>
      </c>
      <c r="I510" s="13" t="b">
        <f t="shared" si="168"/>
        <v>0</v>
      </c>
      <c r="J510" s="6">
        <f ca="1">OFFSET(program!$A$1,0,disasm!A510)</f>
        <v>1102</v>
      </c>
      <c r="K510" s="7">
        <f t="shared" ca="1" si="158"/>
        <v>2</v>
      </c>
      <c r="L510" s="7" t="str">
        <f t="shared" ca="1" si="169"/>
        <v xml:space="preserve">MUL </v>
      </c>
      <c r="M510" s="7">
        <f t="shared" ca="1" si="170"/>
        <v>4</v>
      </c>
      <c r="N510" s="7">
        <f t="shared" ca="1" si="159"/>
        <v>3</v>
      </c>
      <c r="O510" s="8">
        <f t="shared" ca="1" si="171"/>
        <v>1</v>
      </c>
      <c r="P510" s="8">
        <f t="shared" ca="1" si="160"/>
        <v>1</v>
      </c>
      <c r="Q510" s="8">
        <f t="shared" ca="1" si="161"/>
        <v>0</v>
      </c>
      <c r="R510" s="8" t="str">
        <f t="shared" ca="1" si="172"/>
        <v>num</v>
      </c>
      <c r="S510" s="8" t="str">
        <f t="shared" ca="1" si="173"/>
        <v>num</v>
      </c>
      <c r="T510" s="8" t="str">
        <f t="shared" ca="1" si="174"/>
        <v>addr</v>
      </c>
      <c r="U510" s="7">
        <f ca="1">IF(O510="","",OFFSET(program!$A$1,0,disasm!$A510+COLUMN()-COLUMN($U510)+IF($I510,0,1)))</f>
        <v>30271</v>
      </c>
      <c r="V510" s="7">
        <f ca="1">IF(P510="","",OFFSET(program!$A$1,0,disasm!$A510+COLUMN()-COLUMN($U510)+IF($I510,0,1)))</f>
        <v>1</v>
      </c>
      <c r="W510" s="7">
        <f ca="1">IF(Q510="","",OFFSET(program!$A$1,0,disasm!$A510+COLUMN()-COLUMN($U510)+IF($I510,0,1)))</f>
        <v>66</v>
      </c>
      <c r="X510" s="3" t="str">
        <f t="shared" ca="1" si="175"/>
        <v>30271</v>
      </c>
      <c r="Y510" s="3" t="str">
        <f t="shared" ca="1" si="176"/>
        <v>1</v>
      </c>
      <c r="Z510" s="3" t="str">
        <f t="shared" ca="1" si="177"/>
        <v>[node.prime]</v>
      </c>
      <c r="AA510" s="3" t="str">
        <f ca="1">" "
&amp;AE510
&amp;IF(AND(OR(K510=5,K510=6),MOD(INT(J510/1000),10)=1)," A2","")
&amp;IF(AND(NOT(I510),J510=109,OFFSET(program!$A$1,0,disasm!$A510+1)&gt;0,NOT(ISNUMBER(FIND(" A1 "," "&amp;AE510&amp;" "))))," AUTOLABEL","")
&amp;" "</f>
        <v xml:space="preserve"> CODE </v>
      </c>
      <c r="AD510" s="12" t="s">
        <v>108</v>
      </c>
      <c r="AE510" s="12" t="s">
        <v>24</v>
      </c>
    </row>
    <row r="511" spans="1:31" x14ac:dyDescent="0.2">
      <c r="A511" s="1">
        <f t="shared" ca="1" si="162"/>
        <v>1239</v>
      </c>
      <c r="B511" s="2" t="str">
        <f t="shared" ca="1" si="163"/>
        <v>node05_main+4</v>
      </c>
      <c r="C511" s="3" t="str">
        <f ca="1">_xlfn.TEXTJOIN(" ",FALSE,OFFSET(program!$A$1,0,A511,1,M511))</f>
        <v>1101 4 0 67</v>
      </c>
      <c r="D511" s="4" t="str">
        <f ca="1">IF($H511="data",".dat "&amp;X511,
IF($H511="str",".str " &amp; _xlfn.TEXTJOIN("",FALSE,OFFSET(program!$A$2,0,A511+1,1,M511-1)),
$L511&amp;" "&amp;_xlfn.TEXTJOIN(", ",TRUE,$X511:$Z511)
))</f>
        <v>ADD  4, 0, [node.rxmem_size]</v>
      </c>
      <c r="E511" s="19" t="b">
        <f t="shared" ca="1" si="164"/>
        <v>1</v>
      </c>
      <c r="F511" s="5" t="str">
        <f t="shared" ca="1" si="165"/>
        <v>node05_main</v>
      </c>
      <c r="G511" s="5">
        <f t="shared" ca="1" si="166"/>
        <v>1235</v>
      </c>
      <c r="H511" s="5" t="str">
        <f t="shared" si="167"/>
        <v>code</v>
      </c>
      <c r="I511" s="13" t="b">
        <f t="shared" si="168"/>
        <v>0</v>
      </c>
      <c r="J511" s="6">
        <f ca="1">OFFSET(program!$A$1,0,disasm!A511)</f>
        <v>1101</v>
      </c>
      <c r="K511" s="7">
        <f t="shared" ca="1" si="158"/>
        <v>1</v>
      </c>
      <c r="L511" s="7" t="str">
        <f t="shared" ca="1" si="169"/>
        <v xml:space="preserve">ADD </v>
      </c>
      <c r="M511" s="7">
        <f t="shared" ca="1" si="170"/>
        <v>4</v>
      </c>
      <c r="N511" s="7">
        <f t="shared" ca="1" si="159"/>
        <v>3</v>
      </c>
      <c r="O511" s="8">
        <f t="shared" ca="1" si="171"/>
        <v>1</v>
      </c>
      <c r="P511" s="8">
        <f t="shared" ca="1" si="160"/>
        <v>1</v>
      </c>
      <c r="Q511" s="8">
        <f t="shared" ca="1" si="161"/>
        <v>0</v>
      </c>
      <c r="R511" s="8" t="str">
        <f t="shared" ca="1" si="172"/>
        <v>num</v>
      </c>
      <c r="S511" s="8" t="str">
        <f t="shared" ca="1" si="173"/>
        <v>num</v>
      </c>
      <c r="T511" s="8" t="str">
        <f t="shared" ca="1" si="174"/>
        <v>addr</v>
      </c>
      <c r="U511" s="7">
        <f ca="1">IF(O511="","",OFFSET(program!$A$1,0,disasm!$A511+COLUMN()-COLUMN($U511)+IF($I511,0,1)))</f>
        <v>4</v>
      </c>
      <c r="V511" s="7">
        <f ca="1">IF(P511="","",OFFSET(program!$A$1,0,disasm!$A511+COLUMN()-COLUMN($U511)+IF($I511,0,1)))</f>
        <v>0</v>
      </c>
      <c r="W511" s="7">
        <f ca="1">IF(Q511="","",OFFSET(program!$A$1,0,disasm!$A511+COLUMN()-COLUMN($U511)+IF($I511,0,1)))</f>
        <v>67</v>
      </c>
      <c r="X511" s="3" t="str">
        <f t="shared" ca="1" si="175"/>
        <v>4</v>
      </c>
      <c r="Y511" s="3" t="str">
        <f t="shared" ca="1" si="176"/>
        <v>0</v>
      </c>
      <c r="Z511" s="3" t="str">
        <f t="shared" ca="1" si="177"/>
        <v>[node.rxmem_size]</v>
      </c>
      <c r="AA511" s="3" t="str">
        <f ca="1">" "
&amp;AE511
&amp;IF(AND(OR(K511=5,K511=6),MOD(INT(J511/1000),10)=1)," A2","")
&amp;IF(AND(NOT(I511),J511=109,OFFSET(program!$A$1,0,disasm!$A511+1)&gt;0,NOT(ISNUMBER(FIND(" A1 "," "&amp;AE511&amp;" "))))," AUTOLABEL","")
&amp;" "</f>
        <v xml:space="preserve">  </v>
      </c>
    </row>
    <row r="512" spans="1:31" x14ac:dyDescent="0.2">
      <c r="A512" s="1">
        <f t="shared" ca="1" si="162"/>
        <v>1243</v>
      </c>
      <c r="B512" s="2" t="str">
        <f t="shared" ca="1" si="163"/>
        <v>node05_main+8</v>
      </c>
      <c r="C512" s="3" t="str">
        <f ca="1">_xlfn.TEXTJOIN(" ",FALSE,OFFSET(program!$A$1,0,A512,1,M512))</f>
        <v>1102 1 1262 68</v>
      </c>
      <c r="D512" s="4" t="str">
        <f ca="1">IF($H512="data",".dat "&amp;X512,
IF($H512="str",".str " &amp; _xlfn.TEXTJOIN("",FALSE,OFFSET(program!$A$2,0,A512+1,1,M512-1)),
$L512&amp;" "&amp;_xlfn.TEXTJOIN(", ",TRUE,$X512:$Z512)
))</f>
        <v>MUL  1, node05_main+27, [node.rxmem]</v>
      </c>
      <c r="E512" s="19" t="b">
        <f t="shared" ca="1" si="164"/>
        <v>1</v>
      </c>
      <c r="F512" s="5" t="str">
        <f t="shared" ca="1" si="165"/>
        <v>node05_main</v>
      </c>
      <c r="G512" s="5">
        <f t="shared" ca="1" si="166"/>
        <v>1235</v>
      </c>
      <c r="H512" s="5" t="str">
        <f t="shared" si="167"/>
        <v>code</v>
      </c>
      <c r="I512" s="13" t="b">
        <f t="shared" si="168"/>
        <v>0</v>
      </c>
      <c r="J512" s="6">
        <f ca="1">OFFSET(program!$A$1,0,disasm!A512)</f>
        <v>1102</v>
      </c>
      <c r="K512" s="7">
        <f t="shared" ca="1" si="158"/>
        <v>2</v>
      </c>
      <c r="L512" s="7" t="str">
        <f t="shared" ca="1" si="169"/>
        <v xml:space="preserve">MUL </v>
      </c>
      <c r="M512" s="7">
        <f t="shared" ca="1" si="170"/>
        <v>4</v>
      </c>
      <c r="N512" s="7">
        <f t="shared" ca="1" si="159"/>
        <v>3</v>
      </c>
      <c r="O512" s="8">
        <f t="shared" ca="1" si="171"/>
        <v>1</v>
      </c>
      <c r="P512" s="8">
        <f t="shared" ca="1" si="160"/>
        <v>1</v>
      </c>
      <c r="Q512" s="8">
        <f t="shared" ca="1" si="161"/>
        <v>0</v>
      </c>
      <c r="R512" s="8" t="str">
        <f t="shared" ca="1" si="172"/>
        <v>num</v>
      </c>
      <c r="S512" s="8" t="str">
        <f t="shared" ca="1" si="173"/>
        <v>addr</v>
      </c>
      <c r="T512" s="8" t="str">
        <f t="shared" ca="1" si="174"/>
        <v>addr</v>
      </c>
      <c r="U512" s="7">
        <f ca="1">IF(O512="","",OFFSET(program!$A$1,0,disasm!$A512+COLUMN()-COLUMN($U512)+IF($I512,0,1)))</f>
        <v>1</v>
      </c>
      <c r="V512" s="7">
        <f ca="1">IF(P512="","",OFFSET(program!$A$1,0,disasm!$A512+COLUMN()-COLUMN($U512)+IF($I512,0,1)))</f>
        <v>1262</v>
      </c>
      <c r="W512" s="7">
        <f ca="1">IF(Q512="","",OFFSET(program!$A$1,0,disasm!$A512+COLUMN()-COLUMN($U512)+IF($I512,0,1)))</f>
        <v>68</v>
      </c>
      <c r="X512" s="3" t="str">
        <f t="shared" ca="1" si="175"/>
        <v>1</v>
      </c>
      <c r="Y512" s="3" t="str">
        <f t="shared" ca="1" si="176"/>
        <v>node05_main+27</v>
      </c>
      <c r="Z512" s="3" t="str">
        <f t="shared" ca="1" si="177"/>
        <v>[node.rxmem]</v>
      </c>
      <c r="AA512" s="3" t="str">
        <f ca="1">" "
&amp;AE512
&amp;IF(AND(OR(K512=5,K512=6),MOD(INT(J512/1000),10)=1)," A2","")
&amp;IF(AND(NOT(I512),J512=109,OFFSET(program!$A$1,0,disasm!$A512+1)&gt;0,NOT(ISNUMBER(FIND(" A1 "," "&amp;AE512&amp;" "))))," AUTOLABEL","")
&amp;" "</f>
        <v xml:space="preserve"> A2 </v>
      </c>
      <c r="AE512" s="12" t="s">
        <v>19</v>
      </c>
    </row>
    <row r="513" spans="1:31" x14ac:dyDescent="0.2">
      <c r="A513" s="1">
        <f t="shared" ca="1" si="162"/>
        <v>1247</v>
      </c>
      <c r="B513" s="2" t="str">
        <f t="shared" ca="1" si="163"/>
        <v>node05_main+12</v>
      </c>
      <c r="C513" s="3" t="str">
        <f ca="1">_xlfn.TEXTJOIN(" ",FALSE,OFFSET(program!$A$1,0,A513,1,M513))</f>
        <v>1101 302 0 69</v>
      </c>
      <c r="D513" s="4" t="str">
        <f ca="1">IF($H513="data",".dat "&amp;X513,
IF($H513="str",".str " &amp; _xlfn.TEXTJOIN("",FALSE,OFFSET(program!$A$2,0,A513+1,1,M513-1)),
$L513&amp;" "&amp;_xlfn.TEXTJOIN(", ",TRUE,$X513:$Z513)
))</f>
        <v>ADD  app_product, 0, [node.node_app]</v>
      </c>
      <c r="E513" s="19" t="b">
        <f t="shared" ca="1" si="164"/>
        <v>1</v>
      </c>
      <c r="F513" s="5" t="str">
        <f t="shared" ca="1" si="165"/>
        <v>node05_main</v>
      </c>
      <c r="G513" s="5">
        <f t="shared" ca="1" si="166"/>
        <v>1235</v>
      </c>
      <c r="H513" s="5" t="str">
        <f t="shared" si="167"/>
        <v>code</v>
      </c>
      <c r="I513" s="13" t="b">
        <f t="shared" si="168"/>
        <v>0</v>
      </c>
      <c r="J513" s="6">
        <f ca="1">OFFSET(program!$A$1,0,disasm!A513)</f>
        <v>1101</v>
      </c>
      <c r="K513" s="7">
        <f t="shared" ca="1" si="158"/>
        <v>1</v>
      </c>
      <c r="L513" s="7" t="str">
        <f t="shared" ca="1" si="169"/>
        <v xml:space="preserve">ADD </v>
      </c>
      <c r="M513" s="7">
        <f t="shared" ca="1" si="170"/>
        <v>4</v>
      </c>
      <c r="N513" s="7">
        <f t="shared" ca="1" si="159"/>
        <v>3</v>
      </c>
      <c r="O513" s="8">
        <f t="shared" ca="1" si="171"/>
        <v>1</v>
      </c>
      <c r="P513" s="8">
        <f t="shared" ca="1" si="160"/>
        <v>1</v>
      </c>
      <c r="Q513" s="8">
        <f t="shared" ca="1" si="161"/>
        <v>0</v>
      </c>
      <c r="R513" s="8" t="str">
        <f t="shared" ca="1" si="172"/>
        <v>addr</v>
      </c>
      <c r="S513" s="8" t="str">
        <f t="shared" ca="1" si="173"/>
        <v>num</v>
      </c>
      <c r="T513" s="8" t="str">
        <f t="shared" ca="1" si="174"/>
        <v>addr</v>
      </c>
      <c r="U513" s="7">
        <f ca="1">IF(O513="","",OFFSET(program!$A$1,0,disasm!$A513+COLUMN()-COLUMN($U513)+IF($I513,0,1)))</f>
        <v>302</v>
      </c>
      <c r="V513" s="7">
        <f ca="1">IF(P513="","",OFFSET(program!$A$1,0,disasm!$A513+COLUMN()-COLUMN($U513)+IF($I513,0,1)))</f>
        <v>0</v>
      </c>
      <c r="W513" s="7">
        <f ca="1">IF(Q513="","",OFFSET(program!$A$1,0,disasm!$A513+COLUMN()-COLUMN($U513)+IF($I513,0,1)))</f>
        <v>69</v>
      </c>
      <c r="X513" s="3" t="str">
        <f t="shared" ca="1" si="175"/>
        <v>app_product</v>
      </c>
      <c r="Y513" s="3" t="str">
        <f t="shared" ca="1" si="176"/>
        <v>0</v>
      </c>
      <c r="Z513" s="3" t="str">
        <f t="shared" ca="1" si="177"/>
        <v>[node.node_app]</v>
      </c>
      <c r="AA513" s="3" t="str">
        <f ca="1">" "
&amp;AE513
&amp;IF(AND(OR(K513=5,K513=6),MOD(INT(J513/1000),10)=1)," A2","")
&amp;IF(AND(NOT(I513),J513=109,OFFSET(program!$A$1,0,disasm!$A513+1)&gt;0,NOT(ISNUMBER(FIND(" A1 "," "&amp;AE513&amp;" "))))," AUTOLABEL","")
&amp;" "</f>
        <v xml:space="preserve"> A1 </v>
      </c>
      <c r="AE513" s="12" t="s">
        <v>28</v>
      </c>
    </row>
    <row r="514" spans="1:31" x14ac:dyDescent="0.2">
      <c r="A514" s="1">
        <f t="shared" ca="1" si="162"/>
        <v>1251</v>
      </c>
      <c r="B514" s="2" t="str">
        <f t="shared" ca="1" si="163"/>
        <v>node05_main+16</v>
      </c>
      <c r="C514" s="3" t="str">
        <f ca="1">_xlfn.TEXTJOIN(" ",FALSE,OFFSET(program!$A$1,0,A514,1,M514))</f>
        <v>1101 0 1 71</v>
      </c>
      <c r="D514" s="4" t="str">
        <f ca="1">IF($H514="data",".dat "&amp;X514,
IF($H514="str",".str " &amp; _xlfn.TEXTJOIN("",FALSE,OFFSET(program!$A$2,0,A514+1,1,M514-1)),
$L514&amp;" "&amp;_xlfn.TEXTJOIN(", ",TRUE,$X514:$Z514)
))</f>
        <v>ADD  0, 1, [node.desttbl_size]</v>
      </c>
      <c r="E514" s="19" t="b">
        <f t="shared" ca="1" si="164"/>
        <v>1</v>
      </c>
      <c r="F514" s="5" t="str">
        <f t="shared" ca="1" si="165"/>
        <v>node05_main</v>
      </c>
      <c r="G514" s="5">
        <f t="shared" ca="1" si="166"/>
        <v>1235</v>
      </c>
      <c r="H514" s="5" t="str">
        <f t="shared" si="167"/>
        <v>code</v>
      </c>
      <c r="I514" s="13" t="b">
        <f t="shared" si="168"/>
        <v>0</v>
      </c>
      <c r="J514" s="6">
        <f ca="1">OFFSET(program!$A$1,0,disasm!A514)</f>
        <v>1101</v>
      </c>
      <c r="K514" s="7">
        <f t="shared" ca="1" si="158"/>
        <v>1</v>
      </c>
      <c r="L514" s="7" t="str">
        <f t="shared" ca="1" si="169"/>
        <v xml:space="preserve">ADD </v>
      </c>
      <c r="M514" s="7">
        <f t="shared" ca="1" si="170"/>
        <v>4</v>
      </c>
      <c r="N514" s="7">
        <f t="shared" ca="1" si="159"/>
        <v>3</v>
      </c>
      <c r="O514" s="8">
        <f t="shared" ca="1" si="171"/>
        <v>1</v>
      </c>
      <c r="P514" s="8">
        <f t="shared" ca="1" si="160"/>
        <v>1</v>
      </c>
      <c r="Q514" s="8">
        <f t="shared" ca="1" si="161"/>
        <v>0</v>
      </c>
      <c r="R514" s="8" t="str">
        <f t="shared" ca="1" si="172"/>
        <v>num</v>
      </c>
      <c r="S514" s="8" t="str">
        <f t="shared" ca="1" si="173"/>
        <v>num</v>
      </c>
      <c r="T514" s="8" t="str">
        <f t="shared" ca="1" si="174"/>
        <v>addr</v>
      </c>
      <c r="U514" s="7">
        <f ca="1">IF(O514="","",OFFSET(program!$A$1,0,disasm!$A514+COLUMN()-COLUMN($U514)+IF($I514,0,1)))</f>
        <v>0</v>
      </c>
      <c r="V514" s="7">
        <f ca="1">IF(P514="","",OFFSET(program!$A$1,0,disasm!$A514+COLUMN()-COLUMN($U514)+IF($I514,0,1)))</f>
        <v>1</v>
      </c>
      <c r="W514" s="7">
        <f ca="1">IF(Q514="","",OFFSET(program!$A$1,0,disasm!$A514+COLUMN()-COLUMN($U514)+IF($I514,0,1)))</f>
        <v>71</v>
      </c>
      <c r="X514" s="3" t="str">
        <f t="shared" ca="1" si="175"/>
        <v>0</v>
      </c>
      <c r="Y514" s="3" t="str">
        <f t="shared" ca="1" si="176"/>
        <v>1</v>
      </c>
      <c r="Z514" s="3" t="str">
        <f t="shared" ca="1" si="177"/>
        <v>[node.desttbl_size]</v>
      </c>
      <c r="AA514" s="3" t="str">
        <f ca="1">" "
&amp;AE514
&amp;IF(AND(OR(K514=5,K514=6),MOD(INT(J514/1000),10)=1)," A2","")
&amp;IF(AND(NOT(I514),J514=109,OFFSET(program!$A$1,0,disasm!$A514+1)&gt;0,NOT(ISNUMBER(FIND(" A1 "," "&amp;AE514&amp;" "))))," AUTOLABEL","")
&amp;" "</f>
        <v xml:space="preserve">  </v>
      </c>
    </row>
    <row r="515" spans="1:31" x14ac:dyDescent="0.2">
      <c r="A515" s="1">
        <f t="shared" ca="1" si="162"/>
        <v>1255</v>
      </c>
      <c r="B515" s="2" t="str">
        <f t="shared" ca="1" si="163"/>
        <v>node05_main+20</v>
      </c>
      <c r="C515" s="3" t="str">
        <f ca="1">_xlfn.TEXTJOIN(" ",FALSE,OFFSET(program!$A$1,0,A515,1,M515))</f>
        <v>1102 1270 1 72</v>
      </c>
      <c r="D515" s="4" t="str">
        <f ca="1">IF($H515="data",".dat "&amp;X515,
IF($H515="str",".str " &amp; _xlfn.TEXTJOIN("",FALSE,OFFSET(program!$A$2,0,A515+1,1,M515-1)),
$L515&amp;" "&amp;_xlfn.TEXTJOIN(", ",TRUE,$X515:$Z515)
))</f>
        <v>MUL  node05_main+35, 1, [node.desttbl]</v>
      </c>
      <c r="E515" s="19" t="b">
        <f t="shared" ca="1" si="164"/>
        <v>1</v>
      </c>
      <c r="F515" s="5" t="str">
        <f t="shared" ca="1" si="165"/>
        <v>node05_main</v>
      </c>
      <c r="G515" s="5">
        <f t="shared" ca="1" si="166"/>
        <v>1235</v>
      </c>
      <c r="H515" s="5" t="str">
        <f t="shared" si="167"/>
        <v>code</v>
      </c>
      <c r="I515" s="13" t="b">
        <f t="shared" si="168"/>
        <v>0</v>
      </c>
      <c r="J515" s="6">
        <f ca="1">OFFSET(program!$A$1,0,disasm!A515)</f>
        <v>1102</v>
      </c>
      <c r="K515" s="7">
        <f t="shared" ref="K515:K578" ca="1" si="178">MOD($J515,100)</f>
        <v>2</v>
      </c>
      <c r="L515" s="7" t="str">
        <f t="shared" ca="1" si="169"/>
        <v xml:space="preserve">MUL </v>
      </c>
      <c r="M515" s="7">
        <f t="shared" ca="1" si="170"/>
        <v>4</v>
      </c>
      <c r="N515" s="7">
        <f t="shared" ref="N515:N578" ca="1" si="179">IF($I515,1,IFERROR(CHOOSE($K515,3,3,1,1,2,2,3,3,1),0))</f>
        <v>3</v>
      </c>
      <c r="O515" s="8">
        <f t="shared" ca="1" si="171"/>
        <v>1</v>
      </c>
      <c r="P515" s="8">
        <f t="shared" ref="P515:P578" ca="1" si="180">IF($N515&gt;=2,MOD(INT($J515/1000),10),"")</f>
        <v>1</v>
      </c>
      <c r="Q515" s="8">
        <f t="shared" ref="Q515:Q578" ca="1" si="181">IF($N515&gt;=3,MOD(INT($J515/10000),10),"")</f>
        <v>0</v>
      </c>
      <c r="R515" s="8" t="str">
        <f t="shared" ca="1" si="172"/>
        <v>addr</v>
      </c>
      <c r="S515" s="8" t="str">
        <f t="shared" ca="1" si="173"/>
        <v>num</v>
      </c>
      <c r="T515" s="8" t="str">
        <f t="shared" ca="1" si="174"/>
        <v>addr</v>
      </c>
      <c r="U515" s="7">
        <f ca="1">IF(O515="","",OFFSET(program!$A$1,0,disasm!$A515+COLUMN()-COLUMN($U515)+IF($I515,0,1)))</f>
        <v>1270</v>
      </c>
      <c r="V515" s="7">
        <f ca="1">IF(P515="","",OFFSET(program!$A$1,0,disasm!$A515+COLUMN()-COLUMN($U515)+IF($I515,0,1)))</f>
        <v>1</v>
      </c>
      <c r="W515" s="7">
        <f ca="1">IF(Q515="","",OFFSET(program!$A$1,0,disasm!$A515+COLUMN()-COLUMN($U515)+IF($I515,0,1)))</f>
        <v>72</v>
      </c>
      <c r="X515" s="3" t="str">
        <f t="shared" ca="1" si="175"/>
        <v>node05_main+35</v>
      </c>
      <c r="Y515" s="3" t="str">
        <f t="shared" ca="1" si="176"/>
        <v>1</v>
      </c>
      <c r="Z515" s="3" t="str">
        <f t="shared" ca="1" si="177"/>
        <v>[node.desttbl]</v>
      </c>
      <c r="AA515" s="3" t="str">
        <f ca="1">" "
&amp;AE515
&amp;IF(AND(OR(K515=5,K515=6),MOD(INT(J515/1000),10)=1)," A2","")
&amp;IF(AND(NOT(I515),J515=109,OFFSET(program!$A$1,0,disasm!$A515+1)&gt;0,NOT(ISNUMBER(FIND(" A1 "," "&amp;AE515&amp;" "))))," AUTOLABEL","")
&amp;" "</f>
        <v xml:space="preserve"> A1 </v>
      </c>
      <c r="AE515" s="21" t="s">
        <v>28</v>
      </c>
    </row>
    <row r="516" spans="1:31" x14ac:dyDescent="0.2">
      <c r="A516" s="1">
        <f t="shared" ref="A516:A579" ca="1" si="182">A515+M515</f>
        <v>1259</v>
      </c>
      <c r="B516" s="2" t="str">
        <f t="shared" ref="B516:B579" ca="1" si="183">$F516
&amp;IF(ISBLANK(AB516),
    IF($A516=$G516,
        "",
        "+"&amp;$A516-$G516
    ),
    "."&amp;AB516
)</f>
        <v>node05_main+24</v>
      </c>
      <c r="C516" s="3" t="str">
        <f ca="1">_xlfn.TEXTJOIN(" ",FALSE,OFFSET(program!$A$1,0,A516,1,M516))</f>
        <v>1106 0 73</v>
      </c>
      <c r="D516" s="4" t="str">
        <f ca="1">IF($H516="data",".dat "&amp;X516,
IF($H516="str",".str " &amp; _xlfn.TEXTJOIN("",FALSE,OFFSET(program!$A$2,0,A516+1,1,M516-1)),
$L516&amp;" "&amp;_xlfn.TEXTJOIN(", ",TRUE,$X516:$Z516)
))</f>
        <v>J=0  0, main.loop</v>
      </c>
      <c r="E516" s="19" t="b">
        <f t="shared" ref="E516:E579" ca="1" si="184">IF(G516&lt;&gt;G515,NOT(E515),E515)</f>
        <v>1</v>
      </c>
      <c r="F516" s="5" t="str">
        <f t="shared" ref="F516:F579" ca="1" si="185">IF(ISBLANK($AD516),
    IF(ISNUMBER(FIND(" AUTOLABEL ",AA516)),IF(I516,"data","fun")&amp;A516,F515),
    $AD516
)</f>
        <v>node05_main</v>
      </c>
      <c r="G516" s="5">
        <f t="shared" ref="G516:G579" ca="1" si="186">IF(AND(ISBLANK($AD516),NOT(ISNUMBER(FIND(" AUTOLABEL ",AA516)))),G515,$A516)</f>
        <v>1235</v>
      </c>
      <c r="H516" s="5" t="str">
        <f t="shared" ref="H516:H579" si="187">IF(ISNUMBER(FIND(" STR "," "&amp;AE516&amp;" ")),"str",
IF(ISNUMBER(FIND(" CODE "," "&amp;AE516&amp;" ")),"code",
IF(ISNUMBER(FIND(" DATA "," "&amp;AE516&amp;" ")),"data",
$H515
)))</f>
        <v>code</v>
      </c>
      <c r="I516" s="13" t="b">
        <f t="shared" ref="I516:I579" si="188">H516&lt;&gt;"code"</f>
        <v>0</v>
      </c>
      <c r="J516" s="6">
        <f ca="1">OFFSET(program!$A$1,0,disasm!A516)</f>
        <v>1106</v>
      </c>
      <c r="K516" s="7">
        <f t="shared" ca="1" si="178"/>
        <v>6</v>
      </c>
      <c r="L516" s="7" t="str">
        <f t="shared" ref="L516:L579" ca="1" si="189">IF(K516=99,"END",CHOOSE(K516,"ADD ","MUL ","IN  ","OUT ","J!=0","J=0 ","CMP&lt;","CMP=","SP+ "))</f>
        <v xml:space="preserve">J=0 </v>
      </c>
      <c r="M516" s="7">
        <f t="shared" ref="M516:M579" ca="1" si="190">IF($H516="data",1,IF($H516="str",$J516+1,N516+1))</f>
        <v>3</v>
      </c>
      <c r="N516" s="7">
        <f t="shared" ca="1" si="179"/>
        <v>2</v>
      </c>
      <c r="O516" s="8">
        <f t="shared" ref="O516:O579" ca="1" si="191">IF(I516,1,IF($N516&gt;=1,MOD(INT($J516/100),10),""))</f>
        <v>1</v>
      </c>
      <c r="P516" s="8">
        <f t="shared" ca="1" si="180"/>
        <v>1</v>
      </c>
      <c r="Q516" s="8" t="str">
        <f t="shared" ca="1" si="181"/>
        <v/>
      </c>
      <c r="R516" s="8" t="str">
        <f t="shared" ref="R516:R579" ca="1" si="192">IF(O516="","",
    IF(ISNUMBER(FIND(" A"&amp;R$1&amp;" ",$AA516)),"addr",
        IF(ISNUMBER(FIND(" C"&amp;R$1&amp;" ",$AA516)),"char",
            CHOOSE(O516+1,"addr","num","num")
        )
    )
)</f>
        <v>num</v>
      </c>
      <c r="S516" s="8" t="str">
        <f t="shared" ref="S516:S579" ca="1" si="193">IF(P516="","",
    IF(ISNUMBER(FIND(" A"&amp;S$1&amp;" ",$AA516)),"addr",
        IF(ISNUMBER(FIND(" C"&amp;S$1&amp;" ",$AA516)),"char",
            CHOOSE(P516+1,"addr","num","num")
        )
    )
)</f>
        <v>addr</v>
      </c>
      <c r="T516" s="8" t="str">
        <f t="shared" ref="T516:T579" ca="1" si="194">IF(Q516="","",
    IF(ISNUMBER(FIND(" A"&amp;T$1&amp;" ",$AA516)),"addr",
        IF(ISNUMBER(FIND(" C"&amp;T$1&amp;" ",$AA516)),"char",
            CHOOSE(Q516+1,"addr","num","num")
        )
    )
)</f>
        <v/>
      </c>
      <c r="U516" s="7">
        <f ca="1">IF(O516="","",OFFSET(program!$A$1,0,disasm!$A516+COLUMN()-COLUMN($U516)+IF($I516,0,1)))</f>
        <v>0</v>
      </c>
      <c r="V516" s="7">
        <f ca="1">IF(P516="","",OFFSET(program!$A$1,0,disasm!$A516+COLUMN()-COLUMN($U516)+IF($I516,0,1)))</f>
        <v>73</v>
      </c>
      <c r="W516" s="7" t="str">
        <f ca="1">IF(Q516="","",OFFSET(program!$A$1,0,disasm!$A516+COLUMN()-COLUMN($U516)+IF($I516,0,1)))</f>
        <v/>
      </c>
      <c r="X516" s="3" t="str">
        <f t="shared" ref="X516:X579" ca="1" si="195">IF(O516="","",
  SUBSTITUTE(SUBSTITUTE(
    CHOOSE(1+O516,"[val]","val","[SP+val]"),
    "val",
    IF(R516="char","'"&amp;CHAR(U516)&amp;"'",
      IF(R516="addr",
        INDEX($B:$B,MATCH(U516,$A:$A,1))
          &amp; IF(INDEX($A:$A,MATCH(U516,$A:$A,1)) &lt; U516, ".a"&amp;(U516 - INDEX($A:$A,MATCH(U516,$A:$A,1))),""),
        U516
       )
    )
  ),"+-","-")
)</f>
        <v>0</v>
      </c>
      <c r="Y516" s="3" t="str">
        <f t="shared" ref="Y516:Y579" ca="1" si="196">IF(P516="","",
  SUBSTITUTE(SUBSTITUTE(
    CHOOSE(1+P516,"[val]","val","[SP+val]"),
    "val",
    IF(S516="char","'"&amp;CHAR(V516)&amp;"'",
      IF(S516="addr",
        INDEX($B:$B,MATCH(V516,$A:$A,1))
          &amp; IF(INDEX($A:$A,MATCH(V516,$A:$A,1)) &lt; V516, ".a"&amp;(V516 - INDEX($A:$A,MATCH(V516,$A:$A,1))),""),
        V516
       )
    )
  ),"+-","-")
)</f>
        <v>main.loop</v>
      </c>
      <c r="Z516" s="3" t="str">
        <f t="shared" ref="Z516:Z579" ca="1" si="197">IF(Q516="","",
  SUBSTITUTE(SUBSTITUTE(
    CHOOSE(1+Q516,"[val]","val","[SP+val]"),
    "val",
    IF(T516="char","'"&amp;CHAR(W516)&amp;"'",
      IF(T516="addr",
        INDEX($B:$B,MATCH(W516,$A:$A,1))
          &amp; IF(INDEX($A:$A,MATCH(W516,$A:$A,1)) &lt; W516, ".a"&amp;(W516 - INDEX($A:$A,MATCH(W516,$A:$A,1))),""),
        W516
       )
    )
  ),"+-","-")
)</f>
        <v/>
      </c>
      <c r="AA516" s="3" t="str">
        <f ca="1">" "
&amp;AE516
&amp;IF(AND(OR(K516=5,K516=6),MOD(INT(J516/1000),10)=1)," A2","")
&amp;IF(AND(NOT(I516),J516=109,OFFSET(program!$A$1,0,disasm!$A516+1)&gt;0,NOT(ISNUMBER(FIND(" A1 "," "&amp;AE516&amp;" "))))," AUTOLABEL","")
&amp;" "</f>
        <v xml:space="preserve">  A2 </v>
      </c>
    </row>
    <row r="517" spans="1:31" x14ac:dyDescent="0.2">
      <c r="A517" s="1">
        <f t="shared" ca="1" si="182"/>
        <v>1262</v>
      </c>
      <c r="B517" s="2" t="str">
        <f t="shared" ca="1" si="183"/>
        <v>node05_main+27</v>
      </c>
      <c r="C517" s="3" t="str">
        <f ca="1">_xlfn.TEXTJOIN(" ",FALSE,OFFSET(program!$A$1,0,A517,1,M517))</f>
        <v>0</v>
      </c>
      <c r="D517" s="4" t="str">
        <f ca="1">IF($H517="data",".dat "&amp;X517,
IF($H517="str",".str " &amp; _xlfn.TEXTJOIN("",FALSE,OFFSET(program!$A$2,0,A517+1,1,M517-1)),
$L517&amp;" "&amp;_xlfn.TEXTJOIN(", ",TRUE,$X517:$Z517)
))</f>
        <v>.dat 0</v>
      </c>
      <c r="E517" s="19" t="b">
        <f t="shared" ca="1" si="184"/>
        <v>1</v>
      </c>
      <c r="F517" s="5" t="str">
        <f t="shared" ca="1" si="185"/>
        <v>node05_main</v>
      </c>
      <c r="G517" s="5">
        <f t="shared" ca="1" si="186"/>
        <v>1235</v>
      </c>
      <c r="H517" s="5" t="str">
        <f t="shared" si="187"/>
        <v>data</v>
      </c>
      <c r="I517" s="13" t="b">
        <f t="shared" si="188"/>
        <v>1</v>
      </c>
      <c r="J517" s="6">
        <f ca="1">OFFSET(program!$A$1,0,disasm!A517)</f>
        <v>0</v>
      </c>
      <c r="K517" s="7">
        <f t="shared" ca="1" si="178"/>
        <v>0</v>
      </c>
      <c r="L517" s="7" t="e">
        <f t="shared" ca="1" si="189"/>
        <v>#VALUE!</v>
      </c>
      <c r="M517" s="7">
        <f t="shared" si="190"/>
        <v>1</v>
      </c>
      <c r="N517" s="7">
        <f t="shared" si="179"/>
        <v>1</v>
      </c>
      <c r="O517" s="8">
        <f t="shared" si="191"/>
        <v>1</v>
      </c>
      <c r="P517" s="8" t="str">
        <f t="shared" si="180"/>
        <v/>
      </c>
      <c r="Q517" s="8" t="str">
        <f t="shared" si="181"/>
        <v/>
      </c>
      <c r="R517" s="8" t="str">
        <f t="shared" ca="1" si="192"/>
        <v>num</v>
      </c>
      <c r="S517" s="8" t="str">
        <f t="shared" si="193"/>
        <v/>
      </c>
      <c r="T517" s="8" t="str">
        <f t="shared" si="194"/>
        <v/>
      </c>
      <c r="U517" s="7">
        <f ca="1">IF(O517="","",OFFSET(program!$A$1,0,disasm!$A517+COLUMN()-COLUMN($U517)+IF($I517,0,1)))</f>
        <v>0</v>
      </c>
      <c r="V517" s="7" t="str">
        <f ca="1">IF(P517="","",OFFSET(program!$A$1,0,disasm!$A517+COLUMN()-COLUMN($U517)+IF($I517,0,1)))</f>
        <v/>
      </c>
      <c r="W517" s="7" t="str">
        <f ca="1">IF(Q517="","",OFFSET(program!$A$1,0,disasm!$A517+COLUMN()-COLUMN($U517)+IF($I517,0,1)))</f>
        <v/>
      </c>
      <c r="X517" s="3" t="str">
        <f t="shared" ca="1" si="195"/>
        <v>0</v>
      </c>
      <c r="Y517" s="3" t="str">
        <f t="shared" si="196"/>
        <v/>
      </c>
      <c r="Z517" s="3" t="str">
        <f t="shared" si="197"/>
        <v/>
      </c>
      <c r="AA517" s="3" t="str">
        <f ca="1">" "
&amp;AE517
&amp;IF(AND(OR(K517=5,K517=6),MOD(INT(J517/1000),10)=1)," A2","")
&amp;IF(AND(NOT(I517),J517=109,OFFSET(program!$A$1,0,disasm!$A517+1)&gt;0,NOT(ISNUMBER(FIND(" A1 "," "&amp;AE517&amp;" "))))," AUTOLABEL","")
&amp;" "</f>
        <v xml:space="preserve"> DATA </v>
      </c>
      <c r="AE517" s="12" t="s">
        <v>23</v>
      </c>
    </row>
    <row r="518" spans="1:31" x14ac:dyDescent="0.2">
      <c r="A518" s="1">
        <f t="shared" ca="1" si="182"/>
        <v>1263</v>
      </c>
      <c r="B518" s="2" t="str">
        <f t="shared" ca="1" si="183"/>
        <v>node05_main+28</v>
      </c>
      <c r="C518" s="3" t="str">
        <f ca="1">_xlfn.TEXTJOIN(" ",FALSE,OFFSET(program!$A$1,0,A518,1,M518))</f>
        <v>0</v>
      </c>
      <c r="D518" s="4" t="str">
        <f ca="1">IF($H518="data",".dat "&amp;X518,
IF($H518="str",".str " &amp; _xlfn.TEXTJOIN("",FALSE,OFFSET(program!$A$2,0,A518+1,1,M518-1)),
$L518&amp;" "&amp;_xlfn.TEXTJOIN(", ",TRUE,$X518:$Z518)
))</f>
        <v>.dat 0</v>
      </c>
      <c r="E518" s="19" t="b">
        <f t="shared" ca="1" si="184"/>
        <v>1</v>
      </c>
      <c r="F518" s="5" t="str">
        <f t="shared" ca="1" si="185"/>
        <v>node05_main</v>
      </c>
      <c r="G518" s="5">
        <f t="shared" ca="1" si="186"/>
        <v>1235</v>
      </c>
      <c r="H518" s="5" t="str">
        <f t="shared" si="187"/>
        <v>data</v>
      </c>
      <c r="I518" s="13" t="b">
        <f t="shared" si="188"/>
        <v>1</v>
      </c>
      <c r="J518" s="6">
        <f ca="1">OFFSET(program!$A$1,0,disasm!A518)</f>
        <v>0</v>
      </c>
      <c r="K518" s="7">
        <f t="shared" ca="1" si="178"/>
        <v>0</v>
      </c>
      <c r="L518" s="7" t="e">
        <f t="shared" ca="1" si="189"/>
        <v>#VALUE!</v>
      </c>
      <c r="M518" s="7">
        <f t="shared" si="190"/>
        <v>1</v>
      </c>
      <c r="N518" s="7">
        <f t="shared" si="179"/>
        <v>1</v>
      </c>
      <c r="O518" s="8">
        <f t="shared" si="191"/>
        <v>1</v>
      </c>
      <c r="P518" s="8" t="str">
        <f t="shared" si="180"/>
        <v/>
      </c>
      <c r="Q518" s="8" t="str">
        <f t="shared" si="181"/>
        <v/>
      </c>
      <c r="R518" s="8" t="str">
        <f t="shared" ca="1" si="192"/>
        <v>num</v>
      </c>
      <c r="S518" s="8" t="str">
        <f t="shared" si="193"/>
        <v/>
      </c>
      <c r="T518" s="8" t="str">
        <f t="shared" si="194"/>
        <v/>
      </c>
      <c r="U518" s="7">
        <f ca="1">IF(O518="","",OFFSET(program!$A$1,0,disasm!$A518+COLUMN()-COLUMN($U518)+IF($I518,0,1)))</f>
        <v>0</v>
      </c>
      <c r="V518" s="7" t="str">
        <f ca="1">IF(P518="","",OFFSET(program!$A$1,0,disasm!$A518+COLUMN()-COLUMN($U518)+IF($I518,0,1)))</f>
        <v/>
      </c>
      <c r="W518" s="7" t="str">
        <f ca="1">IF(Q518="","",OFFSET(program!$A$1,0,disasm!$A518+COLUMN()-COLUMN($U518)+IF($I518,0,1)))</f>
        <v/>
      </c>
      <c r="X518" s="3" t="str">
        <f t="shared" ca="1" si="195"/>
        <v>0</v>
      </c>
      <c r="Y518" s="3" t="str">
        <f t="shared" si="196"/>
        <v/>
      </c>
      <c r="Z518" s="3" t="str">
        <f t="shared" si="197"/>
        <v/>
      </c>
      <c r="AA518" s="3" t="str">
        <f ca="1">" "
&amp;AE518
&amp;IF(AND(OR(K518=5,K518=6),MOD(INT(J518/1000),10)=1)," A2","")
&amp;IF(AND(NOT(I518),J518=109,OFFSET(program!$A$1,0,disasm!$A518+1)&gt;0,NOT(ISNUMBER(FIND(" A1 "," "&amp;AE518&amp;" "))))," AUTOLABEL","")
&amp;" "</f>
        <v xml:space="preserve">  </v>
      </c>
    </row>
    <row r="519" spans="1:31" x14ac:dyDescent="0.2">
      <c r="A519" s="1">
        <f t="shared" ca="1" si="182"/>
        <v>1264</v>
      </c>
      <c r="B519" s="2" t="str">
        <f t="shared" ca="1" si="183"/>
        <v>node05_main+29</v>
      </c>
      <c r="C519" s="3" t="str">
        <f ca="1">_xlfn.TEXTJOIN(" ",FALSE,OFFSET(program!$A$1,0,A519,1,M519))</f>
        <v>0</v>
      </c>
      <c r="D519" s="4" t="str">
        <f ca="1">IF($H519="data",".dat "&amp;X519,
IF($H519="str",".str " &amp; _xlfn.TEXTJOIN("",FALSE,OFFSET(program!$A$2,0,A519+1,1,M519-1)),
$L519&amp;" "&amp;_xlfn.TEXTJOIN(", ",TRUE,$X519:$Z519)
))</f>
        <v>.dat 0</v>
      </c>
      <c r="E519" s="19" t="b">
        <f t="shared" ca="1" si="184"/>
        <v>1</v>
      </c>
      <c r="F519" s="5" t="str">
        <f t="shared" ca="1" si="185"/>
        <v>node05_main</v>
      </c>
      <c r="G519" s="5">
        <f t="shared" ca="1" si="186"/>
        <v>1235</v>
      </c>
      <c r="H519" s="5" t="str">
        <f t="shared" si="187"/>
        <v>data</v>
      </c>
      <c r="I519" s="13" t="b">
        <f t="shared" si="188"/>
        <v>1</v>
      </c>
      <c r="J519" s="6">
        <f ca="1">OFFSET(program!$A$1,0,disasm!A519)</f>
        <v>0</v>
      </c>
      <c r="K519" s="7">
        <f t="shared" ca="1" si="178"/>
        <v>0</v>
      </c>
      <c r="L519" s="7" t="e">
        <f t="shared" ca="1" si="189"/>
        <v>#VALUE!</v>
      </c>
      <c r="M519" s="7">
        <f t="shared" si="190"/>
        <v>1</v>
      </c>
      <c r="N519" s="7">
        <f t="shared" si="179"/>
        <v>1</v>
      </c>
      <c r="O519" s="8">
        <f t="shared" si="191"/>
        <v>1</v>
      </c>
      <c r="P519" s="8" t="str">
        <f t="shared" si="180"/>
        <v/>
      </c>
      <c r="Q519" s="8" t="str">
        <f t="shared" si="181"/>
        <v/>
      </c>
      <c r="R519" s="8" t="str">
        <f t="shared" ca="1" si="192"/>
        <v>num</v>
      </c>
      <c r="S519" s="8" t="str">
        <f t="shared" si="193"/>
        <v/>
      </c>
      <c r="T519" s="8" t="str">
        <f t="shared" si="194"/>
        <v/>
      </c>
      <c r="U519" s="7">
        <f ca="1">IF(O519="","",OFFSET(program!$A$1,0,disasm!$A519+COLUMN()-COLUMN($U519)+IF($I519,0,1)))</f>
        <v>0</v>
      </c>
      <c r="V519" s="7" t="str">
        <f ca="1">IF(P519="","",OFFSET(program!$A$1,0,disasm!$A519+COLUMN()-COLUMN($U519)+IF($I519,0,1)))</f>
        <v/>
      </c>
      <c r="W519" s="7" t="str">
        <f ca="1">IF(Q519="","",OFFSET(program!$A$1,0,disasm!$A519+COLUMN()-COLUMN($U519)+IF($I519,0,1)))</f>
        <v/>
      </c>
      <c r="X519" s="3" t="str">
        <f t="shared" ca="1" si="195"/>
        <v>0</v>
      </c>
      <c r="Y519" s="3" t="str">
        <f t="shared" si="196"/>
        <v/>
      </c>
      <c r="Z519" s="3" t="str">
        <f t="shared" si="197"/>
        <v/>
      </c>
      <c r="AA519" s="3" t="str">
        <f ca="1">" "
&amp;AE519
&amp;IF(AND(OR(K519=5,K519=6),MOD(INT(J519/1000),10)=1)," A2","")
&amp;IF(AND(NOT(I519),J519=109,OFFSET(program!$A$1,0,disasm!$A519+1)&gt;0,NOT(ISNUMBER(FIND(" A1 "," "&amp;AE519&amp;" "))))," AUTOLABEL","")
&amp;" "</f>
        <v xml:space="preserve">  </v>
      </c>
    </row>
    <row r="520" spans="1:31" x14ac:dyDescent="0.2">
      <c r="A520" s="1">
        <f t="shared" ca="1" si="182"/>
        <v>1265</v>
      </c>
      <c r="B520" s="2" t="str">
        <f t="shared" ca="1" si="183"/>
        <v>node05_main+30</v>
      </c>
      <c r="C520" s="3" t="str">
        <f ca="1">_xlfn.TEXTJOIN(" ",FALSE,OFFSET(program!$A$1,0,A520,1,M520))</f>
        <v>0</v>
      </c>
      <c r="D520" s="4" t="str">
        <f ca="1">IF($H520="data",".dat "&amp;X520,
IF($H520="str",".str " &amp; _xlfn.TEXTJOIN("",FALSE,OFFSET(program!$A$2,0,A520+1,1,M520-1)),
$L520&amp;" "&amp;_xlfn.TEXTJOIN(", ",TRUE,$X520:$Z520)
))</f>
        <v>.dat 0</v>
      </c>
      <c r="E520" s="19" t="b">
        <f t="shared" ca="1" si="184"/>
        <v>1</v>
      </c>
      <c r="F520" s="5" t="str">
        <f t="shared" ca="1" si="185"/>
        <v>node05_main</v>
      </c>
      <c r="G520" s="5">
        <f t="shared" ca="1" si="186"/>
        <v>1235</v>
      </c>
      <c r="H520" s="5" t="str">
        <f t="shared" si="187"/>
        <v>data</v>
      </c>
      <c r="I520" s="13" t="b">
        <f t="shared" si="188"/>
        <v>1</v>
      </c>
      <c r="J520" s="6">
        <f ca="1">OFFSET(program!$A$1,0,disasm!A520)</f>
        <v>0</v>
      </c>
      <c r="K520" s="7">
        <f t="shared" ca="1" si="178"/>
        <v>0</v>
      </c>
      <c r="L520" s="7" t="e">
        <f t="shared" ca="1" si="189"/>
        <v>#VALUE!</v>
      </c>
      <c r="M520" s="7">
        <f t="shared" si="190"/>
        <v>1</v>
      </c>
      <c r="N520" s="7">
        <f t="shared" si="179"/>
        <v>1</v>
      </c>
      <c r="O520" s="8">
        <f t="shared" si="191"/>
        <v>1</v>
      </c>
      <c r="P520" s="8" t="str">
        <f t="shared" si="180"/>
        <v/>
      </c>
      <c r="Q520" s="8" t="str">
        <f t="shared" si="181"/>
        <v/>
      </c>
      <c r="R520" s="8" t="str">
        <f t="shared" ca="1" si="192"/>
        <v>num</v>
      </c>
      <c r="S520" s="8" t="str">
        <f t="shared" si="193"/>
        <v/>
      </c>
      <c r="T520" s="8" t="str">
        <f t="shared" si="194"/>
        <v/>
      </c>
      <c r="U520" s="7">
        <f ca="1">IF(O520="","",OFFSET(program!$A$1,0,disasm!$A520+COLUMN()-COLUMN($U520)+IF($I520,0,1)))</f>
        <v>0</v>
      </c>
      <c r="V520" s="7" t="str">
        <f ca="1">IF(P520="","",OFFSET(program!$A$1,0,disasm!$A520+COLUMN()-COLUMN($U520)+IF($I520,0,1)))</f>
        <v/>
      </c>
      <c r="W520" s="7" t="str">
        <f ca="1">IF(Q520="","",OFFSET(program!$A$1,0,disasm!$A520+COLUMN()-COLUMN($U520)+IF($I520,0,1)))</f>
        <v/>
      </c>
      <c r="X520" s="3" t="str">
        <f t="shared" ca="1" si="195"/>
        <v>0</v>
      </c>
      <c r="Y520" s="3" t="str">
        <f t="shared" si="196"/>
        <v/>
      </c>
      <c r="Z520" s="3" t="str">
        <f t="shared" si="197"/>
        <v/>
      </c>
      <c r="AA520" s="3" t="str">
        <f ca="1">" "
&amp;AE520
&amp;IF(AND(OR(K520=5,K520=6),MOD(INT(J520/1000),10)=1)," A2","")
&amp;IF(AND(NOT(I520),J520=109,OFFSET(program!$A$1,0,disasm!$A520+1)&gt;0,NOT(ISNUMBER(FIND(" A1 "," "&amp;AE520&amp;" "))))," AUTOLABEL","")
&amp;" "</f>
        <v xml:space="preserve">  </v>
      </c>
    </row>
    <row r="521" spans="1:31" x14ac:dyDescent="0.2">
      <c r="A521" s="1">
        <f t="shared" ca="1" si="182"/>
        <v>1266</v>
      </c>
      <c r="B521" s="2" t="str">
        <f t="shared" ca="1" si="183"/>
        <v>node05_main+31</v>
      </c>
      <c r="C521" s="3" t="str">
        <f ca="1">_xlfn.TEXTJOIN(" ",FALSE,OFFSET(program!$A$1,0,A521,1,M521))</f>
        <v>0</v>
      </c>
      <c r="D521" s="4" t="str">
        <f ca="1">IF($H521="data",".dat "&amp;X521,
IF($H521="str",".str " &amp; _xlfn.TEXTJOIN("",FALSE,OFFSET(program!$A$2,0,A521+1,1,M521-1)),
$L521&amp;" "&amp;_xlfn.TEXTJOIN(", ",TRUE,$X521:$Z521)
))</f>
        <v>.dat 0</v>
      </c>
      <c r="E521" s="19" t="b">
        <f t="shared" ca="1" si="184"/>
        <v>1</v>
      </c>
      <c r="F521" s="5" t="str">
        <f t="shared" ca="1" si="185"/>
        <v>node05_main</v>
      </c>
      <c r="G521" s="5">
        <f t="shared" ca="1" si="186"/>
        <v>1235</v>
      </c>
      <c r="H521" s="5" t="str">
        <f t="shared" si="187"/>
        <v>data</v>
      </c>
      <c r="I521" s="13" t="b">
        <f t="shared" si="188"/>
        <v>1</v>
      </c>
      <c r="J521" s="6">
        <f ca="1">OFFSET(program!$A$1,0,disasm!A521)</f>
        <v>0</v>
      </c>
      <c r="K521" s="7">
        <f t="shared" ca="1" si="178"/>
        <v>0</v>
      </c>
      <c r="L521" s="7" t="e">
        <f t="shared" ca="1" si="189"/>
        <v>#VALUE!</v>
      </c>
      <c r="M521" s="7">
        <f t="shared" si="190"/>
        <v>1</v>
      </c>
      <c r="N521" s="7">
        <f t="shared" si="179"/>
        <v>1</v>
      </c>
      <c r="O521" s="8">
        <f t="shared" si="191"/>
        <v>1</v>
      </c>
      <c r="P521" s="8" t="str">
        <f t="shared" si="180"/>
        <v/>
      </c>
      <c r="Q521" s="8" t="str">
        <f t="shared" si="181"/>
        <v/>
      </c>
      <c r="R521" s="8" t="str">
        <f t="shared" ca="1" si="192"/>
        <v>num</v>
      </c>
      <c r="S521" s="8" t="str">
        <f t="shared" si="193"/>
        <v/>
      </c>
      <c r="T521" s="8" t="str">
        <f t="shared" si="194"/>
        <v/>
      </c>
      <c r="U521" s="7">
        <f ca="1">IF(O521="","",OFFSET(program!$A$1,0,disasm!$A521+COLUMN()-COLUMN($U521)+IF($I521,0,1)))</f>
        <v>0</v>
      </c>
      <c r="V521" s="7" t="str">
        <f ca="1">IF(P521="","",OFFSET(program!$A$1,0,disasm!$A521+COLUMN()-COLUMN($U521)+IF($I521,0,1)))</f>
        <v/>
      </c>
      <c r="W521" s="7" t="str">
        <f ca="1">IF(Q521="","",OFFSET(program!$A$1,0,disasm!$A521+COLUMN()-COLUMN($U521)+IF($I521,0,1)))</f>
        <v/>
      </c>
      <c r="X521" s="3" t="str">
        <f t="shared" ca="1" si="195"/>
        <v>0</v>
      </c>
      <c r="Y521" s="3" t="str">
        <f t="shared" si="196"/>
        <v/>
      </c>
      <c r="Z521" s="3" t="str">
        <f t="shared" si="197"/>
        <v/>
      </c>
      <c r="AA521" s="3" t="str">
        <f ca="1">" "
&amp;AE521
&amp;IF(AND(OR(K521=5,K521=6),MOD(INT(J521/1000),10)=1)," A2","")
&amp;IF(AND(NOT(I521),J521=109,OFFSET(program!$A$1,0,disasm!$A521+1)&gt;0,NOT(ISNUMBER(FIND(" A1 "," "&amp;AE521&amp;" "))))," AUTOLABEL","")
&amp;" "</f>
        <v xml:space="preserve">  </v>
      </c>
    </row>
    <row r="522" spans="1:31" x14ac:dyDescent="0.2">
      <c r="A522" s="1">
        <f t="shared" ca="1" si="182"/>
        <v>1267</v>
      </c>
      <c r="B522" s="2" t="str">
        <f t="shared" ca="1" si="183"/>
        <v>node05_main+32</v>
      </c>
      <c r="C522" s="3" t="str">
        <f ca="1">_xlfn.TEXTJOIN(" ",FALSE,OFFSET(program!$A$1,0,A522,1,M522))</f>
        <v>0</v>
      </c>
      <c r="D522" s="4" t="str">
        <f ca="1">IF($H522="data",".dat "&amp;X522,
IF($H522="str",".str " &amp; _xlfn.TEXTJOIN("",FALSE,OFFSET(program!$A$2,0,A522+1,1,M522-1)),
$L522&amp;" "&amp;_xlfn.TEXTJOIN(", ",TRUE,$X522:$Z522)
))</f>
        <v>.dat 0</v>
      </c>
      <c r="E522" s="19" t="b">
        <f t="shared" ca="1" si="184"/>
        <v>1</v>
      </c>
      <c r="F522" s="5" t="str">
        <f t="shared" ca="1" si="185"/>
        <v>node05_main</v>
      </c>
      <c r="G522" s="5">
        <f t="shared" ca="1" si="186"/>
        <v>1235</v>
      </c>
      <c r="H522" s="5" t="str">
        <f t="shared" si="187"/>
        <v>data</v>
      </c>
      <c r="I522" s="13" t="b">
        <f t="shared" si="188"/>
        <v>1</v>
      </c>
      <c r="J522" s="6">
        <f ca="1">OFFSET(program!$A$1,0,disasm!A522)</f>
        <v>0</v>
      </c>
      <c r="K522" s="7">
        <f t="shared" ca="1" si="178"/>
        <v>0</v>
      </c>
      <c r="L522" s="7" t="e">
        <f t="shared" ca="1" si="189"/>
        <v>#VALUE!</v>
      </c>
      <c r="M522" s="7">
        <f t="shared" si="190"/>
        <v>1</v>
      </c>
      <c r="N522" s="7">
        <f t="shared" si="179"/>
        <v>1</v>
      </c>
      <c r="O522" s="8">
        <f t="shared" si="191"/>
        <v>1</v>
      </c>
      <c r="P522" s="8" t="str">
        <f t="shared" si="180"/>
        <v/>
      </c>
      <c r="Q522" s="8" t="str">
        <f t="shared" si="181"/>
        <v/>
      </c>
      <c r="R522" s="8" t="str">
        <f t="shared" ca="1" si="192"/>
        <v>num</v>
      </c>
      <c r="S522" s="8" t="str">
        <f t="shared" si="193"/>
        <v/>
      </c>
      <c r="T522" s="8" t="str">
        <f t="shared" si="194"/>
        <v/>
      </c>
      <c r="U522" s="7">
        <f ca="1">IF(O522="","",OFFSET(program!$A$1,0,disasm!$A522+COLUMN()-COLUMN($U522)+IF($I522,0,1)))</f>
        <v>0</v>
      </c>
      <c r="V522" s="7" t="str">
        <f ca="1">IF(P522="","",OFFSET(program!$A$1,0,disasm!$A522+COLUMN()-COLUMN($U522)+IF($I522,0,1)))</f>
        <v/>
      </c>
      <c r="W522" s="7" t="str">
        <f ca="1">IF(Q522="","",OFFSET(program!$A$1,0,disasm!$A522+COLUMN()-COLUMN($U522)+IF($I522,0,1)))</f>
        <v/>
      </c>
      <c r="X522" s="3" t="str">
        <f t="shared" ca="1" si="195"/>
        <v>0</v>
      </c>
      <c r="Y522" s="3" t="str">
        <f t="shared" si="196"/>
        <v/>
      </c>
      <c r="Z522" s="3" t="str">
        <f t="shared" si="197"/>
        <v/>
      </c>
      <c r="AA522" s="3" t="str">
        <f ca="1">" "
&amp;AE522
&amp;IF(AND(OR(K522=5,K522=6),MOD(INT(J522/1000),10)=1)," A2","")
&amp;IF(AND(NOT(I522),J522=109,OFFSET(program!$A$1,0,disasm!$A522+1)&gt;0,NOT(ISNUMBER(FIND(" A1 "," "&amp;AE522&amp;" "))))," AUTOLABEL","")
&amp;" "</f>
        <v xml:space="preserve">  </v>
      </c>
    </row>
    <row r="523" spans="1:31" x14ac:dyDescent="0.2">
      <c r="A523" s="1">
        <f t="shared" ca="1" si="182"/>
        <v>1268</v>
      </c>
      <c r="B523" s="2" t="str">
        <f t="shared" ca="1" si="183"/>
        <v>node05_main+33</v>
      </c>
      <c r="C523" s="3" t="str">
        <f ca="1">_xlfn.TEXTJOIN(" ",FALSE,OFFSET(program!$A$1,0,A523,1,M523))</f>
        <v>0</v>
      </c>
      <c r="D523" s="4" t="str">
        <f ca="1">IF($H523="data",".dat "&amp;X523,
IF($H523="str",".str " &amp; _xlfn.TEXTJOIN("",FALSE,OFFSET(program!$A$2,0,A523+1,1,M523-1)),
$L523&amp;" "&amp;_xlfn.TEXTJOIN(", ",TRUE,$X523:$Z523)
))</f>
        <v>.dat 0</v>
      </c>
      <c r="E523" s="19" t="b">
        <f t="shared" ca="1" si="184"/>
        <v>1</v>
      </c>
      <c r="F523" s="5" t="str">
        <f t="shared" ca="1" si="185"/>
        <v>node05_main</v>
      </c>
      <c r="G523" s="5">
        <f t="shared" ca="1" si="186"/>
        <v>1235</v>
      </c>
      <c r="H523" s="5" t="str">
        <f t="shared" si="187"/>
        <v>data</v>
      </c>
      <c r="I523" s="13" t="b">
        <f t="shared" si="188"/>
        <v>1</v>
      </c>
      <c r="J523" s="6">
        <f ca="1">OFFSET(program!$A$1,0,disasm!A523)</f>
        <v>0</v>
      </c>
      <c r="K523" s="7">
        <f t="shared" ca="1" si="178"/>
        <v>0</v>
      </c>
      <c r="L523" s="7" t="e">
        <f t="shared" ca="1" si="189"/>
        <v>#VALUE!</v>
      </c>
      <c r="M523" s="7">
        <f t="shared" si="190"/>
        <v>1</v>
      </c>
      <c r="N523" s="7">
        <f t="shared" si="179"/>
        <v>1</v>
      </c>
      <c r="O523" s="8">
        <f t="shared" si="191"/>
        <v>1</v>
      </c>
      <c r="P523" s="8" t="str">
        <f t="shared" si="180"/>
        <v/>
      </c>
      <c r="Q523" s="8" t="str">
        <f t="shared" si="181"/>
        <v/>
      </c>
      <c r="R523" s="8" t="str">
        <f t="shared" ca="1" si="192"/>
        <v>num</v>
      </c>
      <c r="S523" s="8" t="str">
        <f t="shared" si="193"/>
        <v/>
      </c>
      <c r="T523" s="8" t="str">
        <f t="shared" si="194"/>
        <v/>
      </c>
      <c r="U523" s="7">
        <f ca="1">IF(O523="","",OFFSET(program!$A$1,0,disasm!$A523+COLUMN()-COLUMN($U523)+IF($I523,0,1)))</f>
        <v>0</v>
      </c>
      <c r="V523" s="7" t="str">
        <f ca="1">IF(P523="","",OFFSET(program!$A$1,0,disasm!$A523+COLUMN()-COLUMN($U523)+IF($I523,0,1)))</f>
        <v/>
      </c>
      <c r="W523" s="7" t="str">
        <f ca="1">IF(Q523="","",OFFSET(program!$A$1,0,disasm!$A523+COLUMN()-COLUMN($U523)+IF($I523,0,1)))</f>
        <v/>
      </c>
      <c r="X523" s="3" t="str">
        <f t="shared" ca="1" si="195"/>
        <v>0</v>
      </c>
      <c r="Y523" s="3" t="str">
        <f t="shared" si="196"/>
        <v/>
      </c>
      <c r="Z523" s="3" t="str">
        <f t="shared" si="197"/>
        <v/>
      </c>
      <c r="AA523" s="3" t="str">
        <f ca="1">" "
&amp;AE523
&amp;IF(AND(OR(K523=5,K523=6),MOD(INT(J523/1000),10)=1)," A2","")
&amp;IF(AND(NOT(I523),J523=109,OFFSET(program!$A$1,0,disasm!$A523+1)&gt;0,NOT(ISNUMBER(FIND(" A1 "," "&amp;AE523&amp;" "))))," AUTOLABEL","")
&amp;" "</f>
        <v xml:space="preserve">  </v>
      </c>
    </row>
    <row r="524" spans="1:31" x14ac:dyDescent="0.2">
      <c r="A524" s="1">
        <f t="shared" ca="1" si="182"/>
        <v>1269</v>
      </c>
      <c r="B524" s="2" t="str">
        <f t="shared" ca="1" si="183"/>
        <v>node05_main+34</v>
      </c>
      <c r="C524" s="3" t="str">
        <f ca="1">_xlfn.TEXTJOIN(" ",FALSE,OFFSET(program!$A$1,0,A524,1,M524))</f>
        <v>0</v>
      </c>
      <c r="D524" s="4" t="str">
        <f ca="1">IF($H524="data",".dat "&amp;X524,
IF($H524="str",".str " &amp; _xlfn.TEXTJOIN("",FALSE,OFFSET(program!$A$2,0,A524+1,1,M524-1)),
$L524&amp;" "&amp;_xlfn.TEXTJOIN(", ",TRUE,$X524:$Z524)
))</f>
        <v>.dat 0</v>
      </c>
      <c r="E524" s="19" t="b">
        <f t="shared" ca="1" si="184"/>
        <v>1</v>
      </c>
      <c r="F524" s="5" t="str">
        <f t="shared" ca="1" si="185"/>
        <v>node05_main</v>
      </c>
      <c r="G524" s="5">
        <f t="shared" ca="1" si="186"/>
        <v>1235</v>
      </c>
      <c r="H524" s="5" t="str">
        <f t="shared" si="187"/>
        <v>data</v>
      </c>
      <c r="I524" s="13" t="b">
        <f t="shared" si="188"/>
        <v>1</v>
      </c>
      <c r="J524" s="6">
        <f ca="1">OFFSET(program!$A$1,0,disasm!A524)</f>
        <v>0</v>
      </c>
      <c r="K524" s="7">
        <f t="shared" ca="1" si="178"/>
        <v>0</v>
      </c>
      <c r="L524" s="7" t="e">
        <f t="shared" ca="1" si="189"/>
        <v>#VALUE!</v>
      </c>
      <c r="M524" s="7">
        <f t="shared" si="190"/>
        <v>1</v>
      </c>
      <c r="N524" s="7">
        <f t="shared" si="179"/>
        <v>1</v>
      </c>
      <c r="O524" s="8">
        <f t="shared" si="191"/>
        <v>1</v>
      </c>
      <c r="P524" s="8" t="str">
        <f t="shared" si="180"/>
        <v/>
      </c>
      <c r="Q524" s="8" t="str">
        <f t="shared" si="181"/>
        <v/>
      </c>
      <c r="R524" s="8" t="str">
        <f t="shared" ca="1" si="192"/>
        <v>num</v>
      </c>
      <c r="S524" s="8" t="str">
        <f t="shared" si="193"/>
        <v/>
      </c>
      <c r="T524" s="8" t="str">
        <f t="shared" si="194"/>
        <v/>
      </c>
      <c r="U524" s="7">
        <f ca="1">IF(O524="","",OFFSET(program!$A$1,0,disasm!$A524+COLUMN()-COLUMN($U524)+IF($I524,0,1)))</f>
        <v>0</v>
      </c>
      <c r="V524" s="7" t="str">
        <f ca="1">IF(P524="","",OFFSET(program!$A$1,0,disasm!$A524+COLUMN()-COLUMN($U524)+IF($I524,0,1)))</f>
        <v/>
      </c>
      <c r="W524" s="7" t="str">
        <f ca="1">IF(Q524="","",OFFSET(program!$A$1,0,disasm!$A524+COLUMN()-COLUMN($U524)+IF($I524,0,1)))</f>
        <v/>
      </c>
      <c r="X524" s="3" t="str">
        <f t="shared" ca="1" si="195"/>
        <v>0</v>
      </c>
      <c r="Y524" s="3" t="str">
        <f t="shared" si="196"/>
        <v/>
      </c>
      <c r="Z524" s="3" t="str">
        <f t="shared" si="197"/>
        <v/>
      </c>
      <c r="AA524" s="3" t="str">
        <f ca="1">" "
&amp;AE524
&amp;IF(AND(OR(K524=5,K524=6),MOD(INT(J524/1000),10)=1)," A2","")
&amp;IF(AND(NOT(I524),J524=109,OFFSET(program!$A$1,0,disasm!$A524+1)&gt;0,NOT(ISNUMBER(FIND(" A1 "," "&amp;AE524&amp;" "))))," AUTOLABEL","")
&amp;" "</f>
        <v xml:space="preserve">  </v>
      </c>
    </row>
    <row r="525" spans="1:31" x14ac:dyDescent="0.2">
      <c r="A525" s="1">
        <f t="shared" ca="1" si="182"/>
        <v>1270</v>
      </c>
      <c r="B525" s="2" t="str">
        <f t="shared" ca="1" si="183"/>
        <v>node05_main+35</v>
      </c>
      <c r="C525" s="3" t="str">
        <f ca="1">_xlfn.TEXTJOIN(" ",FALSE,OFFSET(program!$A$1,0,A525,1,M525))</f>
        <v>10</v>
      </c>
      <c r="D525" s="4" t="str">
        <f ca="1">IF($H525="data",".dat "&amp;X525,
IF($H525="str",".str " &amp; _xlfn.TEXTJOIN("",FALSE,OFFSET(program!$A$2,0,A525+1,1,M525-1)),
$L525&amp;" "&amp;_xlfn.TEXTJOIN(", ",TRUE,$X525:$Z525)
))</f>
        <v>.dat 10</v>
      </c>
      <c r="E525" s="19" t="b">
        <f t="shared" ca="1" si="184"/>
        <v>1</v>
      </c>
      <c r="F525" s="5" t="str">
        <f t="shared" ca="1" si="185"/>
        <v>node05_main</v>
      </c>
      <c r="G525" s="5">
        <f t="shared" ca="1" si="186"/>
        <v>1235</v>
      </c>
      <c r="H525" s="5" t="str">
        <f t="shared" si="187"/>
        <v>data</v>
      </c>
      <c r="I525" s="13" t="b">
        <f t="shared" si="188"/>
        <v>1</v>
      </c>
      <c r="J525" s="6">
        <f ca="1">OFFSET(program!$A$1,0,disasm!A525)</f>
        <v>10</v>
      </c>
      <c r="K525" s="7">
        <f t="shared" ca="1" si="178"/>
        <v>10</v>
      </c>
      <c r="L525" s="7" t="e">
        <f t="shared" ca="1" si="189"/>
        <v>#VALUE!</v>
      </c>
      <c r="M525" s="7">
        <f t="shared" si="190"/>
        <v>1</v>
      </c>
      <c r="N525" s="7">
        <f t="shared" si="179"/>
        <v>1</v>
      </c>
      <c r="O525" s="8">
        <f t="shared" si="191"/>
        <v>1</v>
      </c>
      <c r="P525" s="8" t="str">
        <f t="shared" si="180"/>
        <v/>
      </c>
      <c r="Q525" s="8" t="str">
        <f t="shared" si="181"/>
        <v/>
      </c>
      <c r="R525" s="8" t="str">
        <f t="shared" ca="1" si="192"/>
        <v>num</v>
      </c>
      <c r="S525" s="8" t="str">
        <f t="shared" si="193"/>
        <v/>
      </c>
      <c r="T525" s="8" t="str">
        <f t="shared" si="194"/>
        <v/>
      </c>
      <c r="U525" s="7">
        <f ca="1">IF(O525="","",OFFSET(program!$A$1,0,disasm!$A525+COLUMN()-COLUMN($U525)+IF($I525,0,1)))</f>
        <v>10</v>
      </c>
      <c r="V525" s="7" t="str">
        <f ca="1">IF(P525="","",OFFSET(program!$A$1,0,disasm!$A525+COLUMN()-COLUMN($U525)+IF($I525,0,1)))</f>
        <v/>
      </c>
      <c r="W525" s="7" t="str">
        <f ca="1">IF(Q525="","",OFFSET(program!$A$1,0,disasm!$A525+COLUMN()-COLUMN($U525)+IF($I525,0,1)))</f>
        <v/>
      </c>
      <c r="X525" s="3" t="str">
        <f t="shared" ca="1" si="195"/>
        <v>10</v>
      </c>
      <c r="Y525" s="3" t="str">
        <f t="shared" si="196"/>
        <v/>
      </c>
      <c r="Z525" s="3" t="str">
        <f t="shared" si="197"/>
        <v/>
      </c>
      <c r="AA525" s="3" t="str">
        <f ca="1">" "
&amp;AE525
&amp;IF(AND(OR(K525=5,K525=6),MOD(INT(J525/1000),10)=1)," A2","")
&amp;IF(AND(NOT(I525),J525=109,OFFSET(program!$A$1,0,disasm!$A525+1)&gt;0,NOT(ISNUMBER(FIND(" A1 "," "&amp;AE525&amp;" "))))," AUTOLABEL","")
&amp;" "</f>
        <v xml:space="preserve">  </v>
      </c>
    </row>
    <row r="526" spans="1:31" x14ac:dyDescent="0.2">
      <c r="A526" s="1">
        <f t="shared" ca="1" si="182"/>
        <v>1271</v>
      </c>
      <c r="B526" s="2" t="str">
        <f t="shared" ca="1" si="183"/>
        <v>node05_main+36</v>
      </c>
      <c r="C526" s="3" t="str">
        <f ca="1">_xlfn.TEXTJOIN(" ",FALSE,OFFSET(program!$A$1,0,A526,1,M526))</f>
        <v>116007</v>
      </c>
      <c r="D526" s="4" t="str">
        <f ca="1">IF($H526="data",".dat "&amp;X526,
IF($H526="str",".str " &amp; _xlfn.TEXTJOIN("",FALSE,OFFSET(program!$A$2,0,A526+1,1,M526-1)),
$L526&amp;" "&amp;_xlfn.TEXTJOIN(", ",TRUE,$X526:$Z526)
))</f>
        <v>.dat 116007</v>
      </c>
      <c r="E526" s="19" t="b">
        <f t="shared" ca="1" si="184"/>
        <v>1</v>
      </c>
      <c r="F526" s="5" t="str">
        <f t="shared" ca="1" si="185"/>
        <v>node05_main</v>
      </c>
      <c r="G526" s="5">
        <f t="shared" ca="1" si="186"/>
        <v>1235</v>
      </c>
      <c r="H526" s="5" t="str">
        <f t="shared" si="187"/>
        <v>data</v>
      </c>
      <c r="I526" s="13" t="b">
        <f t="shared" si="188"/>
        <v>1</v>
      </c>
      <c r="J526" s="6">
        <f ca="1">OFFSET(program!$A$1,0,disasm!A526)</f>
        <v>116007</v>
      </c>
      <c r="K526" s="7">
        <f t="shared" ca="1" si="178"/>
        <v>7</v>
      </c>
      <c r="L526" s="7" t="str">
        <f t="shared" ca="1" si="189"/>
        <v>CMP&lt;</v>
      </c>
      <c r="M526" s="7">
        <f t="shared" si="190"/>
        <v>1</v>
      </c>
      <c r="N526" s="7">
        <f t="shared" si="179"/>
        <v>1</v>
      </c>
      <c r="O526" s="8">
        <f t="shared" si="191"/>
        <v>1</v>
      </c>
      <c r="P526" s="8" t="str">
        <f t="shared" si="180"/>
        <v/>
      </c>
      <c r="Q526" s="8" t="str">
        <f t="shared" si="181"/>
        <v/>
      </c>
      <c r="R526" s="8" t="str">
        <f t="shared" ca="1" si="192"/>
        <v>num</v>
      </c>
      <c r="S526" s="8" t="str">
        <f t="shared" si="193"/>
        <v/>
      </c>
      <c r="T526" s="8" t="str">
        <f t="shared" si="194"/>
        <v/>
      </c>
      <c r="U526" s="7">
        <f ca="1">IF(O526="","",OFFSET(program!$A$1,0,disasm!$A526+COLUMN()-COLUMN($U526)+IF($I526,0,1)))</f>
        <v>116007</v>
      </c>
      <c r="V526" s="7" t="str">
        <f ca="1">IF(P526="","",OFFSET(program!$A$1,0,disasm!$A526+COLUMN()-COLUMN($U526)+IF($I526,0,1)))</f>
        <v/>
      </c>
      <c r="W526" s="7" t="str">
        <f ca="1">IF(Q526="","",OFFSET(program!$A$1,0,disasm!$A526+COLUMN()-COLUMN($U526)+IF($I526,0,1)))</f>
        <v/>
      </c>
      <c r="X526" s="3" t="str">
        <f t="shared" ca="1" si="195"/>
        <v>116007</v>
      </c>
      <c r="Y526" s="3" t="str">
        <f t="shared" si="196"/>
        <v/>
      </c>
      <c r="Z526" s="3" t="str">
        <f t="shared" si="197"/>
        <v/>
      </c>
      <c r="AA526" s="3" t="str">
        <f ca="1">" "
&amp;AE526
&amp;IF(AND(OR(K526=5,K526=6),MOD(INT(J526/1000),10)=1)," A2","")
&amp;IF(AND(NOT(I526),J526=109,OFFSET(program!$A$1,0,disasm!$A526+1)&gt;0,NOT(ISNUMBER(FIND(" A1 "," "&amp;AE526&amp;" "))))," AUTOLABEL","")
&amp;" "</f>
        <v xml:space="preserve">  </v>
      </c>
    </row>
    <row r="527" spans="1:31" x14ac:dyDescent="0.2">
      <c r="A527" s="1">
        <f t="shared" ca="1" si="182"/>
        <v>1272</v>
      </c>
      <c r="B527" s="2" t="str">
        <f t="shared" ca="1" si="183"/>
        <v>node20_main</v>
      </c>
      <c r="C527" s="3" t="str">
        <f ca="1">_xlfn.TEXTJOIN(" ",FALSE,OFFSET(program!$A$1,0,A527,1,M527))</f>
        <v>1101 0 24967 66</v>
      </c>
      <c r="D527" s="4" t="str">
        <f ca="1">IF($H527="data",".dat "&amp;X527,
IF($H527="str",".str " &amp; _xlfn.TEXTJOIN("",FALSE,OFFSET(program!$A$2,0,A527+1,1,M527-1)),
$L527&amp;" "&amp;_xlfn.TEXTJOIN(", ",TRUE,$X527:$Z527)
))</f>
        <v>ADD  0, 24967, [node.prime]</v>
      </c>
      <c r="E527" s="19" t="b">
        <f t="shared" ca="1" si="184"/>
        <v>0</v>
      </c>
      <c r="F527" s="5" t="str">
        <f t="shared" si="185"/>
        <v>node20_main</v>
      </c>
      <c r="G527" s="5">
        <f t="shared" ca="1" si="186"/>
        <v>1272</v>
      </c>
      <c r="H527" s="5" t="str">
        <f t="shared" si="187"/>
        <v>code</v>
      </c>
      <c r="I527" s="13" t="b">
        <f t="shared" si="188"/>
        <v>0</v>
      </c>
      <c r="J527" s="6">
        <f ca="1">OFFSET(program!$A$1,0,disasm!A527)</f>
        <v>1101</v>
      </c>
      <c r="K527" s="7">
        <f t="shared" ca="1" si="178"/>
        <v>1</v>
      </c>
      <c r="L527" s="7" t="str">
        <f t="shared" ca="1" si="189"/>
        <v xml:space="preserve">ADD </v>
      </c>
      <c r="M527" s="7">
        <f t="shared" ca="1" si="190"/>
        <v>4</v>
      </c>
      <c r="N527" s="7">
        <f t="shared" ca="1" si="179"/>
        <v>3</v>
      </c>
      <c r="O527" s="8">
        <f t="shared" ca="1" si="191"/>
        <v>1</v>
      </c>
      <c r="P527" s="8">
        <f t="shared" ca="1" si="180"/>
        <v>1</v>
      </c>
      <c r="Q527" s="8">
        <f t="shared" ca="1" si="181"/>
        <v>0</v>
      </c>
      <c r="R527" s="8" t="str">
        <f t="shared" ca="1" si="192"/>
        <v>num</v>
      </c>
      <c r="S527" s="8" t="str">
        <f t="shared" ca="1" si="193"/>
        <v>num</v>
      </c>
      <c r="T527" s="8" t="str">
        <f t="shared" ca="1" si="194"/>
        <v>addr</v>
      </c>
      <c r="U527" s="7">
        <f ca="1">IF(O527="","",OFFSET(program!$A$1,0,disasm!$A527+COLUMN()-COLUMN($U527)+IF($I527,0,1)))</f>
        <v>0</v>
      </c>
      <c r="V527" s="7">
        <f ca="1">IF(P527="","",OFFSET(program!$A$1,0,disasm!$A527+COLUMN()-COLUMN($U527)+IF($I527,0,1)))</f>
        <v>24967</v>
      </c>
      <c r="W527" s="7">
        <f ca="1">IF(Q527="","",OFFSET(program!$A$1,0,disasm!$A527+COLUMN()-COLUMN($U527)+IF($I527,0,1)))</f>
        <v>66</v>
      </c>
      <c r="X527" s="3" t="str">
        <f t="shared" ca="1" si="195"/>
        <v>0</v>
      </c>
      <c r="Y527" s="3" t="str">
        <f t="shared" ca="1" si="196"/>
        <v>24967</v>
      </c>
      <c r="Z527" s="3" t="str">
        <f t="shared" ca="1" si="197"/>
        <v>[node.prime]</v>
      </c>
      <c r="AA527" s="3" t="str">
        <f ca="1">" "
&amp;AE527
&amp;IF(AND(OR(K527=5,K527=6),MOD(INT(J527/1000),10)=1)," A2","")
&amp;IF(AND(NOT(I527),J527=109,OFFSET(program!$A$1,0,disasm!$A527+1)&gt;0,NOT(ISNUMBER(FIND(" A1 "," "&amp;AE527&amp;" "))))," AUTOLABEL","")
&amp;" "</f>
        <v xml:space="preserve"> CODE </v>
      </c>
      <c r="AD527" s="12" t="s">
        <v>109</v>
      </c>
      <c r="AE527" s="12" t="s">
        <v>24</v>
      </c>
    </row>
    <row r="528" spans="1:31" x14ac:dyDescent="0.2">
      <c r="A528" s="1">
        <f t="shared" ca="1" si="182"/>
        <v>1276</v>
      </c>
      <c r="B528" s="2" t="str">
        <f t="shared" ca="1" si="183"/>
        <v>node20_main+4</v>
      </c>
      <c r="C528" s="3" t="str">
        <f ca="1">_xlfn.TEXTJOIN(" ",FALSE,OFFSET(program!$A$1,0,A528,1,M528))</f>
        <v>1101 1 0 67</v>
      </c>
      <c r="D528" s="4" t="str">
        <f ca="1">IF($H528="data",".dat "&amp;X528,
IF($H528="str",".str " &amp; _xlfn.TEXTJOIN("",FALSE,OFFSET(program!$A$2,0,A528+1,1,M528-1)),
$L528&amp;" "&amp;_xlfn.TEXTJOIN(", ",TRUE,$X528:$Z528)
))</f>
        <v>ADD  1, 0, [node.rxmem_size]</v>
      </c>
      <c r="E528" s="19" t="b">
        <f t="shared" ca="1" si="184"/>
        <v>0</v>
      </c>
      <c r="F528" s="5" t="str">
        <f t="shared" ca="1" si="185"/>
        <v>node20_main</v>
      </c>
      <c r="G528" s="5">
        <f t="shared" ca="1" si="186"/>
        <v>1272</v>
      </c>
      <c r="H528" s="5" t="str">
        <f t="shared" si="187"/>
        <v>code</v>
      </c>
      <c r="I528" s="13" t="b">
        <f t="shared" si="188"/>
        <v>0</v>
      </c>
      <c r="J528" s="6">
        <f ca="1">OFFSET(program!$A$1,0,disasm!A528)</f>
        <v>1101</v>
      </c>
      <c r="K528" s="7">
        <f t="shared" ca="1" si="178"/>
        <v>1</v>
      </c>
      <c r="L528" s="7" t="str">
        <f t="shared" ca="1" si="189"/>
        <v xml:space="preserve">ADD </v>
      </c>
      <c r="M528" s="7">
        <f t="shared" ca="1" si="190"/>
        <v>4</v>
      </c>
      <c r="N528" s="7">
        <f t="shared" ca="1" si="179"/>
        <v>3</v>
      </c>
      <c r="O528" s="8">
        <f t="shared" ca="1" si="191"/>
        <v>1</v>
      </c>
      <c r="P528" s="8">
        <f t="shared" ca="1" si="180"/>
        <v>1</v>
      </c>
      <c r="Q528" s="8">
        <f t="shared" ca="1" si="181"/>
        <v>0</v>
      </c>
      <c r="R528" s="8" t="str">
        <f t="shared" ca="1" si="192"/>
        <v>num</v>
      </c>
      <c r="S528" s="8" t="str">
        <f t="shared" ca="1" si="193"/>
        <v>num</v>
      </c>
      <c r="T528" s="8" t="str">
        <f t="shared" ca="1" si="194"/>
        <v>addr</v>
      </c>
      <c r="U528" s="7">
        <f ca="1">IF(O528="","",OFFSET(program!$A$1,0,disasm!$A528+COLUMN()-COLUMN($U528)+IF($I528,0,1)))</f>
        <v>1</v>
      </c>
      <c r="V528" s="7">
        <f ca="1">IF(P528="","",OFFSET(program!$A$1,0,disasm!$A528+COLUMN()-COLUMN($U528)+IF($I528,0,1)))</f>
        <v>0</v>
      </c>
      <c r="W528" s="7">
        <f ca="1">IF(Q528="","",OFFSET(program!$A$1,0,disasm!$A528+COLUMN()-COLUMN($U528)+IF($I528,0,1)))</f>
        <v>67</v>
      </c>
      <c r="X528" s="3" t="str">
        <f t="shared" ca="1" si="195"/>
        <v>1</v>
      </c>
      <c r="Y528" s="3" t="str">
        <f t="shared" ca="1" si="196"/>
        <v>0</v>
      </c>
      <c r="Z528" s="3" t="str">
        <f t="shared" ca="1" si="197"/>
        <v>[node.rxmem_size]</v>
      </c>
      <c r="AA528" s="3" t="str">
        <f ca="1">" "
&amp;AE528
&amp;IF(AND(OR(K528=5,K528=6),MOD(INT(J528/1000),10)=1)," A2","")
&amp;IF(AND(NOT(I528),J528=109,OFFSET(program!$A$1,0,disasm!$A528+1)&gt;0,NOT(ISNUMBER(FIND(" A1 "," "&amp;AE528&amp;" "))))," AUTOLABEL","")
&amp;" "</f>
        <v xml:space="preserve">  </v>
      </c>
    </row>
    <row r="529" spans="1:31" x14ac:dyDescent="0.2">
      <c r="A529" s="1">
        <f t="shared" ca="1" si="182"/>
        <v>1280</v>
      </c>
      <c r="B529" s="2" t="str">
        <f t="shared" ca="1" si="183"/>
        <v>node20_main+8</v>
      </c>
      <c r="C529" s="3" t="str">
        <f ca="1">_xlfn.TEXTJOIN(" ",FALSE,OFFSET(program!$A$1,0,A529,1,M529))</f>
        <v>1102 1299 1 68</v>
      </c>
      <c r="D529" s="4" t="str">
        <f ca="1">IF($H529="data",".dat "&amp;X529,
IF($H529="str",".str " &amp; _xlfn.TEXTJOIN("",FALSE,OFFSET(program!$A$2,0,A529+1,1,M529-1)),
$L529&amp;" "&amp;_xlfn.TEXTJOIN(", ",TRUE,$X529:$Z529)
))</f>
        <v>MUL  node20_main+27, 1, [node.rxmem]</v>
      </c>
      <c r="E529" s="19" t="b">
        <f t="shared" ca="1" si="184"/>
        <v>0</v>
      </c>
      <c r="F529" s="5" t="str">
        <f t="shared" ca="1" si="185"/>
        <v>node20_main</v>
      </c>
      <c r="G529" s="5">
        <f t="shared" ca="1" si="186"/>
        <v>1272</v>
      </c>
      <c r="H529" s="5" t="str">
        <f t="shared" si="187"/>
        <v>code</v>
      </c>
      <c r="I529" s="13" t="b">
        <f t="shared" si="188"/>
        <v>0</v>
      </c>
      <c r="J529" s="6">
        <f ca="1">OFFSET(program!$A$1,0,disasm!A529)</f>
        <v>1102</v>
      </c>
      <c r="K529" s="7">
        <f t="shared" ca="1" si="178"/>
        <v>2</v>
      </c>
      <c r="L529" s="7" t="str">
        <f t="shared" ca="1" si="189"/>
        <v xml:space="preserve">MUL </v>
      </c>
      <c r="M529" s="7">
        <f t="shared" ca="1" si="190"/>
        <v>4</v>
      </c>
      <c r="N529" s="7">
        <f t="shared" ca="1" si="179"/>
        <v>3</v>
      </c>
      <c r="O529" s="8">
        <f t="shared" ca="1" si="191"/>
        <v>1</v>
      </c>
      <c r="P529" s="8">
        <f t="shared" ca="1" si="180"/>
        <v>1</v>
      </c>
      <c r="Q529" s="8">
        <f t="shared" ca="1" si="181"/>
        <v>0</v>
      </c>
      <c r="R529" s="8" t="str">
        <f t="shared" ca="1" si="192"/>
        <v>addr</v>
      </c>
      <c r="S529" s="8" t="str">
        <f t="shared" ca="1" si="193"/>
        <v>num</v>
      </c>
      <c r="T529" s="8" t="str">
        <f t="shared" ca="1" si="194"/>
        <v>addr</v>
      </c>
      <c r="U529" s="7">
        <f ca="1">IF(O529="","",OFFSET(program!$A$1,0,disasm!$A529+COLUMN()-COLUMN($U529)+IF($I529,0,1)))</f>
        <v>1299</v>
      </c>
      <c r="V529" s="7">
        <f ca="1">IF(P529="","",OFFSET(program!$A$1,0,disasm!$A529+COLUMN()-COLUMN($U529)+IF($I529,0,1)))</f>
        <v>1</v>
      </c>
      <c r="W529" s="7">
        <f ca="1">IF(Q529="","",OFFSET(program!$A$1,0,disasm!$A529+COLUMN()-COLUMN($U529)+IF($I529,0,1)))</f>
        <v>68</v>
      </c>
      <c r="X529" s="3" t="str">
        <f t="shared" ca="1" si="195"/>
        <v>node20_main+27</v>
      </c>
      <c r="Y529" s="3" t="str">
        <f t="shared" ca="1" si="196"/>
        <v>1</v>
      </c>
      <c r="Z529" s="3" t="str">
        <f t="shared" ca="1" si="197"/>
        <v>[node.rxmem]</v>
      </c>
      <c r="AA529" s="3" t="str">
        <f ca="1">" "
&amp;AE529
&amp;IF(AND(OR(K529=5,K529=6),MOD(INT(J529/1000),10)=1)," A2","")
&amp;IF(AND(NOT(I529),J529=109,OFFSET(program!$A$1,0,disasm!$A529+1)&gt;0,NOT(ISNUMBER(FIND(" A1 "," "&amp;AE529&amp;" "))))," AUTOLABEL","")
&amp;" "</f>
        <v xml:space="preserve"> A1 </v>
      </c>
      <c r="AE529" s="12" t="s">
        <v>28</v>
      </c>
    </row>
    <row r="530" spans="1:31" x14ac:dyDescent="0.2">
      <c r="A530" s="1">
        <f t="shared" ca="1" si="182"/>
        <v>1284</v>
      </c>
      <c r="B530" s="2" t="str">
        <f t="shared" ca="1" si="183"/>
        <v>node20_main+12</v>
      </c>
      <c r="C530" s="3" t="str">
        <f ca="1">_xlfn.TEXTJOIN(" ",FALSE,OFFSET(program!$A$1,0,A530,1,M530))</f>
        <v>1102 556 1 69</v>
      </c>
      <c r="D530" s="4" t="str">
        <f ca="1">IF($H530="data",".dat "&amp;X530,
IF($H530="str",".str " &amp; _xlfn.TEXTJOIN("",FALSE,OFFSET(program!$A$2,0,A530+1,1,M530-1)),
$L530&amp;" "&amp;_xlfn.TEXTJOIN(", ",TRUE,$X530:$Z530)
))</f>
        <v>MUL  app_first, 1, [node.node_app]</v>
      </c>
      <c r="E530" s="19" t="b">
        <f t="shared" ca="1" si="184"/>
        <v>0</v>
      </c>
      <c r="F530" s="5" t="str">
        <f t="shared" ca="1" si="185"/>
        <v>node20_main</v>
      </c>
      <c r="G530" s="5">
        <f t="shared" ca="1" si="186"/>
        <v>1272</v>
      </c>
      <c r="H530" s="5" t="str">
        <f t="shared" si="187"/>
        <v>code</v>
      </c>
      <c r="I530" s="13" t="b">
        <f t="shared" si="188"/>
        <v>0</v>
      </c>
      <c r="J530" s="6">
        <f ca="1">OFFSET(program!$A$1,0,disasm!A530)</f>
        <v>1102</v>
      </c>
      <c r="K530" s="7">
        <f t="shared" ca="1" si="178"/>
        <v>2</v>
      </c>
      <c r="L530" s="7" t="str">
        <f t="shared" ca="1" si="189"/>
        <v xml:space="preserve">MUL </v>
      </c>
      <c r="M530" s="7">
        <f t="shared" ca="1" si="190"/>
        <v>4</v>
      </c>
      <c r="N530" s="7">
        <f t="shared" ca="1" si="179"/>
        <v>3</v>
      </c>
      <c r="O530" s="8">
        <f t="shared" ca="1" si="191"/>
        <v>1</v>
      </c>
      <c r="P530" s="8">
        <f t="shared" ca="1" si="180"/>
        <v>1</v>
      </c>
      <c r="Q530" s="8">
        <f t="shared" ca="1" si="181"/>
        <v>0</v>
      </c>
      <c r="R530" s="8" t="str">
        <f t="shared" ca="1" si="192"/>
        <v>addr</v>
      </c>
      <c r="S530" s="8" t="str">
        <f t="shared" ca="1" si="193"/>
        <v>num</v>
      </c>
      <c r="T530" s="8" t="str">
        <f t="shared" ca="1" si="194"/>
        <v>addr</v>
      </c>
      <c r="U530" s="7">
        <f ca="1">IF(O530="","",OFFSET(program!$A$1,0,disasm!$A530+COLUMN()-COLUMN($U530)+IF($I530,0,1)))</f>
        <v>556</v>
      </c>
      <c r="V530" s="7">
        <f ca="1">IF(P530="","",OFFSET(program!$A$1,0,disasm!$A530+COLUMN()-COLUMN($U530)+IF($I530,0,1)))</f>
        <v>1</v>
      </c>
      <c r="W530" s="7">
        <f ca="1">IF(Q530="","",OFFSET(program!$A$1,0,disasm!$A530+COLUMN()-COLUMN($U530)+IF($I530,0,1)))</f>
        <v>69</v>
      </c>
      <c r="X530" s="3" t="str">
        <f t="shared" ca="1" si="195"/>
        <v>app_first</v>
      </c>
      <c r="Y530" s="3" t="str">
        <f t="shared" ca="1" si="196"/>
        <v>1</v>
      </c>
      <c r="Z530" s="3" t="str">
        <f t="shared" ca="1" si="197"/>
        <v>[node.node_app]</v>
      </c>
      <c r="AA530" s="3" t="str">
        <f ca="1">" "
&amp;AE530
&amp;IF(AND(OR(K530=5,K530=6),MOD(INT(J530/1000),10)=1)," A2","")
&amp;IF(AND(NOT(I530),J530=109,OFFSET(program!$A$1,0,disasm!$A530+1)&gt;0,NOT(ISNUMBER(FIND(" A1 "," "&amp;AE530&amp;" "))))," AUTOLABEL","")
&amp;" "</f>
        <v xml:space="preserve"> A1 </v>
      </c>
      <c r="AE530" s="12" t="s">
        <v>28</v>
      </c>
    </row>
    <row r="531" spans="1:31" x14ac:dyDescent="0.2">
      <c r="A531" s="1">
        <f t="shared" ca="1" si="182"/>
        <v>1288</v>
      </c>
      <c r="B531" s="2" t="str">
        <f t="shared" ca="1" si="183"/>
        <v>node20_main+16</v>
      </c>
      <c r="C531" s="3" t="str">
        <f ca="1">_xlfn.TEXTJOIN(" ",FALSE,OFFSET(program!$A$1,0,A531,1,M531))</f>
        <v>1102 1 0 71</v>
      </c>
      <c r="D531" s="4" t="str">
        <f ca="1">IF($H531="data",".dat "&amp;X531,
IF($H531="str",".str " &amp; _xlfn.TEXTJOIN("",FALSE,OFFSET(program!$A$2,0,A531+1,1,M531-1)),
$L531&amp;" "&amp;_xlfn.TEXTJOIN(", ",TRUE,$X531:$Z531)
))</f>
        <v>MUL  1, 0, [node.desttbl_size]</v>
      </c>
      <c r="E531" s="19" t="b">
        <f t="shared" ca="1" si="184"/>
        <v>0</v>
      </c>
      <c r="F531" s="5" t="str">
        <f t="shared" ca="1" si="185"/>
        <v>node20_main</v>
      </c>
      <c r="G531" s="5">
        <f t="shared" ca="1" si="186"/>
        <v>1272</v>
      </c>
      <c r="H531" s="5" t="str">
        <f t="shared" si="187"/>
        <v>code</v>
      </c>
      <c r="I531" s="13" t="b">
        <f t="shared" si="188"/>
        <v>0</v>
      </c>
      <c r="J531" s="6">
        <f ca="1">OFFSET(program!$A$1,0,disasm!A531)</f>
        <v>1102</v>
      </c>
      <c r="K531" s="7">
        <f t="shared" ca="1" si="178"/>
        <v>2</v>
      </c>
      <c r="L531" s="7" t="str">
        <f t="shared" ca="1" si="189"/>
        <v xml:space="preserve">MUL </v>
      </c>
      <c r="M531" s="7">
        <f t="shared" ca="1" si="190"/>
        <v>4</v>
      </c>
      <c r="N531" s="7">
        <f t="shared" ca="1" si="179"/>
        <v>3</v>
      </c>
      <c r="O531" s="8">
        <f t="shared" ca="1" si="191"/>
        <v>1</v>
      </c>
      <c r="P531" s="8">
        <f t="shared" ca="1" si="180"/>
        <v>1</v>
      </c>
      <c r="Q531" s="8">
        <f t="shared" ca="1" si="181"/>
        <v>0</v>
      </c>
      <c r="R531" s="8" t="str">
        <f t="shared" ca="1" si="192"/>
        <v>num</v>
      </c>
      <c r="S531" s="8" t="str">
        <f t="shared" ca="1" si="193"/>
        <v>num</v>
      </c>
      <c r="T531" s="8" t="str">
        <f t="shared" ca="1" si="194"/>
        <v>addr</v>
      </c>
      <c r="U531" s="7">
        <f ca="1">IF(O531="","",OFFSET(program!$A$1,0,disasm!$A531+COLUMN()-COLUMN($U531)+IF($I531,0,1)))</f>
        <v>1</v>
      </c>
      <c r="V531" s="7">
        <f ca="1">IF(P531="","",OFFSET(program!$A$1,0,disasm!$A531+COLUMN()-COLUMN($U531)+IF($I531,0,1)))</f>
        <v>0</v>
      </c>
      <c r="W531" s="7">
        <f ca="1">IF(Q531="","",OFFSET(program!$A$1,0,disasm!$A531+COLUMN()-COLUMN($U531)+IF($I531,0,1)))</f>
        <v>71</v>
      </c>
      <c r="X531" s="3" t="str">
        <f t="shared" ca="1" si="195"/>
        <v>1</v>
      </c>
      <c r="Y531" s="3" t="str">
        <f t="shared" ca="1" si="196"/>
        <v>0</v>
      </c>
      <c r="Z531" s="3" t="str">
        <f t="shared" ca="1" si="197"/>
        <v>[node.desttbl_size]</v>
      </c>
      <c r="AA531" s="3" t="str">
        <f ca="1">" "
&amp;AE531
&amp;IF(AND(OR(K531=5,K531=6),MOD(INT(J531/1000),10)=1)," A2","")
&amp;IF(AND(NOT(I531),J531=109,OFFSET(program!$A$1,0,disasm!$A531+1)&gt;0,NOT(ISNUMBER(FIND(" A1 "," "&amp;AE531&amp;" "))))," AUTOLABEL","")
&amp;" "</f>
        <v xml:space="preserve">  </v>
      </c>
    </row>
    <row r="532" spans="1:31" x14ac:dyDescent="0.2">
      <c r="A532" s="1">
        <f t="shared" ca="1" si="182"/>
        <v>1292</v>
      </c>
      <c r="B532" s="2" t="str">
        <f t="shared" ca="1" si="183"/>
        <v>node20_main+20</v>
      </c>
      <c r="C532" s="3" t="str">
        <f ca="1">_xlfn.TEXTJOIN(" ",FALSE,OFFSET(program!$A$1,0,A532,1,M532))</f>
        <v>1102 1301 1 72</v>
      </c>
      <c r="D532" s="4" t="str">
        <f ca="1">IF($H532="data",".dat "&amp;X532,
IF($H532="str",".str " &amp; _xlfn.TEXTJOIN("",FALSE,OFFSET(program!$A$2,0,A532+1,1,M532-1)),
$L532&amp;" "&amp;_xlfn.TEXTJOIN(", ",TRUE,$X532:$Z532)
))</f>
        <v>MUL  node12_main, 1, [node.desttbl]</v>
      </c>
      <c r="E532" s="19" t="b">
        <f t="shared" ca="1" si="184"/>
        <v>0</v>
      </c>
      <c r="F532" s="5" t="str">
        <f t="shared" ca="1" si="185"/>
        <v>node20_main</v>
      </c>
      <c r="G532" s="5">
        <f t="shared" ca="1" si="186"/>
        <v>1272</v>
      </c>
      <c r="H532" s="5" t="str">
        <f t="shared" si="187"/>
        <v>code</v>
      </c>
      <c r="I532" s="13" t="b">
        <f t="shared" si="188"/>
        <v>0</v>
      </c>
      <c r="J532" s="6">
        <f ca="1">OFFSET(program!$A$1,0,disasm!A532)</f>
        <v>1102</v>
      </c>
      <c r="K532" s="7">
        <f t="shared" ca="1" si="178"/>
        <v>2</v>
      </c>
      <c r="L532" s="7" t="str">
        <f t="shared" ca="1" si="189"/>
        <v xml:space="preserve">MUL </v>
      </c>
      <c r="M532" s="7">
        <f t="shared" ca="1" si="190"/>
        <v>4</v>
      </c>
      <c r="N532" s="7">
        <f t="shared" ca="1" si="179"/>
        <v>3</v>
      </c>
      <c r="O532" s="8">
        <f t="shared" ca="1" si="191"/>
        <v>1</v>
      </c>
      <c r="P532" s="8">
        <f t="shared" ca="1" si="180"/>
        <v>1</v>
      </c>
      <c r="Q532" s="8">
        <f t="shared" ca="1" si="181"/>
        <v>0</v>
      </c>
      <c r="R532" s="8" t="str">
        <f t="shared" ca="1" si="192"/>
        <v>addr</v>
      </c>
      <c r="S532" s="8" t="str">
        <f t="shared" ca="1" si="193"/>
        <v>num</v>
      </c>
      <c r="T532" s="8" t="str">
        <f t="shared" ca="1" si="194"/>
        <v>addr</v>
      </c>
      <c r="U532" s="7">
        <f ca="1">IF(O532="","",OFFSET(program!$A$1,0,disasm!$A532+COLUMN()-COLUMN($U532)+IF($I532,0,1)))</f>
        <v>1301</v>
      </c>
      <c r="V532" s="7">
        <f ca="1">IF(P532="","",OFFSET(program!$A$1,0,disasm!$A532+COLUMN()-COLUMN($U532)+IF($I532,0,1)))</f>
        <v>1</v>
      </c>
      <c r="W532" s="7">
        <f ca="1">IF(Q532="","",OFFSET(program!$A$1,0,disasm!$A532+COLUMN()-COLUMN($U532)+IF($I532,0,1)))</f>
        <v>72</v>
      </c>
      <c r="X532" s="3" t="str">
        <f t="shared" ca="1" si="195"/>
        <v>node12_main</v>
      </c>
      <c r="Y532" s="3" t="str">
        <f t="shared" ca="1" si="196"/>
        <v>1</v>
      </c>
      <c r="Z532" s="3" t="str">
        <f t="shared" ca="1" si="197"/>
        <v>[node.desttbl]</v>
      </c>
      <c r="AA532" s="3" t="str">
        <f ca="1">" "
&amp;AE532
&amp;IF(AND(OR(K532=5,K532=6),MOD(INT(J532/1000),10)=1)," A2","")
&amp;IF(AND(NOT(I532),J532=109,OFFSET(program!$A$1,0,disasm!$A532+1)&gt;0,NOT(ISNUMBER(FIND(" A1 "," "&amp;AE532&amp;" "))))," AUTOLABEL","")
&amp;" "</f>
        <v xml:space="preserve"> A1 </v>
      </c>
      <c r="AE532" s="21" t="s">
        <v>28</v>
      </c>
    </row>
    <row r="533" spans="1:31" x14ac:dyDescent="0.2">
      <c r="A533" s="1">
        <f t="shared" ca="1" si="182"/>
        <v>1296</v>
      </c>
      <c r="B533" s="2" t="str">
        <f t="shared" ca="1" si="183"/>
        <v>node20_main+24</v>
      </c>
      <c r="C533" s="3" t="str">
        <f ca="1">_xlfn.TEXTJOIN(" ",FALSE,OFFSET(program!$A$1,0,A533,1,M533))</f>
        <v>1106 0 73</v>
      </c>
      <c r="D533" s="4" t="str">
        <f ca="1">IF($H533="data",".dat "&amp;X533,
IF($H533="str",".str " &amp; _xlfn.TEXTJOIN("",FALSE,OFFSET(program!$A$2,0,A533+1,1,M533-1)),
$L533&amp;" "&amp;_xlfn.TEXTJOIN(", ",TRUE,$X533:$Z533)
))</f>
        <v>J=0  0, main.loop</v>
      </c>
      <c r="E533" s="19" t="b">
        <f t="shared" ca="1" si="184"/>
        <v>0</v>
      </c>
      <c r="F533" s="5" t="str">
        <f t="shared" ca="1" si="185"/>
        <v>node20_main</v>
      </c>
      <c r="G533" s="5">
        <f t="shared" ca="1" si="186"/>
        <v>1272</v>
      </c>
      <c r="H533" s="5" t="str">
        <f t="shared" si="187"/>
        <v>code</v>
      </c>
      <c r="I533" s="13" t="b">
        <f t="shared" si="188"/>
        <v>0</v>
      </c>
      <c r="J533" s="6">
        <f ca="1">OFFSET(program!$A$1,0,disasm!A533)</f>
        <v>1106</v>
      </c>
      <c r="K533" s="7">
        <f t="shared" ca="1" si="178"/>
        <v>6</v>
      </c>
      <c r="L533" s="7" t="str">
        <f t="shared" ca="1" si="189"/>
        <v xml:space="preserve">J=0 </v>
      </c>
      <c r="M533" s="7">
        <f t="shared" ca="1" si="190"/>
        <v>3</v>
      </c>
      <c r="N533" s="7">
        <f t="shared" ca="1" si="179"/>
        <v>2</v>
      </c>
      <c r="O533" s="8">
        <f t="shared" ca="1" si="191"/>
        <v>1</v>
      </c>
      <c r="P533" s="8">
        <f t="shared" ca="1" si="180"/>
        <v>1</v>
      </c>
      <c r="Q533" s="8" t="str">
        <f t="shared" ca="1" si="181"/>
        <v/>
      </c>
      <c r="R533" s="8" t="str">
        <f t="shared" ca="1" si="192"/>
        <v>num</v>
      </c>
      <c r="S533" s="8" t="str">
        <f t="shared" ca="1" si="193"/>
        <v>addr</v>
      </c>
      <c r="T533" s="8" t="str">
        <f t="shared" ca="1" si="194"/>
        <v/>
      </c>
      <c r="U533" s="7">
        <f ca="1">IF(O533="","",OFFSET(program!$A$1,0,disasm!$A533+COLUMN()-COLUMN($U533)+IF($I533,0,1)))</f>
        <v>0</v>
      </c>
      <c r="V533" s="7">
        <f ca="1">IF(P533="","",OFFSET(program!$A$1,0,disasm!$A533+COLUMN()-COLUMN($U533)+IF($I533,0,1)))</f>
        <v>73</v>
      </c>
      <c r="W533" s="7" t="str">
        <f ca="1">IF(Q533="","",OFFSET(program!$A$1,0,disasm!$A533+COLUMN()-COLUMN($U533)+IF($I533,0,1)))</f>
        <v/>
      </c>
      <c r="X533" s="3" t="str">
        <f t="shared" ca="1" si="195"/>
        <v>0</v>
      </c>
      <c r="Y533" s="3" t="str">
        <f t="shared" ca="1" si="196"/>
        <v>main.loop</v>
      </c>
      <c r="Z533" s="3" t="str">
        <f t="shared" ca="1" si="197"/>
        <v/>
      </c>
      <c r="AA533" s="3" t="str">
        <f ca="1">" "
&amp;AE533
&amp;IF(AND(OR(K533=5,K533=6),MOD(INT(J533/1000),10)=1)," A2","")
&amp;IF(AND(NOT(I533),J533=109,OFFSET(program!$A$1,0,disasm!$A533+1)&gt;0,NOT(ISNUMBER(FIND(" A1 "," "&amp;AE533&amp;" "))))," AUTOLABEL","")
&amp;" "</f>
        <v xml:space="preserve">  A2 </v>
      </c>
    </row>
    <row r="534" spans="1:31" x14ac:dyDescent="0.2">
      <c r="A534" s="1">
        <f t="shared" ca="1" si="182"/>
        <v>1299</v>
      </c>
      <c r="B534" s="2" t="str">
        <f t="shared" ca="1" si="183"/>
        <v>node20_main+27</v>
      </c>
      <c r="C534" s="3" t="str">
        <f ca="1">_xlfn.TEXTJOIN(" ",FALSE,OFFSET(program!$A$1,0,A534,1,M534))</f>
        <v>1</v>
      </c>
      <c r="D534" s="4" t="str">
        <f ca="1">IF($H534="data",".dat "&amp;X534,
IF($H534="str",".str " &amp; _xlfn.TEXTJOIN("",FALSE,OFFSET(program!$A$2,0,A534+1,1,M534-1)),
$L534&amp;" "&amp;_xlfn.TEXTJOIN(", ",TRUE,$X534:$Z534)
))</f>
        <v>.dat 1</v>
      </c>
      <c r="E534" s="19" t="b">
        <f t="shared" ca="1" si="184"/>
        <v>0</v>
      </c>
      <c r="F534" s="5" t="str">
        <f t="shared" ca="1" si="185"/>
        <v>node20_main</v>
      </c>
      <c r="G534" s="5">
        <f t="shared" ca="1" si="186"/>
        <v>1272</v>
      </c>
      <c r="H534" s="5" t="str">
        <f t="shared" si="187"/>
        <v>data</v>
      </c>
      <c r="I534" s="13" t="b">
        <f t="shared" si="188"/>
        <v>1</v>
      </c>
      <c r="J534" s="6">
        <f ca="1">OFFSET(program!$A$1,0,disasm!A534)</f>
        <v>1</v>
      </c>
      <c r="K534" s="7">
        <f t="shared" ca="1" si="178"/>
        <v>1</v>
      </c>
      <c r="L534" s="7" t="str">
        <f t="shared" ca="1" si="189"/>
        <v xml:space="preserve">ADD </v>
      </c>
      <c r="M534" s="7">
        <f t="shared" si="190"/>
        <v>1</v>
      </c>
      <c r="N534" s="7">
        <f t="shared" si="179"/>
        <v>1</v>
      </c>
      <c r="O534" s="8">
        <f t="shared" si="191"/>
        <v>1</v>
      </c>
      <c r="P534" s="8" t="str">
        <f t="shared" si="180"/>
        <v/>
      </c>
      <c r="Q534" s="8" t="str">
        <f t="shared" si="181"/>
        <v/>
      </c>
      <c r="R534" s="8" t="str">
        <f t="shared" ca="1" si="192"/>
        <v>num</v>
      </c>
      <c r="S534" s="8" t="str">
        <f t="shared" si="193"/>
        <v/>
      </c>
      <c r="T534" s="8" t="str">
        <f t="shared" si="194"/>
        <v/>
      </c>
      <c r="U534" s="7">
        <f ca="1">IF(O534="","",OFFSET(program!$A$1,0,disasm!$A534+COLUMN()-COLUMN($U534)+IF($I534,0,1)))</f>
        <v>1</v>
      </c>
      <c r="V534" s="7" t="str">
        <f ca="1">IF(P534="","",OFFSET(program!$A$1,0,disasm!$A534+COLUMN()-COLUMN($U534)+IF($I534,0,1)))</f>
        <v/>
      </c>
      <c r="W534" s="7" t="str">
        <f ca="1">IF(Q534="","",OFFSET(program!$A$1,0,disasm!$A534+COLUMN()-COLUMN($U534)+IF($I534,0,1)))</f>
        <v/>
      </c>
      <c r="X534" s="3" t="str">
        <f t="shared" ca="1" si="195"/>
        <v>1</v>
      </c>
      <c r="Y534" s="3" t="str">
        <f t="shared" si="196"/>
        <v/>
      </c>
      <c r="Z534" s="3" t="str">
        <f t="shared" si="197"/>
        <v/>
      </c>
      <c r="AA534" s="3" t="str">
        <f ca="1">" "
&amp;AE534
&amp;IF(AND(OR(K534=5,K534=6),MOD(INT(J534/1000),10)=1)," A2","")
&amp;IF(AND(NOT(I534),J534=109,OFFSET(program!$A$1,0,disasm!$A534+1)&gt;0,NOT(ISNUMBER(FIND(" A1 "," "&amp;AE534&amp;" "))))," AUTOLABEL","")
&amp;" "</f>
        <v xml:space="preserve"> DATA </v>
      </c>
      <c r="AE534" s="12" t="s">
        <v>23</v>
      </c>
    </row>
    <row r="535" spans="1:31" x14ac:dyDescent="0.2">
      <c r="A535" s="1">
        <f t="shared" ca="1" si="182"/>
        <v>1300</v>
      </c>
      <c r="B535" s="2" t="str">
        <f t="shared" ca="1" si="183"/>
        <v>node20_main+28</v>
      </c>
      <c r="C535" s="3" t="str">
        <f ca="1">_xlfn.TEXTJOIN(" ",FALSE,OFFSET(program!$A$1,0,A535,1,M535))</f>
        <v>1662</v>
      </c>
      <c r="D535" s="4" t="str">
        <f ca="1">IF($H535="data",".dat "&amp;X535,
IF($H535="str",".str " &amp; _xlfn.TEXTJOIN("",FALSE,OFFSET(program!$A$2,0,A535+1,1,M535-1)),
$L535&amp;" "&amp;_xlfn.TEXTJOIN(", ",TRUE,$X535:$Z535)
))</f>
        <v>.dat 1662</v>
      </c>
      <c r="E535" s="19" t="b">
        <f t="shared" ca="1" si="184"/>
        <v>0</v>
      </c>
      <c r="F535" s="5" t="str">
        <f t="shared" ca="1" si="185"/>
        <v>node20_main</v>
      </c>
      <c r="G535" s="5">
        <f t="shared" ca="1" si="186"/>
        <v>1272</v>
      </c>
      <c r="H535" s="5" t="str">
        <f t="shared" si="187"/>
        <v>data</v>
      </c>
      <c r="I535" s="13" t="b">
        <f t="shared" si="188"/>
        <v>1</v>
      </c>
      <c r="J535" s="6">
        <f ca="1">OFFSET(program!$A$1,0,disasm!A535)</f>
        <v>1662</v>
      </c>
      <c r="K535" s="7">
        <f t="shared" ca="1" si="178"/>
        <v>62</v>
      </c>
      <c r="L535" s="7" t="e">
        <f t="shared" ca="1" si="189"/>
        <v>#VALUE!</v>
      </c>
      <c r="M535" s="7">
        <f t="shared" si="190"/>
        <v>1</v>
      </c>
      <c r="N535" s="7">
        <f t="shared" si="179"/>
        <v>1</v>
      </c>
      <c r="O535" s="8">
        <f t="shared" si="191"/>
        <v>1</v>
      </c>
      <c r="P535" s="8" t="str">
        <f t="shared" si="180"/>
        <v/>
      </c>
      <c r="Q535" s="8" t="str">
        <f t="shared" si="181"/>
        <v/>
      </c>
      <c r="R535" s="8" t="str">
        <f t="shared" ca="1" si="192"/>
        <v>num</v>
      </c>
      <c r="S535" s="8" t="str">
        <f t="shared" si="193"/>
        <v/>
      </c>
      <c r="T535" s="8" t="str">
        <f t="shared" si="194"/>
        <v/>
      </c>
      <c r="U535" s="7">
        <f ca="1">IF(O535="","",OFFSET(program!$A$1,0,disasm!$A535+COLUMN()-COLUMN($U535)+IF($I535,0,1)))</f>
        <v>1662</v>
      </c>
      <c r="V535" s="7" t="str">
        <f ca="1">IF(P535="","",OFFSET(program!$A$1,0,disasm!$A535+COLUMN()-COLUMN($U535)+IF($I535,0,1)))</f>
        <v/>
      </c>
      <c r="W535" s="7" t="str">
        <f ca="1">IF(Q535="","",OFFSET(program!$A$1,0,disasm!$A535+COLUMN()-COLUMN($U535)+IF($I535,0,1)))</f>
        <v/>
      </c>
      <c r="X535" s="3" t="str">
        <f t="shared" ca="1" si="195"/>
        <v>1662</v>
      </c>
      <c r="Y535" s="3" t="str">
        <f t="shared" si="196"/>
        <v/>
      </c>
      <c r="Z535" s="3" t="str">
        <f t="shared" si="197"/>
        <v/>
      </c>
      <c r="AA535" s="3" t="str">
        <f ca="1">" "
&amp;AE535
&amp;IF(AND(OR(K535=5,K535=6),MOD(INT(J535/1000),10)=1)," A2","")
&amp;IF(AND(NOT(I535),J535=109,OFFSET(program!$A$1,0,disasm!$A535+1)&gt;0,NOT(ISNUMBER(FIND(" A1 "," "&amp;AE535&amp;" "))))," AUTOLABEL","")
&amp;" "</f>
        <v xml:space="preserve">  </v>
      </c>
      <c r="AD535" s="12"/>
    </row>
    <row r="536" spans="1:31" x14ac:dyDescent="0.2">
      <c r="A536" s="1">
        <f t="shared" ca="1" si="182"/>
        <v>1301</v>
      </c>
      <c r="B536" s="2" t="str">
        <f t="shared" ca="1" si="183"/>
        <v>node12_main</v>
      </c>
      <c r="C536" s="3" t="str">
        <f ca="1">_xlfn.TEXTJOIN(" ",FALSE,OFFSET(program!$A$1,0,A536,1,M536))</f>
        <v>1102 46099 1 66</v>
      </c>
      <c r="D536" s="4" t="str">
        <f ca="1">IF($H536="data",".dat "&amp;X536,
IF($H536="str",".str " &amp; _xlfn.TEXTJOIN("",FALSE,OFFSET(program!$A$2,0,A536+1,1,M536-1)),
$L536&amp;" "&amp;_xlfn.TEXTJOIN(", ",TRUE,$X536:$Z536)
))</f>
        <v>MUL  46099, 1, [node.prime]</v>
      </c>
      <c r="E536" s="19" t="b">
        <f t="shared" ca="1" si="184"/>
        <v>1</v>
      </c>
      <c r="F536" s="5" t="str">
        <f t="shared" si="185"/>
        <v>node12_main</v>
      </c>
      <c r="G536" s="5">
        <f t="shared" ca="1" si="186"/>
        <v>1301</v>
      </c>
      <c r="H536" s="5" t="str">
        <f t="shared" si="187"/>
        <v>code</v>
      </c>
      <c r="I536" s="13" t="b">
        <f t="shared" si="188"/>
        <v>0</v>
      </c>
      <c r="J536" s="6">
        <f ca="1">OFFSET(program!$A$1,0,disasm!A536)</f>
        <v>1102</v>
      </c>
      <c r="K536" s="7">
        <f t="shared" ca="1" si="178"/>
        <v>2</v>
      </c>
      <c r="L536" s="7" t="str">
        <f t="shared" ca="1" si="189"/>
        <v xml:space="preserve">MUL </v>
      </c>
      <c r="M536" s="7">
        <f t="shared" ca="1" si="190"/>
        <v>4</v>
      </c>
      <c r="N536" s="7">
        <f t="shared" ca="1" si="179"/>
        <v>3</v>
      </c>
      <c r="O536" s="8">
        <f t="shared" ca="1" si="191"/>
        <v>1</v>
      </c>
      <c r="P536" s="8">
        <f t="shared" ca="1" si="180"/>
        <v>1</v>
      </c>
      <c r="Q536" s="8">
        <f t="shared" ca="1" si="181"/>
        <v>0</v>
      </c>
      <c r="R536" s="8" t="str">
        <f t="shared" ca="1" si="192"/>
        <v>num</v>
      </c>
      <c r="S536" s="8" t="str">
        <f t="shared" ca="1" si="193"/>
        <v>num</v>
      </c>
      <c r="T536" s="8" t="str">
        <f t="shared" ca="1" si="194"/>
        <v>addr</v>
      </c>
      <c r="U536" s="7">
        <f ca="1">IF(O536="","",OFFSET(program!$A$1,0,disasm!$A536+COLUMN()-COLUMN($U536)+IF($I536,0,1)))</f>
        <v>46099</v>
      </c>
      <c r="V536" s="7">
        <f ca="1">IF(P536="","",OFFSET(program!$A$1,0,disasm!$A536+COLUMN()-COLUMN($U536)+IF($I536,0,1)))</f>
        <v>1</v>
      </c>
      <c r="W536" s="7">
        <f ca="1">IF(Q536="","",OFFSET(program!$A$1,0,disasm!$A536+COLUMN()-COLUMN($U536)+IF($I536,0,1)))</f>
        <v>66</v>
      </c>
      <c r="X536" s="3" t="str">
        <f t="shared" ca="1" si="195"/>
        <v>46099</v>
      </c>
      <c r="Y536" s="3" t="str">
        <f t="shared" ca="1" si="196"/>
        <v>1</v>
      </c>
      <c r="Z536" s="3" t="str">
        <f t="shared" ca="1" si="197"/>
        <v>[node.prime]</v>
      </c>
      <c r="AA536" s="3" t="str">
        <f ca="1">" "
&amp;AE536
&amp;IF(AND(OR(K536=5,K536=6),MOD(INT(J536/1000),10)=1)," A2","")
&amp;IF(AND(NOT(I536),J536=109,OFFSET(program!$A$1,0,disasm!$A536+1)&gt;0,NOT(ISNUMBER(FIND(" A1 "," "&amp;AE536&amp;" "))))," AUTOLABEL","")
&amp;" "</f>
        <v xml:space="preserve"> CODE </v>
      </c>
      <c r="AD536" s="12" t="s">
        <v>110</v>
      </c>
      <c r="AE536" s="12" t="s">
        <v>24</v>
      </c>
    </row>
    <row r="537" spans="1:31" x14ac:dyDescent="0.2">
      <c r="A537" s="1">
        <f t="shared" ca="1" si="182"/>
        <v>1305</v>
      </c>
      <c r="B537" s="2" t="str">
        <f t="shared" ca="1" si="183"/>
        <v>node12_main+4</v>
      </c>
      <c r="C537" s="3" t="str">
        <f ca="1">_xlfn.TEXTJOIN(" ",FALSE,OFFSET(program!$A$1,0,A537,1,M537))</f>
        <v>1101 0 1 67</v>
      </c>
      <c r="D537" s="4" t="str">
        <f ca="1">IF($H537="data",".dat "&amp;X537,
IF($H537="str",".str " &amp; _xlfn.TEXTJOIN("",FALSE,OFFSET(program!$A$2,0,A537+1,1,M537-1)),
$L537&amp;" "&amp;_xlfn.TEXTJOIN(", ",TRUE,$X537:$Z537)
))</f>
        <v>ADD  0, 1, [node.rxmem_size]</v>
      </c>
      <c r="E537" s="19" t="b">
        <f t="shared" ca="1" si="184"/>
        <v>1</v>
      </c>
      <c r="F537" s="5" t="str">
        <f t="shared" ca="1" si="185"/>
        <v>node12_main</v>
      </c>
      <c r="G537" s="5">
        <f t="shared" ca="1" si="186"/>
        <v>1301</v>
      </c>
      <c r="H537" s="5" t="str">
        <f t="shared" si="187"/>
        <v>code</v>
      </c>
      <c r="I537" s="13" t="b">
        <f t="shared" si="188"/>
        <v>0</v>
      </c>
      <c r="J537" s="6">
        <f ca="1">OFFSET(program!$A$1,0,disasm!A537)</f>
        <v>1101</v>
      </c>
      <c r="K537" s="7">
        <f t="shared" ca="1" si="178"/>
        <v>1</v>
      </c>
      <c r="L537" s="7" t="str">
        <f t="shared" ca="1" si="189"/>
        <v xml:space="preserve">ADD </v>
      </c>
      <c r="M537" s="7">
        <f t="shared" ca="1" si="190"/>
        <v>4</v>
      </c>
      <c r="N537" s="7">
        <f t="shared" ca="1" si="179"/>
        <v>3</v>
      </c>
      <c r="O537" s="8">
        <f t="shared" ca="1" si="191"/>
        <v>1</v>
      </c>
      <c r="P537" s="8">
        <f t="shared" ca="1" si="180"/>
        <v>1</v>
      </c>
      <c r="Q537" s="8">
        <f t="shared" ca="1" si="181"/>
        <v>0</v>
      </c>
      <c r="R537" s="8" t="str">
        <f t="shared" ca="1" si="192"/>
        <v>num</v>
      </c>
      <c r="S537" s="8" t="str">
        <f t="shared" ca="1" si="193"/>
        <v>num</v>
      </c>
      <c r="T537" s="8" t="str">
        <f t="shared" ca="1" si="194"/>
        <v>addr</v>
      </c>
      <c r="U537" s="7">
        <f ca="1">IF(O537="","",OFFSET(program!$A$1,0,disasm!$A537+COLUMN()-COLUMN($U537)+IF($I537,0,1)))</f>
        <v>0</v>
      </c>
      <c r="V537" s="7">
        <f ca="1">IF(P537="","",OFFSET(program!$A$1,0,disasm!$A537+COLUMN()-COLUMN($U537)+IF($I537,0,1)))</f>
        <v>1</v>
      </c>
      <c r="W537" s="7">
        <f ca="1">IF(Q537="","",OFFSET(program!$A$1,0,disasm!$A537+COLUMN()-COLUMN($U537)+IF($I537,0,1)))</f>
        <v>67</v>
      </c>
      <c r="X537" s="3" t="str">
        <f t="shared" ca="1" si="195"/>
        <v>0</v>
      </c>
      <c r="Y537" s="3" t="str">
        <f t="shared" ca="1" si="196"/>
        <v>1</v>
      </c>
      <c r="Z537" s="3" t="str">
        <f t="shared" ca="1" si="197"/>
        <v>[node.rxmem_size]</v>
      </c>
      <c r="AA537" s="3" t="str">
        <f ca="1">" "
&amp;AE537
&amp;IF(AND(OR(K537=5,K537=6),MOD(INT(J537/1000),10)=1)," A2","")
&amp;IF(AND(NOT(I537),J537=109,OFFSET(program!$A$1,0,disasm!$A537+1)&gt;0,NOT(ISNUMBER(FIND(" A1 "," "&amp;AE537&amp;" "))))," AUTOLABEL","")
&amp;" "</f>
        <v xml:space="preserve">  </v>
      </c>
    </row>
    <row r="538" spans="1:31" x14ac:dyDescent="0.2">
      <c r="A538" s="1">
        <f t="shared" ca="1" si="182"/>
        <v>1309</v>
      </c>
      <c r="B538" s="2" t="str">
        <f t="shared" ca="1" si="183"/>
        <v>node12_main+8</v>
      </c>
      <c r="C538" s="3" t="str">
        <f ca="1">_xlfn.TEXTJOIN(" ",FALSE,OFFSET(program!$A$1,0,A538,1,M538))</f>
        <v>1101 0 1328 68</v>
      </c>
      <c r="D538" s="4" t="str">
        <f ca="1">IF($H538="data",".dat "&amp;X538,
IF($H538="str",".str " &amp; _xlfn.TEXTJOIN("",FALSE,OFFSET(program!$A$2,0,A538+1,1,M538-1)),
$L538&amp;" "&amp;_xlfn.TEXTJOIN(", ",TRUE,$X538:$Z538)
))</f>
        <v>ADD  0, node12_main+27, [node.rxmem]</v>
      </c>
      <c r="E538" s="19" t="b">
        <f t="shared" ca="1" si="184"/>
        <v>1</v>
      </c>
      <c r="F538" s="5" t="str">
        <f t="shared" ca="1" si="185"/>
        <v>node12_main</v>
      </c>
      <c r="G538" s="5">
        <f t="shared" ca="1" si="186"/>
        <v>1301</v>
      </c>
      <c r="H538" s="5" t="str">
        <f t="shared" si="187"/>
        <v>code</v>
      </c>
      <c r="I538" s="13" t="b">
        <f t="shared" si="188"/>
        <v>0</v>
      </c>
      <c r="J538" s="6">
        <f ca="1">OFFSET(program!$A$1,0,disasm!A538)</f>
        <v>1101</v>
      </c>
      <c r="K538" s="7">
        <f t="shared" ca="1" si="178"/>
        <v>1</v>
      </c>
      <c r="L538" s="7" t="str">
        <f t="shared" ca="1" si="189"/>
        <v xml:space="preserve">ADD </v>
      </c>
      <c r="M538" s="7">
        <f t="shared" ca="1" si="190"/>
        <v>4</v>
      </c>
      <c r="N538" s="7">
        <f t="shared" ca="1" si="179"/>
        <v>3</v>
      </c>
      <c r="O538" s="8">
        <f t="shared" ca="1" si="191"/>
        <v>1</v>
      </c>
      <c r="P538" s="8">
        <f t="shared" ca="1" si="180"/>
        <v>1</v>
      </c>
      <c r="Q538" s="8">
        <f t="shared" ca="1" si="181"/>
        <v>0</v>
      </c>
      <c r="R538" s="8" t="str">
        <f t="shared" ca="1" si="192"/>
        <v>num</v>
      </c>
      <c r="S538" s="8" t="str">
        <f t="shared" ca="1" si="193"/>
        <v>addr</v>
      </c>
      <c r="T538" s="8" t="str">
        <f t="shared" ca="1" si="194"/>
        <v>addr</v>
      </c>
      <c r="U538" s="7">
        <f ca="1">IF(O538="","",OFFSET(program!$A$1,0,disasm!$A538+COLUMN()-COLUMN($U538)+IF($I538,0,1)))</f>
        <v>0</v>
      </c>
      <c r="V538" s="7">
        <f ca="1">IF(P538="","",OFFSET(program!$A$1,0,disasm!$A538+COLUMN()-COLUMN($U538)+IF($I538,0,1)))</f>
        <v>1328</v>
      </c>
      <c r="W538" s="7">
        <f ca="1">IF(Q538="","",OFFSET(program!$A$1,0,disasm!$A538+COLUMN()-COLUMN($U538)+IF($I538,0,1)))</f>
        <v>68</v>
      </c>
      <c r="X538" s="3" t="str">
        <f t="shared" ca="1" si="195"/>
        <v>0</v>
      </c>
      <c r="Y538" s="3" t="str">
        <f t="shared" ca="1" si="196"/>
        <v>node12_main+27</v>
      </c>
      <c r="Z538" s="3" t="str">
        <f t="shared" ca="1" si="197"/>
        <v>[node.rxmem]</v>
      </c>
      <c r="AA538" s="3" t="str">
        <f ca="1">" "
&amp;AE538
&amp;IF(AND(OR(K538=5,K538=6),MOD(INT(J538/1000),10)=1)," A2","")
&amp;IF(AND(NOT(I538),J538=109,OFFSET(program!$A$1,0,disasm!$A538+1)&gt;0,NOT(ISNUMBER(FIND(" A1 "," "&amp;AE538&amp;" "))))," AUTOLABEL","")
&amp;" "</f>
        <v xml:space="preserve"> A2 </v>
      </c>
      <c r="AE538" s="12" t="s">
        <v>19</v>
      </c>
    </row>
    <row r="539" spans="1:31" x14ac:dyDescent="0.2">
      <c r="A539" s="1">
        <f t="shared" ca="1" si="182"/>
        <v>1313</v>
      </c>
      <c r="B539" s="2" t="str">
        <f t="shared" ca="1" si="183"/>
        <v>node12_main+12</v>
      </c>
      <c r="C539" s="3" t="str">
        <f ca="1">_xlfn.TEXTJOIN(" ",FALSE,OFFSET(program!$A$1,0,A539,1,M539))</f>
        <v>1102 1 556 69</v>
      </c>
      <c r="D539" s="4" t="str">
        <f ca="1">IF($H539="data",".dat "&amp;X539,
IF($H539="str",".str " &amp; _xlfn.TEXTJOIN("",FALSE,OFFSET(program!$A$2,0,A539+1,1,M539-1)),
$L539&amp;" "&amp;_xlfn.TEXTJOIN(", ",TRUE,$X539:$Z539)
))</f>
        <v>MUL  1, app_first, [node.node_app]</v>
      </c>
      <c r="E539" s="19" t="b">
        <f t="shared" ca="1" si="184"/>
        <v>1</v>
      </c>
      <c r="F539" s="5" t="str">
        <f t="shared" ca="1" si="185"/>
        <v>node12_main</v>
      </c>
      <c r="G539" s="5">
        <f t="shared" ca="1" si="186"/>
        <v>1301</v>
      </c>
      <c r="H539" s="5" t="str">
        <f t="shared" si="187"/>
        <v>code</v>
      </c>
      <c r="I539" s="13" t="b">
        <f t="shared" si="188"/>
        <v>0</v>
      </c>
      <c r="J539" s="6">
        <f ca="1">OFFSET(program!$A$1,0,disasm!A539)</f>
        <v>1102</v>
      </c>
      <c r="K539" s="7">
        <f t="shared" ca="1" si="178"/>
        <v>2</v>
      </c>
      <c r="L539" s="7" t="str">
        <f t="shared" ca="1" si="189"/>
        <v xml:space="preserve">MUL </v>
      </c>
      <c r="M539" s="7">
        <f t="shared" ca="1" si="190"/>
        <v>4</v>
      </c>
      <c r="N539" s="7">
        <f t="shared" ca="1" si="179"/>
        <v>3</v>
      </c>
      <c r="O539" s="8">
        <f t="shared" ca="1" si="191"/>
        <v>1</v>
      </c>
      <c r="P539" s="8">
        <f t="shared" ca="1" si="180"/>
        <v>1</v>
      </c>
      <c r="Q539" s="8">
        <f t="shared" ca="1" si="181"/>
        <v>0</v>
      </c>
      <c r="R539" s="8" t="str">
        <f t="shared" ca="1" si="192"/>
        <v>num</v>
      </c>
      <c r="S539" s="8" t="str">
        <f t="shared" ca="1" si="193"/>
        <v>addr</v>
      </c>
      <c r="T539" s="8" t="str">
        <f t="shared" ca="1" si="194"/>
        <v>addr</v>
      </c>
      <c r="U539" s="7">
        <f ca="1">IF(O539="","",OFFSET(program!$A$1,0,disasm!$A539+COLUMN()-COLUMN($U539)+IF($I539,0,1)))</f>
        <v>1</v>
      </c>
      <c r="V539" s="7">
        <f ca="1">IF(P539="","",OFFSET(program!$A$1,0,disasm!$A539+COLUMN()-COLUMN($U539)+IF($I539,0,1)))</f>
        <v>556</v>
      </c>
      <c r="W539" s="7">
        <f ca="1">IF(Q539="","",OFFSET(program!$A$1,0,disasm!$A539+COLUMN()-COLUMN($U539)+IF($I539,0,1)))</f>
        <v>69</v>
      </c>
      <c r="X539" s="3" t="str">
        <f t="shared" ca="1" si="195"/>
        <v>1</v>
      </c>
      <c r="Y539" s="3" t="str">
        <f t="shared" ca="1" si="196"/>
        <v>app_first</v>
      </c>
      <c r="Z539" s="3" t="str">
        <f t="shared" ca="1" si="197"/>
        <v>[node.node_app]</v>
      </c>
      <c r="AA539" s="3" t="str">
        <f ca="1">" "
&amp;AE539
&amp;IF(AND(OR(K539=5,K539=6),MOD(INT(J539/1000),10)=1)," A2","")
&amp;IF(AND(NOT(I539),J539=109,OFFSET(program!$A$1,0,disasm!$A539+1)&gt;0,NOT(ISNUMBER(FIND(" A1 "," "&amp;AE539&amp;" "))))," AUTOLABEL","")
&amp;" "</f>
        <v xml:space="preserve"> A2 </v>
      </c>
      <c r="AE539" s="15" t="s">
        <v>19</v>
      </c>
    </row>
    <row r="540" spans="1:31" x14ac:dyDescent="0.2">
      <c r="A540" s="1">
        <f t="shared" ca="1" si="182"/>
        <v>1317</v>
      </c>
      <c r="B540" s="2" t="str">
        <f t="shared" ca="1" si="183"/>
        <v>node12_main+16</v>
      </c>
      <c r="C540" s="3" t="str">
        <f ca="1">_xlfn.TEXTJOIN(" ",FALSE,OFFSET(program!$A$1,0,A540,1,M540))</f>
        <v>1102 1 1 71</v>
      </c>
      <c r="D540" s="4" t="str">
        <f ca="1">IF($H540="data",".dat "&amp;X540,
IF($H540="str",".str " &amp; _xlfn.TEXTJOIN("",FALSE,OFFSET(program!$A$2,0,A540+1,1,M540-1)),
$L540&amp;" "&amp;_xlfn.TEXTJOIN(", ",TRUE,$X540:$Z540)
))</f>
        <v>MUL  1, 1, [node.desttbl_size]</v>
      </c>
      <c r="E540" s="19" t="b">
        <f t="shared" ca="1" si="184"/>
        <v>1</v>
      </c>
      <c r="F540" s="5" t="str">
        <f t="shared" ca="1" si="185"/>
        <v>node12_main</v>
      </c>
      <c r="G540" s="5">
        <f t="shared" ca="1" si="186"/>
        <v>1301</v>
      </c>
      <c r="H540" s="5" t="str">
        <f t="shared" si="187"/>
        <v>code</v>
      </c>
      <c r="I540" s="13" t="b">
        <f t="shared" si="188"/>
        <v>0</v>
      </c>
      <c r="J540" s="6">
        <f ca="1">OFFSET(program!$A$1,0,disasm!A540)</f>
        <v>1102</v>
      </c>
      <c r="K540" s="7">
        <f t="shared" ca="1" si="178"/>
        <v>2</v>
      </c>
      <c r="L540" s="7" t="str">
        <f t="shared" ca="1" si="189"/>
        <v xml:space="preserve">MUL </v>
      </c>
      <c r="M540" s="7">
        <f t="shared" ca="1" si="190"/>
        <v>4</v>
      </c>
      <c r="N540" s="7">
        <f t="shared" ca="1" si="179"/>
        <v>3</v>
      </c>
      <c r="O540" s="8">
        <f t="shared" ca="1" si="191"/>
        <v>1</v>
      </c>
      <c r="P540" s="8">
        <f t="shared" ca="1" si="180"/>
        <v>1</v>
      </c>
      <c r="Q540" s="8">
        <f t="shared" ca="1" si="181"/>
        <v>0</v>
      </c>
      <c r="R540" s="8" t="str">
        <f t="shared" ca="1" si="192"/>
        <v>num</v>
      </c>
      <c r="S540" s="8" t="str">
        <f t="shared" ca="1" si="193"/>
        <v>num</v>
      </c>
      <c r="T540" s="8" t="str">
        <f t="shared" ca="1" si="194"/>
        <v>addr</v>
      </c>
      <c r="U540" s="7">
        <f ca="1">IF(O540="","",OFFSET(program!$A$1,0,disasm!$A540+COLUMN()-COLUMN($U540)+IF($I540,0,1)))</f>
        <v>1</v>
      </c>
      <c r="V540" s="7">
        <f ca="1">IF(P540="","",OFFSET(program!$A$1,0,disasm!$A540+COLUMN()-COLUMN($U540)+IF($I540,0,1)))</f>
        <v>1</v>
      </c>
      <c r="W540" s="7">
        <f ca="1">IF(Q540="","",OFFSET(program!$A$1,0,disasm!$A540+COLUMN()-COLUMN($U540)+IF($I540,0,1)))</f>
        <v>71</v>
      </c>
      <c r="X540" s="3" t="str">
        <f t="shared" ca="1" si="195"/>
        <v>1</v>
      </c>
      <c r="Y540" s="3" t="str">
        <f t="shared" ca="1" si="196"/>
        <v>1</v>
      </c>
      <c r="Z540" s="3" t="str">
        <f t="shared" ca="1" si="197"/>
        <v>[node.desttbl_size]</v>
      </c>
      <c r="AA540" s="3" t="str">
        <f ca="1">" "
&amp;AE540
&amp;IF(AND(OR(K540=5,K540=6),MOD(INT(J540/1000),10)=1)," A2","")
&amp;IF(AND(NOT(I540),J540=109,OFFSET(program!$A$1,0,disasm!$A540+1)&gt;0,NOT(ISNUMBER(FIND(" A1 "," "&amp;AE540&amp;" "))))," AUTOLABEL","")
&amp;" "</f>
        <v xml:space="preserve">  </v>
      </c>
      <c r="AD540" s="12"/>
      <c r="AE540" s="12"/>
    </row>
    <row r="541" spans="1:31" x14ac:dyDescent="0.2">
      <c r="A541" s="1">
        <f t="shared" ca="1" si="182"/>
        <v>1321</v>
      </c>
      <c r="B541" s="2" t="str">
        <f t="shared" ca="1" si="183"/>
        <v>node12_main+20</v>
      </c>
      <c r="C541" s="3" t="str">
        <f ca="1">_xlfn.TEXTJOIN(" ",FALSE,OFFSET(program!$A$1,0,A541,1,M541))</f>
        <v>1102 1 1330 72</v>
      </c>
      <c r="D541" s="4" t="str">
        <f ca="1">IF($H541="data",".dat "&amp;X541,
IF($H541="str",".str " &amp; _xlfn.TEXTJOIN("",FALSE,OFFSET(program!$A$2,0,A541+1,1,M541-1)),
$L541&amp;" "&amp;_xlfn.TEXTJOIN(", ",TRUE,$X541:$Z541)
))</f>
        <v>MUL  1, node12_main+29, [node.desttbl]</v>
      </c>
      <c r="E541" s="19" t="b">
        <f t="shared" ca="1" si="184"/>
        <v>1</v>
      </c>
      <c r="F541" s="5" t="str">
        <f t="shared" ca="1" si="185"/>
        <v>node12_main</v>
      </c>
      <c r="G541" s="5">
        <f t="shared" ca="1" si="186"/>
        <v>1301</v>
      </c>
      <c r="H541" s="5" t="str">
        <f t="shared" si="187"/>
        <v>code</v>
      </c>
      <c r="I541" s="13" t="b">
        <f t="shared" si="188"/>
        <v>0</v>
      </c>
      <c r="J541" s="6">
        <f ca="1">OFFSET(program!$A$1,0,disasm!A541)</f>
        <v>1102</v>
      </c>
      <c r="K541" s="7">
        <f t="shared" ca="1" si="178"/>
        <v>2</v>
      </c>
      <c r="L541" s="7" t="str">
        <f t="shared" ca="1" si="189"/>
        <v xml:space="preserve">MUL </v>
      </c>
      <c r="M541" s="7">
        <f t="shared" ca="1" si="190"/>
        <v>4</v>
      </c>
      <c r="N541" s="7">
        <f t="shared" ca="1" si="179"/>
        <v>3</v>
      </c>
      <c r="O541" s="8">
        <f t="shared" ca="1" si="191"/>
        <v>1</v>
      </c>
      <c r="P541" s="8">
        <f t="shared" ca="1" si="180"/>
        <v>1</v>
      </c>
      <c r="Q541" s="8">
        <f t="shared" ca="1" si="181"/>
        <v>0</v>
      </c>
      <c r="R541" s="8" t="str">
        <f t="shared" ca="1" si="192"/>
        <v>num</v>
      </c>
      <c r="S541" s="8" t="str">
        <f t="shared" ca="1" si="193"/>
        <v>addr</v>
      </c>
      <c r="T541" s="8" t="str">
        <f t="shared" ca="1" si="194"/>
        <v>addr</v>
      </c>
      <c r="U541" s="7">
        <f ca="1">IF(O541="","",OFFSET(program!$A$1,0,disasm!$A541+COLUMN()-COLUMN($U541)+IF($I541,0,1)))</f>
        <v>1</v>
      </c>
      <c r="V541" s="7">
        <f ca="1">IF(P541="","",OFFSET(program!$A$1,0,disasm!$A541+COLUMN()-COLUMN($U541)+IF($I541,0,1)))</f>
        <v>1330</v>
      </c>
      <c r="W541" s="7">
        <f ca="1">IF(Q541="","",OFFSET(program!$A$1,0,disasm!$A541+COLUMN()-COLUMN($U541)+IF($I541,0,1)))</f>
        <v>72</v>
      </c>
      <c r="X541" s="3" t="str">
        <f t="shared" ca="1" si="195"/>
        <v>1</v>
      </c>
      <c r="Y541" s="3" t="str">
        <f t="shared" ca="1" si="196"/>
        <v>node12_main+29</v>
      </c>
      <c r="Z541" s="3" t="str">
        <f t="shared" ca="1" si="197"/>
        <v>[node.desttbl]</v>
      </c>
      <c r="AA541" s="3" t="str">
        <f ca="1">" "
&amp;AE541
&amp;IF(AND(OR(K541=5,K541=6),MOD(INT(J541/1000),10)=1)," A2","")
&amp;IF(AND(NOT(I541),J541=109,OFFSET(program!$A$1,0,disasm!$A541+1)&gt;0,NOT(ISNUMBER(FIND(" A1 "," "&amp;AE541&amp;" "))))," AUTOLABEL","")
&amp;" "</f>
        <v xml:space="preserve"> A2 </v>
      </c>
      <c r="AE541" s="15" t="s">
        <v>19</v>
      </c>
    </row>
    <row r="542" spans="1:31" x14ac:dyDescent="0.2">
      <c r="A542" s="1">
        <f t="shared" ca="1" si="182"/>
        <v>1325</v>
      </c>
      <c r="B542" s="2" t="str">
        <f t="shared" ca="1" si="183"/>
        <v>node12_main+24</v>
      </c>
      <c r="C542" s="3" t="str">
        <f ca="1">_xlfn.TEXTJOIN(" ",FALSE,OFFSET(program!$A$1,0,A542,1,M542))</f>
        <v>1105 1 73</v>
      </c>
      <c r="D542" s="4" t="str">
        <f ca="1">IF($H542="data",".dat "&amp;X542,
IF($H542="str",".str " &amp; _xlfn.TEXTJOIN("",FALSE,OFFSET(program!$A$2,0,A542+1,1,M542-1)),
$L542&amp;" "&amp;_xlfn.TEXTJOIN(", ",TRUE,$X542:$Z542)
))</f>
        <v>J!=0 1, main.loop</v>
      </c>
      <c r="E542" s="19" t="b">
        <f t="shared" ca="1" si="184"/>
        <v>1</v>
      </c>
      <c r="F542" s="5" t="str">
        <f t="shared" ca="1" si="185"/>
        <v>node12_main</v>
      </c>
      <c r="G542" s="5">
        <f t="shared" ca="1" si="186"/>
        <v>1301</v>
      </c>
      <c r="H542" s="5" t="str">
        <f t="shared" si="187"/>
        <v>code</v>
      </c>
      <c r="I542" s="13" t="b">
        <f t="shared" si="188"/>
        <v>0</v>
      </c>
      <c r="J542" s="6">
        <f ca="1">OFFSET(program!$A$1,0,disasm!A542)</f>
        <v>1105</v>
      </c>
      <c r="K542" s="7">
        <f t="shared" ca="1" si="178"/>
        <v>5</v>
      </c>
      <c r="L542" s="7" t="str">
        <f t="shared" ca="1" si="189"/>
        <v>J!=0</v>
      </c>
      <c r="M542" s="7">
        <f t="shared" ca="1" si="190"/>
        <v>3</v>
      </c>
      <c r="N542" s="7">
        <f t="shared" ca="1" si="179"/>
        <v>2</v>
      </c>
      <c r="O542" s="8">
        <f t="shared" ca="1" si="191"/>
        <v>1</v>
      </c>
      <c r="P542" s="8">
        <f t="shared" ca="1" si="180"/>
        <v>1</v>
      </c>
      <c r="Q542" s="8" t="str">
        <f t="shared" ca="1" si="181"/>
        <v/>
      </c>
      <c r="R542" s="8" t="str">
        <f t="shared" ca="1" si="192"/>
        <v>num</v>
      </c>
      <c r="S542" s="8" t="str">
        <f t="shared" ca="1" si="193"/>
        <v>addr</v>
      </c>
      <c r="T542" s="8" t="str">
        <f t="shared" ca="1" si="194"/>
        <v/>
      </c>
      <c r="U542" s="7">
        <f ca="1">IF(O542="","",OFFSET(program!$A$1,0,disasm!$A542+COLUMN()-COLUMN($U542)+IF($I542,0,1)))</f>
        <v>1</v>
      </c>
      <c r="V542" s="7">
        <f ca="1">IF(P542="","",OFFSET(program!$A$1,0,disasm!$A542+COLUMN()-COLUMN($U542)+IF($I542,0,1)))</f>
        <v>73</v>
      </c>
      <c r="W542" s="7" t="str">
        <f ca="1">IF(Q542="","",OFFSET(program!$A$1,0,disasm!$A542+COLUMN()-COLUMN($U542)+IF($I542,0,1)))</f>
        <v/>
      </c>
      <c r="X542" s="3" t="str">
        <f t="shared" ca="1" si="195"/>
        <v>1</v>
      </c>
      <c r="Y542" s="3" t="str">
        <f t="shared" ca="1" si="196"/>
        <v>main.loop</v>
      </c>
      <c r="Z542" s="3" t="str">
        <f t="shared" ca="1" si="197"/>
        <v/>
      </c>
      <c r="AA542" s="3" t="str">
        <f ca="1">" "
&amp;AE542
&amp;IF(AND(OR(K542=5,K542=6),MOD(INT(J542/1000),10)=1)," A2","")
&amp;IF(AND(NOT(I542),J542=109,OFFSET(program!$A$1,0,disasm!$A542+1)&gt;0,NOT(ISNUMBER(FIND(" A1 "," "&amp;AE542&amp;" "))))," AUTOLABEL","")
&amp;" "</f>
        <v xml:space="preserve">  A2 </v>
      </c>
    </row>
    <row r="543" spans="1:31" x14ac:dyDescent="0.2">
      <c r="A543" s="1">
        <f t="shared" ca="1" si="182"/>
        <v>1328</v>
      </c>
      <c r="B543" s="2" t="str">
        <f t="shared" ca="1" si="183"/>
        <v>node12_main+27</v>
      </c>
      <c r="C543" s="3" t="str">
        <f ca="1">_xlfn.TEXTJOIN(" ",FALSE,OFFSET(program!$A$1,0,A543,1,M543))</f>
        <v>1</v>
      </c>
      <c r="D543" s="4" t="str">
        <f ca="1">IF($H543="data",".dat "&amp;X543,
IF($H543="str",".str " &amp; _xlfn.TEXTJOIN("",FALSE,OFFSET(program!$A$2,0,A543+1,1,M543-1)),
$L543&amp;" "&amp;_xlfn.TEXTJOIN(", ",TRUE,$X543:$Z543)
))</f>
        <v>.dat 1</v>
      </c>
      <c r="E543" s="19" t="b">
        <f t="shared" ca="1" si="184"/>
        <v>1</v>
      </c>
      <c r="F543" s="5" t="str">
        <f t="shared" ca="1" si="185"/>
        <v>node12_main</v>
      </c>
      <c r="G543" s="5">
        <f t="shared" ca="1" si="186"/>
        <v>1301</v>
      </c>
      <c r="H543" s="5" t="str">
        <f t="shared" si="187"/>
        <v>data</v>
      </c>
      <c r="I543" s="13" t="b">
        <f t="shared" si="188"/>
        <v>1</v>
      </c>
      <c r="J543" s="6">
        <f ca="1">OFFSET(program!$A$1,0,disasm!A543)</f>
        <v>1</v>
      </c>
      <c r="K543" s="7">
        <f t="shared" ca="1" si="178"/>
        <v>1</v>
      </c>
      <c r="L543" s="7" t="str">
        <f t="shared" ca="1" si="189"/>
        <v xml:space="preserve">ADD </v>
      </c>
      <c r="M543" s="7">
        <f t="shared" si="190"/>
        <v>1</v>
      </c>
      <c r="N543" s="7">
        <f t="shared" si="179"/>
        <v>1</v>
      </c>
      <c r="O543" s="8">
        <f t="shared" si="191"/>
        <v>1</v>
      </c>
      <c r="P543" s="8" t="str">
        <f t="shared" si="180"/>
        <v/>
      </c>
      <c r="Q543" s="8" t="str">
        <f t="shared" si="181"/>
        <v/>
      </c>
      <c r="R543" s="8" t="str">
        <f t="shared" ca="1" si="192"/>
        <v>num</v>
      </c>
      <c r="S543" s="8" t="str">
        <f t="shared" si="193"/>
        <v/>
      </c>
      <c r="T543" s="8" t="str">
        <f t="shared" si="194"/>
        <v/>
      </c>
      <c r="U543" s="7">
        <f ca="1">IF(O543="","",OFFSET(program!$A$1,0,disasm!$A543+COLUMN()-COLUMN($U543)+IF($I543,0,1)))</f>
        <v>1</v>
      </c>
      <c r="V543" s="7" t="str">
        <f ca="1">IF(P543="","",OFFSET(program!$A$1,0,disasm!$A543+COLUMN()-COLUMN($U543)+IF($I543,0,1)))</f>
        <v/>
      </c>
      <c r="W543" s="7" t="str">
        <f ca="1">IF(Q543="","",OFFSET(program!$A$1,0,disasm!$A543+COLUMN()-COLUMN($U543)+IF($I543,0,1)))</f>
        <v/>
      </c>
      <c r="X543" s="3" t="str">
        <f t="shared" ca="1" si="195"/>
        <v>1</v>
      </c>
      <c r="Y543" s="3" t="str">
        <f t="shared" si="196"/>
        <v/>
      </c>
      <c r="Z543" s="3" t="str">
        <f t="shared" si="197"/>
        <v/>
      </c>
      <c r="AA543" s="3" t="str">
        <f ca="1">" "
&amp;AE543
&amp;IF(AND(OR(K543=5,K543=6),MOD(INT(J543/1000),10)=1)," A2","")
&amp;IF(AND(NOT(I543),J543=109,OFFSET(program!$A$1,0,disasm!$A543+1)&gt;0,NOT(ISNUMBER(FIND(" A1 "," "&amp;AE543&amp;" "))))," AUTOLABEL","")
&amp;" "</f>
        <v xml:space="preserve"> DATA </v>
      </c>
      <c r="AE543" s="12" t="s">
        <v>23</v>
      </c>
    </row>
    <row r="544" spans="1:31" x14ac:dyDescent="0.2">
      <c r="A544" s="1">
        <f t="shared" ca="1" si="182"/>
        <v>1329</v>
      </c>
      <c r="B544" s="2" t="str">
        <f t="shared" ca="1" si="183"/>
        <v>node12_main+28</v>
      </c>
      <c r="C544" s="3" t="str">
        <f ca="1">_xlfn.TEXTJOIN(" ",FALSE,OFFSET(program!$A$1,0,A544,1,M544))</f>
        <v>36241</v>
      </c>
      <c r="D544" s="4" t="str">
        <f ca="1">IF($H544="data",".dat "&amp;X544,
IF($H544="str",".str " &amp; _xlfn.TEXTJOIN("",FALSE,OFFSET(program!$A$2,0,A544+1,1,M544-1)),
$L544&amp;" "&amp;_xlfn.TEXTJOIN(", ",TRUE,$X544:$Z544)
))</f>
        <v>.dat 36241</v>
      </c>
      <c r="E544" s="19" t="b">
        <f t="shared" ca="1" si="184"/>
        <v>1</v>
      </c>
      <c r="F544" s="5" t="str">
        <f t="shared" ca="1" si="185"/>
        <v>node12_main</v>
      </c>
      <c r="G544" s="5">
        <f t="shared" ca="1" si="186"/>
        <v>1301</v>
      </c>
      <c r="H544" s="5" t="str">
        <f t="shared" si="187"/>
        <v>data</v>
      </c>
      <c r="I544" s="13" t="b">
        <f t="shared" si="188"/>
        <v>1</v>
      </c>
      <c r="J544" s="6">
        <f ca="1">OFFSET(program!$A$1,0,disasm!A544)</f>
        <v>36241</v>
      </c>
      <c r="K544" s="7">
        <f t="shared" ca="1" si="178"/>
        <v>41</v>
      </c>
      <c r="L544" s="7" t="e">
        <f t="shared" ca="1" si="189"/>
        <v>#VALUE!</v>
      </c>
      <c r="M544" s="7">
        <f t="shared" si="190"/>
        <v>1</v>
      </c>
      <c r="N544" s="7">
        <f t="shared" si="179"/>
        <v>1</v>
      </c>
      <c r="O544" s="8">
        <f t="shared" si="191"/>
        <v>1</v>
      </c>
      <c r="P544" s="8" t="str">
        <f t="shared" si="180"/>
        <v/>
      </c>
      <c r="Q544" s="8" t="str">
        <f t="shared" si="181"/>
        <v/>
      </c>
      <c r="R544" s="8" t="str">
        <f t="shared" ca="1" si="192"/>
        <v>num</v>
      </c>
      <c r="S544" s="8" t="str">
        <f t="shared" si="193"/>
        <v/>
      </c>
      <c r="T544" s="8" t="str">
        <f t="shared" si="194"/>
        <v/>
      </c>
      <c r="U544" s="7">
        <f ca="1">IF(O544="","",OFFSET(program!$A$1,0,disasm!$A544+COLUMN()-COLUMN($U544)+IF($I544,0,1)))</f>
        <v>36241</v>
      </c>
      <c r="V544" s="7" t="str">
        <f ca="1">IF(P544="","",OFFSET(program!$A$1,0,disasm!$A544+COLUMN()-COLUMN($U544)+IF($I544,0,1)))</f>
        <v/>
      </c>
      <c r="W544" s="7" t="str">
        <f ca="1">IF(Q544="","",OFFSET(program!$A$1,0,disasm!$A544+COLUMN()-COLUMN($U544)+IF($I544,0,1)))</f>
        <v/>
      </c>
      <c r="X544" s="3" t="str">
        <f t="shared" ca="1" si="195"/>
        <v>36241</v>
      </c>
      <c r="Y544" s="3" t="str">
        <f t="shared" si="196"/>
        <v/>
      </c>
      <c r="Z544" s="3" t="str">
        <f t="shared" si="197"/>
        <v/>
      </c>
      <c r="AA544" s="3" t="str">
        <f ca="1">" "
&amp;AE544
&amp;IF(AND(OR(K544=5,K544=6),MOD(INT(J544/1000),10)=1)," A2","")
&amp;IF(AND(NOT(I544),J544=109,OFFSET(program!$A$1,0,disasm!$A544+1)&gt;0,NOT(ISNUMBER(FIND(" A1 "," "&amp;AE544&amp;" "))))," AUTOLABEL","")
&amp;" "</f>
        <v xml:space="preserve">  </v>
      </c>
    </row>
    <row r="545" spans="1:31" x14ac:dyDescent="0.2">
      <c r="A545" s="1">
        <f t="shared" ca="1" si="182"/>
        <v>1330</v>
      </c>
      <c r="B545" s="2" t="str">
        <f t="shared" ca="1" si="183"/>
        <v>node12_main+29</v>
      </c>
      <c r="C545" s="3" t="str">
        <f ca="1">_xlfn.TEXTJOIN(" ",FALSE,OFFSET(program!$A$1,0,A545,1,M545))</f>
        <v>27</v>
      </c>
      <c r="D545" s="4" t="str">
        <f ca="1">IF($H545="data",".dat "&amp;X545,
IF($H545="str",".str " &amp; _xlfn.TEXTJOIN("",FALSE,OFFSET(program!$A$2,0,A545+1,1,M545-1)),
$L545&amp;" "&amp;_xlfn.TEXTJOIN(", ",TRUE,$X545:$Z545)
))</f>
        <v>.dat 27</v>
      </c>
      <c r="E545" s="19" t="b">
        <f t="shared" ca="1" si="184"/>
        <v>1</v>
      </c>
      <c r="F545" s="5" t="str">
        <f t="shared" ca="1" si="185"/>
        <v>node12_main</v>
      </c>
      <c r="G545" s="5">
        <f t="shared" ca="1" si="186"/>
        <v>1301</v>
      </c>
      <c r="H545" s="5" t="str">
        <f t="shared" si="187"/>
        <v>data</v>
      </c>
      <c r="I545" s="13" t="b">
        <f t="shared" si="188"/>
        <v>1</v>
      </c>
      <c r="J545" s="6">
        <f ca="1">OFFSET(program!$A$1,0,disasm!A545)</f>
        <v>27</v>
      </c>
      <c r="K545" s="7">
        <f t="shared" ca="1" si="178"/>
        <v>27</v>
      </c>
      <c r="L545" s="7" t="e">
        <f t="shared" ca="1" si="189"/>
        <v>#VALUE!</v>
      </c>
      <c r="M545" s="7">
        <f t="shared" si="190"/>
        <v>1</v>
      </c>
      <c r="N545" s="7">
        <f t="shared" si="179"/>
        <v>1</v>
      </c>
      <c r="O545" s="8">
        <f t="shared" si="191"/>
        <v>1</v>
      </c>
      <c r="P545" s="8" t="str">
        <f t="shared" si="180"/>
        <v/>
      </c>
      <c r="Q545" s="8" t="str">
        <f t="shared" si="181"/>
        <v/>
      </c>
      <c r="R545" s="8" t="str">
        <f t="shared" ca="1" si="192"/>
        <v>num</v>
      </c>
      <c r="S545" s="8" t="str">
        <f t="shared" si="193"/>
        <v/>
      </c>
      <c r="T545" s="8" t="str">
        <f t="shared" si="194"/>
        <v/>
      </c>
      <c r="U545" s="7">
        <f ca="1">IF(O545="","",OFFSET(program!$A$1,0,disasm!$A545+COLUMN()-COLUMN($U545)+IF($I545,0,1)))</f>
        <v>27</v>
      </c>
      <c r="V545" s="7" t="str">
        <f ca="1">IF(P545="","",OFFSET(program!$A$1,0,disasm!$A545+COLUMN()-COLUMN($U545)+IF($I545,0,1)))</f>
        <v/>
      </c>
      <c r="W545" s="7" t="str">
        <f ca="1">IF(Q545="","",OFFSET(program!$A$1,0,disasm!$A545+COLUMN()-COLUMN($U545)+IF($I545,0,1)))</f>
        <v/>
      </c>
      <c r="X545" s="3" t="str">
        <f t="shared" ca="1" si="195"/>
        <v>27</v>
      </c>
      <c r="Y545" s="3" t="str">
        <f t="shared" si="196"/>
        <v/>
      </c>
      <c r="Z545" s="3" t="str">
        <f t="shared" si="197"/>
        <v/>
      </c>
      <c r="AA545" s="3" t="str">
        <f ca="1">" "
&amp;AE545
&amp;IF(AND(OR(K545=5,K545=6),MOD(INT(J545/1000),10)=1)," A2","")
&amp;IF(AND(NOT(I545),J545=109,OFFSET(program!$A$1,0,disasm!$A545+1)&gt;0,NOT(ISNUMBER(FIND(" A1 "," "&amp;AE545&amp;" "))))," AUTOLABEL","")
&amp;" "</f>
        <v xml:space="preserve">  </v>
      </c>
    </row>
    <row r="546" spans="1:31" x14ac:dyDescent="0.2">
      <c r="A546" s="1">
        <f t="shared" ca="1" si="182"/>
        <v>1331</v>
      </c>
      <c r="B546" s="2" t="str">
        <f t="shared" ca="1" si="183"/>
        <v>node12_main+30</v>
      </c>
      <c r="C546" s="3" t="str">
        <f ca="1">_xlfn.TEXTJOIN(" ",FALSE,OFFSET(program!$A$1,0,A546,1,M546))</f>
        <v>20477</v>
      </c>
      <c r="D546" s="4" t="str">
        <f ca="1">IF($H546="data",".dat "&amp;X546,
IF($H546="str",".str " &amp; _xlfn.TEXTJOIN("",FALSE,OFFSET(program!$A$2,0,A546+1,1,M546-1)),
$L546&amp;" "&amp;_xlfn.TEXTJOIN(", ",TRUE,$X546:$Z546)
))</f>
        <v>.dat 20477</v>
      </c>
      <c r="E546" s="19" t="b">
        <f t="shared" ca="1" si="184"/>
        <v>1</v>
      </c>
      <c r="F546" s="5" t="str">
        <f t="shared" ca="1" si="185"/>
        <v>node12_main</v>
      </c>
      <c r="G546" s="5">
        <f t="shared" ca="1" si="186"/>
        <v>1301</v>
      </c>
      <c r="H546" s="5" t="str">
        <f t="shared" si="187"/>
        <v>data</v>
      </c>
      <c r="I546" s="13" t="b">
        <f t="shared" si="188"/>
        <v>1</v>
      </c>
      <c r="J546" s="6">
        <f ca="1">OFFSET(program!$A$1,0,disasm!A546)</f>
        <v>20477</v>
      </c>
      <c r="K546" s="7">
        <f t="shared" ca="1" si="178"/>
        <v>77</v>
      </c>
      <c r="L546" s="7" t="e">
        <f t="shared" ca="1" si="189"/>
        <v>#VALUE!</v>
      </c>
      <c r="M546" s="7">
        <f t="shared" si="190"/>
        <v>1</v>
      </c>
      <c r="N546" s="7">
        <f t="shared" si="179"/>
        <v>1</v>
      </c>
      <c r="O546" s="8">
        <f t="shared" si="191"/>
        <v>1</v>
      </c>
      <c r="P546" s="8" t="str">
        <f t="shared" si="180"/>
        <v/>
      </c>
      <c r="Q546" s="8" t="str">
        <f t="shared" si="181"/>
        <v/>
      </c>
      <c r="R546" s="8" t="str">
        <f t="shared" ca="1" si="192"/>
        <v>num</v>
      </c>
      <c r="S546" s="8" t="str">
        <f t="shared" si="193"/>
        <v/>
      </c>
      <c r="T546" s="8" t="str">
        <f t="shared" si="194"/>
        <v/>
      </c>
      <c r="U546" s="7">
        <f ca="1">IF(O546="","",OFFSET(program!$A$1,0,disasm!$A546+COLUMN()-COLUMN($U546)+IF($I546,0,1)))</f>
        <v>20477</v>
      </c>
      <c r="V546" s="7" t="str">
        <f ca="1">IF(P546="","",OFFSET(program!$A$1,0,disasm!$A546+COLUMN()-COLUMN($U546)+IF($I546,0,1)))</f>
        <v/>
      </c>
      <c r="W546" s="7" t="str">
        <f ca="1">IF(Q546="","",OFFSET(program!$A$1,0,disasm!$A546+COLUMN()-COLUMN($U546)+IF($I546,0,1)))</f>
        <v/>
      </c>
      <c r="X546" s="3" t="str">
        <f t="shared" ca="1" si="195"/>
        <v>20477</v>
      </c>
      <c r="Y546" s="3" t="str">
        <f t="shared" si="196"/>
        <v/>
      </c>
      <c r="Z546" s="3" t="str">
        <f t="shared" si="197"/>
        <v/>
      </c>
      <c r="AA546" s="3" t="str">
        <f ca="1">" "
&amp;AE546
&amp;IF(AND(OR(K546=5,K546=6),MOD(INT(J546/1000),10)=1)," A2","")
&amp;IF(AND(NOT(I546),J546=109,OFFSET(program!$A$1,0,disasm!$A546+1)&gt;0,NOT(ISNUMBER(FIND(" A1 "," "&amp;AE546&amp;" "))))," AUTOLABEL","")
&amp;" "</f>
        <v xml:space="preserve">  </v>
      </c>
    </row>
    <row r="547" spans="1:31" x14ac:dyDescent="0.2">
      <c r="A547" s="1">
        <f t="shared" ca="1" si="182"/>
        <v>1332</v>
      </c>
      <c r="B547" s="2" t="str">
        <f t="shared" ca="1" si="183"/>
        <v>node37_main</v>
      </c>
      <c r="C547" s="3" t="str">
        <f ca="1">_xlfn.TEXTJOIN(" ",FALSE,OFFSET(program!$A$1,0,A547,1,M547))</f>
        <v>1101 19861 0 66</v>
      </c>
      <c r="D547" s="4" t="str">
        <f ca="1">IF($H547="data",".dat "&amp;X547,
IF($H547="str",".str " &amp; _xlfn.TEXTJOIN("",FALSE,OFFSET(program!$A$2,0,A547+1,1,M547-1)),
$L547&amp;" "&amp;_xlfn.TEXTJOIN(", ",TRUE,$X547:$Z547)
))</f>
        <v>ADD  19861, 0, [node.prime]</v>
      </c>
      <c r="E547" s="19" t="b">
        <f t="shared" ca="1" si="184"/>
        <v>0</v>
      </c>
      <c r="F547" s="5" t="str">
        <f t="shared" si="185"/>
        <v>node37_main</v>
      </c>
      <c r="G547" s="5">
        <f t="shared" ca="1" si="186"/>
        <v>1332</v>
      </c>
      <c r="H547" s="5" t="str">
        <f t="shared" si="187"/>
        <v>code</v>
      </c>
      <c r="I547" s="13" t="b">
        <f t="shared" si="188"/>
        <v>0</v>
      </c>
      <c r="J547" s="6">
        <f ca="1">OFFSET(program!$A$1,0,disasm!A547)</f>
        <v>1101</v>
      </c>
      <c r="K547" s="7">
        <f t="shared" ca="1" si="178"/>
        <v>1</v>
      </c>
      <c r="L547" s="7" t="str">
        <f t="shared" ca="1" si="189"/>
        <v xml:space="preserve">ADD </v>
      </c>
      <c r="M547" s="7">
        <f t="shared" ca="1" si="190"/>
        <v>4</v>
      </c>
      <c r="N547" s="7">
        <f t="shared" ca="1" si="179"/>
        <v>3</v>
      </c>
      <c r="O547" s="8">
        <f t="shared" ca="1" si="191"/>
        <v>1</v>
      </c>
      <c r="P547" s="8">
        <f t="shared" ca="1" si="180"/>
        <v>1</v>
      </c>
      <c r="Q547" s="8">
        <f t="shared" ca="1" si="181"/>
        <v>0</v>
      </c>
      <c r="R547" s="8" t="str">
        <f t="shared" ca="1" si="192"/>
        <v>num</v>
      </c>
      <c r="S547" s="8" t="str">
        <f t="shared" ca="1" si="193"/>
        <v>num</v>
      </c>
      <c r="T547" s="8" t="str">
        <f t="shared" ca="1" si="194"/>
        <v>addr</v>
      </c>
      <c r="U547" s="7">
        <f ca="1">IF(O547="","",OFFSET(program!$A$1,0,disasm!$A547+COLUMN()-COLUMN($U547)+IF($I547,0,1)))</f>
        <v>19861</v>
      </c>
      <c r="V547" s="7">
        <f ca="1">IF(P547="","",OFFSET(program!$A$1,0,disasm!$A547+COLUMN()-COLUMN($U547)+IF($I547,0,1)))</f>
        <v>0</v>
      </c>
      <c r="W547" s="7">
        <f ca="1">IF(Q547="","",OFFSET(program!$A$1,0,disasm!$A547+COLUMN()-COLUMN($U547)+IF($I547,0,1)))</f>
        <v>66</v>
      </c>
      <c r="X547" s="3" t="str">
        <f t="shared" ca="1" si="195"/>
        <v>19861</v>
      </c>
      <c r="Y547" s="3" t="str">
        <f t="shared" ca="1" si="196"/>
        <v>0</v>
      </c>
      <c r="Z547" s="3" t="str">
        <f t="shared" ca="1" si="197"/>
        <v>[node.prime]</v>
      </c>
      <c r="AA547" s="3" t="str">
        <f ca="1">" "
&amp;AE547
&amp;IF(AND(OR(K547=5,K547=6),MOD(INT(J547/1000),10)=1)," A2","")
&amp;IF(AND(NOT(I547),J547=109,OFFSET(program!$A$1,0,disasm!$A547+1)&gt;0,NOT(ISNUMBER(FIND(" A1 "," "&amp;AE547&amp;" "))))," AUTOLABEL","")
&amp;" "</f>
        <v xml:space="preserve"> CODE </v>
      </c>
      <c r="AD547" s="12" t="s">
        <v>111</v>
      </c>
      <c r="AE547" s="12" t="s">
        <v>24</v>
      </c>
    </row>
    <row r="548" spans="1:31" x14ac:dyDescent="0.2">
      <c r="A548" s="1">
        <f t="shared" ca="1" si="182"/>
        <v>1336</v>
      </c>
      <c r="B548" s="2" t="str">
        <f t="shared" ca="1" si="183"/>
        <v>node37_main+4</v>
      </c>
      <c r="C548" s="3" t="str">
        <f ca="1">_xlfn.TEXTJOIN(" ",FALSE,OFFSET(program!$A$1,0,A548,1,M548))</f>
        <v>1102 1 1 67</v>
      </c>
      <c r="D548" s="4" t="str">
        <f ca="1">IF($H548="data",".dat "&amp;X548,
IF($H548="str",".str " &amp; _xlfn.TEXTJOIN("",FALSE,OFFSET(program!$A$2,0,A548+1,1,M548-1)),
$L548&amp;" "&amp;_xlfn.TEXTJOIN(", ",TRUE,$X548:$Z548)
))</f>
        <v>MUL  1, 1, [node.rxmem_size]</v>
      </c>
      <c r="E548" s="19" t="b">
        <f t="shared" ca="1" si="184"/>
        <v>0</v>
      </c>
      <c r="F548" s="5" t="str">
        <f t="shared" ca="1" si="185"/>
        <v>node37_main</v>
      </c>
      <c r="G548" s="5">
        <f t="shared" ca="1" si="186"/>
        <v>1332</v>
      </c>
      <c r="H548" s="5" t="str">
        <f t="shared" si="187"/>
        <v>code</v>
      </c>
      <c r="I548" s="13" t="b">
        <f t="shared" si="188"/>
        <v>0</v>
      </c>
      <c r="J548" s="6">
        <f ca="1">OFFSET(program!$A$1,0,disasm!A548)</f>
        <v>1102</v>
      </c>
      <c r="K548" s="7">
        <f t="shared" ca="1" si="178"/>
        <v>2</v>
      </c>
      <c r="L548" s="7" t="str">
        <f t="shared" ca="1" si="189"/>
        <v xml:space="preserve">MUL </v>
      </c>
      <c r="M548" s="7">
        <f t="shared" ca="1" si="190"/>
        <v>4</v>
      </c>
      <c r="N548" s="7">
        <f t="shared" ca="1" si="179"/>
        <v>3</v>
      </c>
      <c r="O548" s="8">
        <f t="shared" ca="1" si="191"/>
        <v>1</v>
      </c>
      <c r="P548" s="8">
        <f t="shared" ca="1" si="180"/>
        <v>1</v>
      </c>
      <c r="Q548" s="8">
        <f t="shared" ca="1" si="181"/>
        <v>0</v>
      </c>
      <c r="R548" s="8" t="str">
        <f t="shared" ca="1" si="192"/>
        <v>num</v>
      </c>
      <c r="S548" s="8" t="str">
        <f t="shared" ca="1" si="193"/>
        <v>num</v>
      </c>
      <c r="T548" s="8" t="str">
        <f t="shared" ca="1" si="194"/>
        <v>addr</v>
      </c>
      <c r="U548" s="7">
        <f ca="1">IF(O548="","",OFFSET(program!$A$1,0,disasm!$A548+COLUMN()-COLUMN($U548)+IF($I548,0,1)))</f>
        <v>1</v>
      </c>
      <c r="V548" s="7">
        <f ca="1">IF(P548="","",OFFSET(program!$A$1,0,disasm!$A548+COLUMN()-COLUMN($U548)+IF($I548,0,1)))</f>
        <v>1</v>
      </c>
      <c r="W548" s="7">
        <f ca="1">IF(Q548="","",OFFSET(program!$A$1,0,disasm!$A548+COLUMN()-COLUMN($U548)+IF($I548,0,1)))</f>
        <v>67</v>
      </c>
      <c r="X548" s="3" t="str">
        <f t="shared" ca="1" si="195"/>
        <v>1</v>
      </c>
      <c r="Y548" s="3" t="str">
        <f t="shared" ca="1" si="196"/>
        <v>1</v>
      </c>
      <c r="Z548" s="3" t="str">
        <f t="shared" ca="1" si="197"/>
        <v>[node.rxmem_size]</v>
      </c>
      <c r="AA548" s="3" t="str">
        <f ca="1">" "
&amp;AE548
&amp;IF(AND(OR(K548=5,K548=6),MOD(INT(J548/1000),10)=1)," A2","")
&amp;IF(AND(NOT(I548),J548=109,OFFSET(program!$A$1,0,disasm!$A548+1)&gt;0,NOT(ISNUMBER(FIND(" A1 "," "&amp;AE548&amp;" "))))," AUTOLABEL","")
&amp;" "</f>
        <v xml:space="preserve">  </v>
      </c>
    </row>
    <row r="549" spans="1:31" x14ac:dyDescent="0.2">
      <c r="A549" s="1">
        <f t="shared" ca="1" si="182"/>
        <v>1340</v>
      </c>
      <c r="B549" s="2" t="str">
        <f t="shared" ca="1" si="183"/>
        <v>node37_main+8</v>
      </c>
      <c r="C549" s="3" t="str">
        <f ca="1">_xlfn.TEXTJOIN(" ",FALSE,OFFSET(program!$A$1,0,A549,1,M549))</f>
        <v>1102 1 1359 68</v>
      </c>
      <c r="D549" s="4" t="str">
        <f ca="1">IF($H549="data",".dat "&amp;X549,
IF($H549="str",".str " &amp; _xlfn.TEXTJOIN("",FALSE,OFFSET(program!$A$2,0,A549+1,1,M549-1)),
$L549&amp;" "&amp;_xlfn.TEXTJOIN(", ",TRUE,$X549:$Z549)
))</f>
        <v>MUL  1, node37_main+27, [node.rxmem]</v>
      </c>
      <c r="E549" s="19" t="b">
        <f t="shared" ca="1" si="184"/>
        <v>0</v>
      </c>
      <c r="F549" s="5" t="str">
        <f t="shared" ca="1" si="185"/>
        <v>node37_main</v>
      </c>
      <c r="G549" s="5">
        <f t="shared" ca="1" si="186"/>
        <v>1332</v>
      </c>
      <c r="H549" s="5" t="str">
        <f t="shared" si="187"/>
        <v>code</v>
      </c>
      <c r="I549" s="13" t="b">
        <f t="shared" si="188"/>
        <v>0</v>
      </c>
      <c r="J549" s="6">
        <f ca="1">OFFSET(program!$A$1,0,disasm!A549)</f>
        <v>1102</v>
      </c>
      <c r="K549" s="7">
        <f t="shared" ca="1" si="178"/>
        <v>2</v>
      </c>
      <c r="L549" s="7" t="str">
        <f t="shared" ca="1" si="189"/>
        <v xml:space="preserve">MUL </v>
      </c>
      <c r="M549" s="7">
        <f t="shared" ca="1" si="190"/>
        <v>4</v>
      </c>
      <c r="N549" s="7">
        <f t="shared" ca="1" si="179"/>
        <v>3</v>
      </c>
      <c r="O549" s="8">
        <f t="shared" ca="1" si="191"/>
        <v>1</v>
      </c>
      <c r="P549" s="8">
        <f t="shared" ca="1" si="180"/>
        <v>1</v>
      </c>
      <c r="Q549" s="8">
        <f t="shared" ca="1" si="181"/>
        <v>0</v>
      </c>
      <c r="R549" s="8" t="str">
        <f t="shared" ca="1" si="192"/>
        <v>num</v>
      </c>
      <c r="S549" s="8" t="str">
        <f t="shared" ca="1" si="193"/>
        <v>addr</v>
      </c>
      <c r="T549" s="8" t="str">
        <f t="shared" ca="1" si="194"/>
        <v>addr</v>
      </c>
      <c r="U549" s="7">
        <f ca="1">IF(O549="","",OFFSET(program!$A$1,0,disasm!$A549+COLUMN()-COLUMN($U549)+IF($I549,0,1)))</f>
        <v>1</v>
      </c>
      <c r="V549" s="7">
        <f ca="1">IF(P549="","",OFFSET(program!$A$1,0,disasm!$A549+COLUMN()-COLUMN($U549)+IF($I549,0,1)))</f>
        <v>1359</v>
      </c>
      <c r="W549" s="7">
        <f ca="1">IF(Q549="","",OFFSET(program!$A$1,0,disasm!$A549+COLUMN()-COLUMN($U549)+IF($I549,0,1)))</f>
        <v>68</v>
      </c>
      <c r="X549" s="3" t="str">
        <f t="shared" ca="1" si="195"/>
        <v>1</v>
      </c>
      <c r="Y549" s="3" t="str">
        <f t="shared" ca="1" si="196"/>
        <v>node37_main+27</v>
      </c>
      <c r="Z549" s="3" t="str">
        <f t="shared" ca="1" si="197"/>
        <v>[node.rxmem]</v>
      </c>
      <c r="AA549" s="3" t="str">
        <f ca="1">" "
&amp;AE549
&amp;IF(AND(OR(K549=5,K549=6),MOD(INT(J549/1000),10)=1)," A2","")
&amp;IF(AND(NOT(I549),J549=109,OFFSET(program!$A$1,0,disasm!$A549+1)&gt;0,NOT(ISNUMBER(FIND(" A1 "," "&amp;AE549&amp;" "))))," AUTOLABEL","")
&amp;" "</f>
        <v xml:space="preserve"> A2 </v>
      </c>
      <c r="AE549" s="12" t="s">
        <v>19</v>
      </c>
    </row>
    <row r="550" spans="1:31" x14ac:dyDescent="0.2">
      <c r="A550" s="1">
        <f t="shared" ca="1" si="182"/>
        <v>1344</v>
      </c>
      <c r="B550" s="2" t="str">
        <f t="shared" ca="1" si="183"/>
        <v>node37_main+12</v>
      </c>
      <c r="C550" s="3" t="str">
        <f ca="1">_xlfn.TEXTJOIN(" ",FALSE,OFFSET(program!$A$1,0,A550,1,M550))</f>
        <v>1101 556 0 69</v>
      </c>
      <c r="D550" s="4" t="str">
        <f ca="1">IF($H550="data",".dat "&amp;X550,
IF($H550="str",".str " &amp; _xlfn.TEXTJOIN("",FALSE,OFFSET(program!$A$2,0,A550+1,1,M550-1)),
$L550&amp;" "&amp;_xlfn.TEXTJOIN(", ",TRUE,$X550:$Z550)
))</f>
        <v>ADD  app_first, 0, [node.node_app]</v>
      </c>
      <c r="E550" s="19" t="b">
        <f t="shared" ca="1" si="184"/>
        <v>0</v>
      </c>
      <c r="F550" s="5" t="str">
        <f t="shared" ca="1" si="185"/>
        <v>node37_main</v>
      </c>
      <c r="G550" s="5">
        <f t="shared" ca="1" si="186"/>
        <v>1332</v>
      </c>
      <c r="H550" s="5" t="str">
        <f t="shared" si="187"/>
        <v>code</v>
      </c>
      <c r="I550" s="13" t="b">
        <f t="shared" si="188"/>
        <v>0</v>
      </c>
      <c r="J550" s="6">
        <f ca="1">OFFSET(program!$A$1,0,disasm!A550)</f>
        <v>1101</v>
      </c>
      <c r="K550" s="7">
        <f t="shared" ca="1" si="178"/>
        <v>1</v>
      </c>
      <c r="L550" s="7" t="str">
        <f t="shared" ca="1" si="189"/>
        <v xml:space="preserve">ADD </v>
      </c>
      <c r="M550" s="7">
        <f t="shared" ca="1" si="190"/>
        <v>4</v>
      </c>
      <c r="N550" s="7">
        <f t="shared" ca="1" si="179"/>
        <v>3</v>
      </c>
      <c r="O550" s="8">
        <f t="shared" ca="1" si="191"/>
        <v>1</v>
      </c>
      <c r="P550" s="8">
        <f t="shared" ca="1" si="180"/>
        <v>1</v>
      </c>
      <c r="Q550" s="8">
        <f t="shared" ca="1" si="181"/>
        <v>0</v>
      </c>
      <c r="R550" s="8" t="str">
        <f t="shared" ca="1" si="192"/>
        <v>addr</v>
      </c>
      <c r="S550" s="8" t="str">
        <f t="shared" ca="1" si="193"/>
        <v>num</v>
      </c>
      <c r="T550" s="8" t="str">
        <f t="shared" ca="1" si="194"/>
        <v>addr</v>
      </c>
      <c r="U550" s="7">
        <f ca="1">IF(O550="","",OFFSET(program!$A$1,0,disasm!$A550+COLUMN()-COLUMN($U550)+IF($I550,0,1)))</f>
        <v>556</v>
      </c>
      <c r="V550" s="7">
        <f ca="1">IF(P550="","",OFFSET(program!$A$1,0,disasm!$A550+COLUMN()-COLUMN($U550)+IF($I550,0,1)))</f>
        <v>0</v>
      </c>
      <c r="W550" s="7">
        <f ca="1">IF(Q550="","",OFFSET(program!$A$1,0,disasm!$A550+COLUMN()-COLUMN($U550)+IF($I550,0,1)))</f>
        <v>69</v>
      </c>
      <c r="X550" s="3" t="str">
        <f t="shared" ca="1" si="195"/>
        <v>app_first</v>
      </c>
      <c r="Y550" s="3" t="str">
        <f t="shared" ca="1" si="196"/>
        <v>0</v>
      </c>
      <c r="Z550" s="3" t="str">
        <f t="shared" ca="1" si="197"/>
        <v>[node.node_app]</v>
      </c>
      <c r="AA550" s="3" t="str">
        <f ca="1">" "
&amp;AE550
&amp;IF(AND(OR(K550=5,K550=6),MOD(INT(J550/1000),10)=1)," A2","")
&amp;IF(AND(NOT(I550),J550=109,OFFSET(program!$A$1,0,disasm!$A550+1)&gt;0,NOT(ISNUMBER(FIND(" A1 "," "&amp;AE550&amp;" "))))," AUTOLABEL","")
&amp;" "</f>
        <v xml:space="preserve"> A1 </v>
      </c>
      <c r="AE550" s="12" t="s">
        <v>28</v>
      </c>
    </row>
    <row r="551" spans="1:31" x14ac:dyDescent="0.2">
      <c r="A551" s="1">
        <f t="shared" ca="1" si="182"/>
        <v>1348</v>
      </c>
      <c r="B551" s="2" t="str">
        <f t="shared" ca="1" si="183"/>
        <v>node37_main+16</v>
      </c>
      <c r="C551" s="3" t="str">
        <f ca="1">_xlfn.TEXTJOIN(" ",FALSE,OFFSET(program!$A$1,0,A551,1,M551))</f>
        <v>1102 1 1 71</v>
      </c>
      <c r="D551" s="4" t="str">
        <f ca="1">IF($H551="data",".dat "&amp;X551,
IF($H551="str",".str " &amp; _xlfn.TEXTJOIN("",FALSE,OFFSET(program!$A$2,0,A551+1,1,M551-1)),
$L551&amp;" "&amp;_xlfn.TEXTJOIN(", ",TRUE,$X551:$Z551)
))</f>
        <v>MUL  1, 1, [node.desttbl_size]</v>
      </c>
      <c r="E551" s="19" t="b">
        <f t="shared" ca="1" si="184"/>
        <v>0</v>
      </c>
      <c r="F551" s="5" t="str">
        <f t="shared" ca="1" si="185"/>
        <v>node37_main</v>
      </c>
      <c r="G551" s="5">
        <f t="shared" ca="1" si="186"/>
        <v>1332</v>
      </c>
      <c r="H551" s="5" t="str">
        <f t="shared" si="187"/>
        <v>code</v>
      </c>
      <c r="I551" s="13" t="b">
        <f t="shared" si="188"/>
        <v>0</v>
      </c>
      <c r="J551" s="6">
        <f ca="1">OFFSET(program!$A$1,0,disasm!A551)</f>
        <v>1102</v>
      </c>
      <c r="K551" s="7">
        <f t="shared" ca="1" si="178"/>
        <v>2</v>
      </c>
      <c r="L551" s="7" t="str">
        <f t="shared" ca="1" si="189"/>
        <v xml:space="preserve">MUL </v>
      </c>
      <c r="M551" s="7">
        <f t="shared" ca="1" si="190"/>
        <v>4</v>
      </c>
      <c r="N551" s="7">
        <f t="shared" ca="1" si="179"/>
        <v>3</v>
      </c>
      <c r="O551" s="8">
        <f t="shared" ca="1" si="191"/>
        <v>1</v>
      </c>
      <c r="P551" s="8">
        <f t="shared" ca="1" si="180"/>
        <v>1</v>
      </c>
      <c r="Q551" s="8">
        <f t="shared" ca="1" si="181"/>
        <v>0</v>
      </c>
      <c r="R551" s="8" t="str">
        <f t="shared" ca="1" si="192"/>
        <v>num</v>
      </c>
      <c r="S551" s="8" t="str">
        <f t="shared" ca="1" si="193"/>
        <v>num</v>
      </c>
      <c r="T551" s="8" t="str">
        <f t="shared" ca="1" si="194"/>
        <v>addr</v>
      </c>
      <c r="U551" s="7">
        <f ca="1">IF(O551="","",OFFSET(program!$A$1,0,disasm!$A551+COLUMN()-COLUMN($U551)+IF($I551,0,1)))</f>
        <v>1</v>
      </c>
      <c r="V551" s="7">
        <f ca="1">IF(P551="","",OFFSET(program!$A$1,0,disasm!$A551+COLUMN()-COLUMN($U551)+IF($I551,0,1)))</f>
        <v>1</v>
      </c>
      <c r="W551" s="7">
        <f ca="1">IF(Q551="","",OFFSET(program!$A$1,0,disasm!$A551+COLUMN()-COLUMN($U551)+IF($I551,0,1)))</f>
        <v>71</v>
      </c>
      <c r="X551" s="3" t="str">
        <f t="shared" ca="1" si="195"/>
        <v>1</v>
      </c>
      <c r="Y551" s="3" t="str">
        <f t="shared" ca="1" si="196"/>
        <v>1</v>
      </c>
      <c r="Z551" s="3" t="str">
        <f t="shared" ca="1" si="197"/>
        <v>[node.desttbl_size]</v>
      </c>
      <c r="AA551" s="3" t="str">
        <f ca="1">" "
&amp;AE551
&amp;IF(AND(OR(K551=5,K551=6),MOD(INT(J551/1000),10)=1)," A2","")
&amp;IF(AND(NOT(I551),J551=109,OFFSET(program!$A$1,0,disasm!$A551+1)&gt;0,NOT(ISNUMBER(FIND(" A1 "," "&amp;AE551&amp;" "))))," AUTOLABEL","")
&amp;" "</f>
        <v xml:space="preserve">  </v>
      </c>
    </row>
    <row r="552" spans="1:31" x14ac:dyDescent="0.2">
      <c r="A552" s="1">
        <f t="shared" ca="1" si="182"/>
        <v>1352</v>
      </c>
      <c r="B552" s="2" t="str">
        <f t="shared" ca="1" si="183"/>
        <v>node37_main+20</v>
      </c>
      <c r="C552" s="3" t="str">
        <f ca="1">_xlfn.TEXTJOIN(" ",FALSE,OFFSET(program!$A$1,0,A552,1,M552))</f>
        <v>1102 1 1361 72</v>
      </c>
      <c r="D552" s="4" t="str">
        <f ca="1">IF($H552="data",".dat "&amp;X552,
IF($H552="str",".str " &amp; _xlfn.TEXTJOIN("",FALSE,OFFSET(program!$A$2,0,A552+1,1,M552-1)),
$L552&amp;" "&amp;_xlfn.TEXTJOIN(", ",TRUE,$X552:$Z552)
))</f>
        <v>MUL  1, node37_main+29, [node.desttbl]</v>
      </c>
      <c r="E552" s="19" t="b">
        <f t="shared" ca="1" si="184"/>
        <v>0</v>
      </c>
      <c r="F552" s="5" t="str">
        <f t="shared" ca="1" si="185"/>
        <v>node37_main</v>
      </c>
      <c r="G552" s="5">
        <f t="shared" ca="1" si="186"/>
        <v>1332</v>
      </c>
      <c r="H552" s="5" t="str">
        <f t="shared" si="187"/>
        <v>code</v>
      </c>
      <c r="I552" s="13" t="b">
        <f t="shared" si="188"/>
        <v>0</v>
      </c>
      <c r="J552" s="6">
        <f ca="1">OFFSET(program!$A$1,0,disasm!A552)</f>
        <v>1102</v>
      </c>
      <c r="K552" s="7">
        <f t="shared" ca="1" si="178"/>
        <v>2</v>
      </c>
      <c r="L552" s="7" t="str">
        <f t="shared" ca="1" si="189"/>
        <v xml:space="preserve">MUL </v>
      </c>
      <c r="M552" s="7">
        <f t="shared" ca="1" si="190"/>
        <v>4</v>
      </c>
      <c r="N552" s="7">
        <f t="shared" ca="1" si="179"/>
        <v>3</v>
      </c>
      <c r="O552" s="8">
        <f t="shared" ca="1" si="191"/>
        <v>1</v>
      </c>
      <c r="P552" s="8">
        <f t="shared" ca="1" si="180"/>
        <v>1</v>
      </c>
      <c r="Q552" s="8">
        <f t="shared" ca="1" si="181"/>
        <v>0</v>
      </c>
      <c r="R552" s="8" t="str">
        <f t="shared" ca="1" si="192"/>
        <v>num</v>
      </c>
      <c r="S552" s="8" t="str">
        <f t="shared" ca="1" si="193"/>
        <v>addr</v>
      </c>
      <c r="T552" s="8" t="str">
        <f t="shared" ca="1" si="194"/>
        <v>addr</v>
      </c>
      <c r="U552" s="7">
        <f ca="1">IF(O552="","",OFFSET(program!$A$1,0,disasm!$A552+COLUMN()-COLUMN($U552)+IF($I552,0,1)))</f>
        <v>1</v>
      </c>
      <c r="V552" s="7">
        <f ca="1">IF(P552="","",OFFSET(program!$A$1,0,disasm!$A552+COLUMN()-COLUMN($U552)+IF($I552,0,1)))</f>
        <v>1361</v>
      </c>
      <c r="W552" s="7">
        <f ca="1">IF(Q552="","",OFFSET(program!$A$1,0,disasm!$A552+COLUMN()-COLUMN($U552)+IF($I552,0,1)))</f>
        <v>72</v>
      </c>
      <c r="X552" s="3" t="str">
        <f t="shared" ca="1" si="195"/>
        <v>1</v>
      </c>
      <c r="Y552" s="3" t="str">
        <f t="shared" ca="1" si="196"/>
        <v>node37_main+29</v>
      </c>
      <c r="Z552" s="3" t="str">
        <f t="shared" ca="1" si="197"/>
        <v>[node.desttbl]</v>
      </c>
      <c r="AA552" s="3" t="str">
        <f ca="1">" "
&amp;AE552
&amp;IF(AND(OR(K552=5,K552=6),MOD(INT(J552/1000),10)=1)," A2","")
&amp;IF(AND(NOT(I552),J552=109,OFFSET(program!$A$1,0,disasm!$A552+1)&gt;0,NOT(ISNUMBER(FIND(" A1 "," "&amp;AE552&amp;" "))))," AUTOLABEL","")
&amp;" "</f>
        <v xml:space="preserve"> A2 </v>
      </c>
      <c r="AE552" s="21" t="s">
        <v>19</v>
      </c>
    </row>
    <row r="553" spans="1:31" x14ac:dyDescent="0.2">
      <c r="A553" s="1">
        <f t="shared" ca="1" si="182"/>
        <v>1356</v>
      </c>
      <c r="B553" s="2" t="str">
        <f t="shared" ca="1" si="183"/>
        <v>node37_main+24</v>
      </c>
      <c r="C553" s="3" t="str">
        <f ca="1">_xlfn.TEXTJOIN(" ",FALSE,OFFSET(program!$A$1,0,A553,1,M553))</f>
        <v>1105 1 73</v>
      </c>
      <c r="D553" s="4" t="str">
        <f ca="1">IF($H553="data",".dat "&amp;X553,
IF($H553="str",".str " &amp; _xlfn.TEXTJOIN("",FALSE,OFFSET(program!$A$2,0,A553+1,1,M553-1)),
$L553&amp;" "&amp;_xlfn.TEXTJOIN(", ",TRUE,$X553:$Z553)
))</f>
        <v>J!=0 1, main.loop</v>
      </c>
      <c r="E553" s="19" t="b">
        <f t="shared" ca="1" si="184"/>
        <v>0</v>
      </c>
      <c r="F553" s="5" t="str">
        <f t="shared" ca="1" si="185"/>
        <v>node37_main</v>
      </c>
      <c r="G553" s="5">
        <f t="shared" ca="1" si="186"/>
        <v>1332</v>
      </c>
      <c r="H553" s="5" t="str">
        <f t="shared" si="187"/>
        <v>code</v>
      </c>
      <c r="I553" s="13" t="b">
        <f t="shared" si="188"/>
        <v>0</v>
      </c>
      <c r="J553" s="6">
        <f ca="1">OFFSET(program!$A$1,0,disasm!A553)</f>
        <v>1105</v>
      </c>
      <c r="K553" s="7">
        <f t="shared" ca="1" si="178"/>
        <v>5</v>
      </c>
      <c r="L553" s="7" t="str">
        <f t="shared" ca="1" si="189"/>
        <v>J!=0</v>
      </c>
      <c r="M553" s="7">
        <f t="shared" ca="1" si="190"/>
        <v>3</v>
      </c>
      <c r="N553" s="7">
        <f t="shared" ca="1" si="179"/>
        <v>2</v>
      </c>
      <c r="O553" s="8">
        <f t="shared" ca="1" si="191"/>
        <v>1</v>
      </c>
      <c r="P553" s="8">
        <f t="shared" ca="1" si="180"/>
        <v>1</v>
      </c>
      <c r="Q553" s="8" t="str">
        <f t="shared" ca="1" si="181"/>
        <v/>
      </c>
      <c r="R553" s="8" t="str">
        <f t="shared" ca="1" si="192"/>
        <v>num</v>
      </c>
      <c r="S553" s="8" t="str">
        <f t="shared" ca="1" si="193"/>
        <v>addr</v>
      </c>
      <c r="T553" s="8" t="str">
        <f t="shared" ca="1" si="194"/>
        <v/>
      </c>
      <c r="U553" s="7">
        <f ca="1">IF(O553="","",OFFSET(program!$A$1,0,disasm!$A553+COLUMN()-COLUMN($U553)+IF($I553,0,1)))</f>
        <v>1</v>
      </c>
      <c r="V553" s="7">
        <f ca="1">IF(P553="","",OFFSET(program!$A$1,0,disasm!$A553+COLUMN()-COLUMN($U553)+IF($I553,0,1)))</f>
        <v>73</v>
      </c>
      <c r="W553" s="7" t="str">
        <f ca="1">IF(Q553="","",OFFSET(program!$A$1,0,disasm!$A553+COLUMN()-COLUMN($U553)+IF($I553,0,1)))</f>
        <v/>
      </c>
      <c r="X553" s="3" t="str">
        <f t="shared" ca="1" si="195"/>
        <v>1</v>
      </c>
      <c r="Y553" s="3" t="str">
        <f t="shared" ca="1" si="196"/>
        <v>main.loop</v>
      </c>
      <c r="Z553" s="3" t="str">
        <f t="shared" ca="1" si="197"/>
        <v/>
      </c>
      <c r="AA553" s="3" t="str">
        <f ca="1">" "
&amp;AE553
&amp;IF(AND(OR(K553=5,K553=6),MOD(INT(J553/1000),10)=1)," A2","")
&amp;IF(AND(NOT(I553),J553=109,OFFSET(program!$A$1,0,disasm!$A553+1)&gt;0,NOT(ISNUMBER(FIND(" A1 "," "&amp;AE553&amp;" "))))," AUTOLABEL","")
&amp;" "</f>
        <v xml:space="preserve">  A2 </v>
      </c>
    </row>
    <row r="554" spans="1:31" x14ac:dyDescent="0.2">
      <c r="A554" s="1">
        <f t="shared" ca="1" si="182"/>
        <v>1359</v>
      </c>
      <c r="B554" s="2" t="str">
        <f t="shared" ca="1" si="183"/>
        <v>node37_main+27</v>
      </c>
      <c r="C554" s="3" t="str">
        <f ca="1">_xlfn.TEXTJOIN(" ",FALSE,OFFSET(program!$A$1,0,A554,1,M554))</f>
        <v>1</v>
      </c>
      <c r="D554" s="4" t="str">
        <f ca="1">IF($H554="data",".dat "&amp;X554,
IF($H554="str",".str " &amp; _xlfn.TEXTJOIN("",FALSE,OFFSET(program!$A$2,0,A554+1,1,M554-1)),
$L554&amp;" "&amp;_xlfn.TEXTJOIN(", ",TRUE,$X554:$Z554)
))</f>
        <v>.dat 1</v>
      </c>
      <c r="E554" s="19" t="b">
        <f t="shared" ca="1" si="184"/>
        <v>0</v>
      </c>
      <c r="F554" s="5" t="str">
        <f t="shared" ca="1" si="185"/>
        <v>node37_main</v>
      </c>
      <c r="G554" s="5">
        <f t="shared" ca="1" si="186"/>
        <v>1332</v>
      </c>
      <c r="H554" s="5" t="str">
        <f t="shared" si="187"/>
        <v>data</v>
      </c>
      <c r="I554" s="13" t="b">
        <f t="shared" si="188"/>
        <v>1</v>
      </c>
      <c r="J554" s="6">
        <f ca="1">OFFSET(program!$A$1,0,disasm!A554)</f>
        <v>1</v>
      </c>
      <c r="K554" s="7">
        <f t="shared" ca="1" si="178"/>
        <v>1</v>
      </c>
      <c r="L554" s="7" t="str">
        <f t="shared" ca="1" si="189"/>
        <v xml:space="preserve">ADD </v>
      </c>
      <c r="M554" s="7">
        <f t="shared" si="190"/>
        <v>1</v>
      </c>
      <c r="N554" s="7">
        <f t="shared" si="179"/>
        <v>1</v>
      </c>
      <c r="O554" s="8">
        <f t="shared" si="191"/>
        <v>1</v>
      </c>
      <c r="P554" s="8" t="str">
        <f t="shared" si="180"/>
        <v/>
      </c>
      <c r="Q554" s="8" t="str">
        <f t="shared" si="181"/>
        <v/>
      </c>
      <c r="R554" s="8" t="str">
        <f t="shared" ca="1" si="192"/>
        <v>num</v>
      </c>
      <c r="S554" s="8" t="str">
        <f t="shared" si="193"/>
        <v/>
      </c>
      <c r="T554" s="8" t="str">
        <f t="shared" si="194"/>
        <v/>
      </c>
      <c r="U554" s="7">
        <f ca="1">IF(O554="","",OFFSET(program!$A$1,0,disasm!$A554+COLUMN()-COLUMN($U554)+IF($I554,0,1)))</f>
        <v>1</v>
      </c>
      <c r="V554" s="7" t="str">
        <f ca="1">IF(P554="","",OFFSET(program!$A$1,0,disasm!$A554+COLUMN()-COLUMN($U554)+IF($I554,0,1)))</f>
        <v/>
      </c>
      <c r="W554" s="7" t="str">
        <f ca="1">IF(Q554="","",OFFSET(program!$A$1,0,disasm!$A554+COLUMN()-COLUMN($U554)+IF($I554,0,1)))</f>
        <v/>
      </c>
      <c r="X554" s="3" t="str">
        <f t="shared" ca="1" si="195"/>
        <v>1</v>
      </c>
      <c r="Y554" s="3" t="str">
        <f t="shared" si="196"/>
        <v/>
      </c>
      <c r="Z554" s="3" t="str">
        <f t="shared" si="197"/>
        <v/>
      </c>
      <c r="AA554" s="3" t="str">
        <f ca="1">" "
&amp;AE554
&amp;IF(AND(OR(K554=5,K554=6),MOD(INT(J554/1000),10)=1)," A2","")
&amp;IF(AND(NOT(I554),J554=109,OFFSET(program!$A$1,0,disasm!$A554+1)&gt;0,NOT(ISNUMBER(FIND(" A1 "," "&amp;AE554&amp;" "))))," AUTOLABEL","")
&amp;" "</f>
        <v xml:space="preserve"> DATA </v>
      </c>
      <c r="AE554" s="12" t="s">
        <v>23</v>
      </c>
    </row>
    <row r="555" spans="1:31" x14ac:dyDescent="0.2">
      <c r="A555" s="1">
        <f t="shared" ca="1" si="182"/>
        <v>1360</v>
      </c>
      <c r="B555" s="2" t="str">
        <f t="shared" ca="1" si="183"/>
        <v>node37_main+28</v>
      </c>
      <c r="C555" s="3" t="str">
        <f ca="1">_xlfn.TEXTJOIN(" ",FALSE,OFFSET(program!$A$1,0,A555,1,M555))</f>
        <v>3</v>
      </c>
      <c r="D555" s="4" t="str">
        <f ca="1">IF($H555="data",".dat "&amp;X555,
IF($H555="str",".str " &amp; _xlfn.TEXTJOIN("",FALSE,OFFSET(program!$A$2,0,A555+1,1,M555-1)),
$L555&amp;" "&amp;_xlfn.TEXTJOIN(", ",TRUE,$X555:$Z555)
))</f>
        <v>.dat 3</v>
      </c>
      <c r="E555" s="19" t="b">
        <f t="shared" ca="1" si="184"/>
        <v>0</v>
      </c>
      <c r="F555" s="5" t="str">
        <f t="shared" ca="1" si="185"/>
        <v>node37_main</v>
      </c>
      <c r="G555" s="5">
        <f t="shared" ca="1" si="186"/>
        <v>1332</v>
      </c>
      <c r="H555" s="5" t="str">
        <f t="shared" si="187"/>
        <v>data</v>
      </c>
      <c r="I555" s="13" t="b">
        <f t="shared" si="188"/>
        <v>1</v>
      </c>
      <c r="J555" s="6">
        <f ca="1">OFFSET(program!$A$1,0,disasm!A555)</f>
        <v>3</v>
      </c>
      <c r="K555" s="7">
        <f t="shared" ca="1" si="178"/>
        <v>3</v>
      </c>
      <c r="L555" s="7" t="str">
        <f t="shared" ca="1" si="189"/>
        <v xml:space="preserve">IN  </v>
      </c>
      <c r="M555" s="7">
        <f t="shared" si="190"/>
        <v>1</v>
      </c>
      <c r="N555" s="7">
        <f t="shared" si="179"/>
        <v>1</v>
      </c>
      <c r="O555" s="8">
        <f t="shared" si="191"/>
        <v>1</v>
      </c>
      <c r="P555" s="8" t="str">
        <f t="shared" si="180"/>
        <v/>
      </c>
      <c r="Q555" s="8" t="str">
        <f t="shared" si="181"/>
        <v/>
      </c>
      <c r="R555" s="8" t="str">
        <f t="shared" ca="1" si="192"/>
        <v>num</v>
      </c>
      <c r="S555" s="8" t="str">
        <f t="shared" si="193"/>
        <v/>
      </c>
      <c r="T555" s="8" t="str">
        <f t="shared" si="194"/>
        <v/>
      </c>
      <c r="U555" s="7">
        <f ca="1">IF(O555="","",OFFSET(program!$A$1,0,disasm!$A555+COLUMN()-COLUMN($U555)+IF($I555,0,1)))</f>
        <v>3</v>
      </c>
      <c r="V555" s="7" t="str">
        <f ca="1">IF(P555="","",OFFSET(program!$A$1,0,disasm!$A555+COLUMN()-COLUMN($U555)+IF($I555,0,1)))</f>
        <v/>
      </c>
      <c r="W555" s="7" t="str">
        <f ca="1">IF(Q555="","",OFFSET(program!$A$1,0,disasm!$A555+COLUMN()-COLUMN($U555)+IF($I555,0,1)))</f>
        <v/>
      </c>
      <c r="X555" s="3" t="str">
        <f t="shared" ca="1" si="195"/>
        <v>3</v>
      </c>
      <c r="Y555" s="3" t="str">
        <f t="shared" si="196"/>
        <v/>
      </c>
      <c r="Z555" s="3" t="str">
        <f t="shared" si="197"/>
        <v/>
      </c>
      <c r="AA555" s="3" t="str">
        <f ca="1">" "
&amp;AE555
&amp;IF(AND(OR(K555=5,K555=6),MOD(INT(J555/1000),10)=1)," A2","")
&amp;IF(AND(NOT(I555),J555=109,OFFSET(program!$A$1,0,disasm!$A555+1)&gt;0,NOT(ISNUMBER(FIND(" A1 "," "&amp;AE555&amp;" "))))," AUTOLABEL","")
&amp;" "</f>
        <v xml:space="preserve">  </v>
      </c>
    </row>
    <row r="556" spans="1:31" x14ac:dyDescent="0.2">
      <c r="A556" s="1">
        <f t="shared" ca="1" si="182"/>
        <v>1361</v>
      </c>
      <c r="B556" s="2" t="str">
        <f t="shared" ca="1" si="183"/>
        <v>node37_main+29</v>
      </c>
      <c r="C556" s="3" t="str">
        <f ca="1">_xlfn.TEXTJOIN(" ",FALSE,OFFSET(program!$A$1,0,A556,1,M556))</f>
        <v>36</v>
      </c>
      <c r="D556" s="4" t="str">
        <f ca="1">IF($H556="data",".dat "&amp;X556,
IF($H556="str",".str " &amp; _xlfn.TEXTJOIN("",FALSE,OFFSET(program!$A$2,0,A556+1,1,M556-1)),
$L556&amp;" "&amp;_xlfn.TEXTJOIN(", ",TRUE,$X556:$Z556)
))</f>
        <v>.dat 36</v>
      </c>
      <c r="E556" s="19" t="b">
        <f t="shared" ca="1" si="184"/>
        <v>0</v>
      </c>
      <c r="F556" s="5" t="str">
        <f t="shared" ca="1" si="185"/>
        <v>node37_main</v>
      </c>
      <c r="G556" s="5">
        <f t="shared" ca="1" si="186"/>
        <v>1332</v>
      </c>
      <c r="H556" s="5" t="str">
        <f t="shared" si="187"/>
        <v>data</v>
      </c>
      <c r="I556" s="13" t="b">
        <f t="shared" si="188"/>
        <v>1</v>
      </c>
      <c r="J556" s="6">
        <f ca="1">OFFSET(program!$A$1,0,disasm!A556)</f>
        <v>36</v>
      </c>
      <c r="K556" s="7">
        <f t="shared" ca="1" si="178"/>
        <v>36</v>
      </c>
      <c r="L556" s="7" t="e">
        <f t="shared" ca="1" si="189"/>
        <v>#VALUE!</v>
      </c>
      <c r="M556" s="7">
        <f t="shared" si="190"/>
        <v>1</v>
      </c>
      <c r="N556" s="7">
        <f t="shared" si="179"/>
        <v>1</v>
      </c>
      <c r="O556" s="8">
        <f t="shared" si="191"/>
        <v>1</v>
      </c>
      <c r="P556" s="8" t="str">
        <f t="shared" si="180"/>
        <v/>
      </c>
      <c r="Q556" s="8" t="str">
        <f t="shared" si="181"/>
        <v/>
      </c>
      <c r="R556" s="8" t="str">
        <f t="shared" ca="1" si="192"/>
        <v>num</v>
      </c>
      <c r="S556" s="8" t="str">
        <f t="shared" si="193"/>
        <v/>
      </c>
      <c r="T556" s="8" t="str">
        <f t="shared" si="194"/>
        <v/>
      </c>
      <c r="U556" s="7">
        <f ca="1">IF(O556="","",OFFSET(program!$A$1,0,disasm!$A556+COLUMN()-COLUMN($U556)+IF($I556,0,1)))</f>
        <v>36</v>
      </c>
      <c r="V556" s="7" t="str">
        <f ca="1">IF(P556="","",OFFSET(program!$A$1,0,disasm!$A556+COLUMN()-COLUMN($U556)+IF($I556,0,1)))</f>
        <v/>
      </c>
      <c r="W556" s="7" t="str">
        <f ca="1">IF(Q556="","",OFFSET(program!$A$1,0,disasm!$A556+COLUMN()-COLUMN($U556)+IF($I556,0,1)))</f>
        <v/>
      </c>
      <c r="X556" s="3" t="str">
        <f t="shared" ca="1" si="195"/>
        <v>36</v>
      </c>
      <c r="Y556" s="3" t="str">
        <f t="shared" si="196"/>
        <v/>
      </c>
      <c r="Z556" s="3" t="str">
        <f t="shared" si="197"/>
        <v/>
      </c>
      <c r="AA556" s="3" t="str">
        <f ca="1">" "
&amp;AE556
&amp;IF(AND(OR(K556=5,K556=6),MOD(INT(J556/1000),10)=1)," A2","")
&amp;IF(AND(NOT(I556),J556=109,OFFSET(program!$A$1,0,disasm!$A556+1)&gt;0,NOT(ISNUMBER(FIND(" A1 "," "&amp;AE556&amp;" "))))," AUTOLABEL","")
&amp;" "</f>
        <v xml:space="preserve">  </v>
      </c>
    </row>
    <row r="557" spans="1:31" x14ac:dyDescent="0.2">
      <c r="A557" s="1">
        <f t="shared" ca="1" si="182"/>
        <v>1362</v>
      </c>
      <c r="B557" s="2" t="str">
        <f t="shared" ca="1" si="183"/>
        <v>node37_main+30</v>
      </c>
      <c r="C557" s="3" t="str">
        <f ca="1">_xlfn.TEXTJOIN(" ",FALSE,OFFSET(program!$A$1,0,A557,1,M557))</f>
        <v>218019</v>
      </c>
      <c r="D557" s="4" t="str">
        <f ca="1">IF($H557="data",".dat "&amp;X557,
IF($H557="str",".str " &amp; _xlfn.TEXTJOIN("",FALSE,OFFSET(program!$A$2,0,A557+1,1,M557-1)),
$L557&amp;" "&amp;_xlfn.TEXTJOIN(", ",TRUE,$X557:$Z557)
))</f>
        <v>.dat 218019</v>
      </c>
      <c r="E557" s="19" t="b">
        <f t="shared" ca="1" si="184"/>
        <v>0</v>
      </c>
      <c r="F557" s="5" t="str">
        <f t="shared" ca="1" si="185"/>
        <v>node37_main</v>
      </c>
      <c r="G557" s="5">
        <f t="shared" ca="1" si="186"/>
        <v>1332</v>
      </c>
      <c r="H557" s="5" t="str">
        <f t="shared" si="187"/>
        <v>data</v>
      </c>
      <c r="I557" s="13" t="b">
        <f t="shared" si="188"/>
        <v>1</v>
      </c>
      <c r="J557" s="6">
        <f ca="1">OFFSET(program!$A$1,0,disasm!A557)</f>
        <v>218019</v>
      </c>
      <c r="K557" s="7">
        <f t="shared" ca="1" si="178"/>
        <v>19</v>
      </c>
      <c r="L557" s="7" t="e">
        <f t="shared" ca="1" si="189"/>
        <v>#VALUE!</v>
      </c>
      <c r="M557" s="7">
        <f t="shared" si="190"/>
        <v>1</v>
      </c>
      <c r="N557" s="7">
        <f t="shared" si="179"/>
        <v>1</v>
      </c>
      <c r="O557" s="8">
        <f t="shared" si="191"/>
        <v>1</v>
      </c>
      <c r="P557" s="8" t="str">
        <f t="shared" si="180"/>
        <v/>
      </c>
      <c r="Q557" s="8" t="str">
        <f t="shared" si="181"/>
        <v/>
      </c>
      <c r="R557" s="8" t="str">
        <f t="shared" ca="1" si="192"/>
        <v>num</v>
      </c>
      <c r="S557" s="8" t="str">
        <f t="shared" si="193"/>
        <v/>
      </c>
      <c r="T557" s="8" t="str">
        <f t="shared" si="194"/>
        <v/>
      </c>
      <c r="U557" s="7">
        <f ca="1">IF(O557="","",OFFSET(program!$A$1,0,disasm!$A557+COLUMN()-COLUMN($U557)+IF($I557,0,1)))</f>
        <v>218019</v>
      </c>
      <c r="V557" s="7" t="str">
        <f ca="1">IF(P557="","",OFFSET(program!$A$1,0,disasm!$A557+COLUMN()-COLUMN($U557)+IF($I557,0,1)))</f>
        <v/>
      </c>
      <c r="W557" s="7" t="str">
        <f ca="1">IF(Q557="","",OFFSET(program!$A$1,0,disasm!$A557+COLUMN()-COLUMN($U557)+IF($I557,0,1)))</f>
        <v/>
      </c>
      <c r="X557" s="3" t="str">
        <f t="shared" ca="1" si="195"/>
        <v>218019</v>
      </c>
      <c r="Y557" s="3" t="str">
        <f t="shared" si="196"/>
        <v/>
      </c>
      <c r="Z557" s="3" t="str">
        <f t="shared" si="197"/>
        <v/>
      </c>
      <c r="AA557" s="3" t="str">
        <f ca="1">" "
&amp;AE557
&amp;IF(AND(OR(K557=5,K557=6),MOD(INT(J557/1000),10)=1)," A2","")
&amp;IF(AND(NOT(I557),J557=109,OFFSET(program!$A$1,0,disasm!$A557+1)&gt;0,NOT(ISNUMBER(FIND(" A1 "," "&amp;AE557&amp;" "))))," AUTOLABEL","")
&amp;" "</f>
        <v xml:space="preserve">  </v>
      </c>
    </row>
    <row r="558" spans="1:31" x14ac:dyDescent="0.2">
      <c r="A558" s="1">
        <f t="shared" ca="1" si="182"/>
        <v>1363</v>
      </c>
      <c r="B558" s="2" t="str">
        <f t="shared" ca="1" si="183"/>
        <v>node43_main</v>
      </c>
      <c r="C558" s="3" t="str">
        <f ca="1">_xlfn.TEXTJOIN(" ",FALSE,OFFSET(program!$A$1,0,A558,1,M558))</f>
        <v>1101 97379 0 66</v>
      </c>
      <c r="D558" s="4" t="str">
        <f ca="1">IF($H558="data",".dat "&amp;X558,
IF($H558="str",".str " &amp; _xlfn.TEXTJOIN("",FALSE,OFFSET(program!$A$2,0,A558+1,1,M558-1)),
$L558&amp;" "&amp;_xlfn.TEXTJOIN(", ",TRUE,$X558:$Z558)
))</f>
        <v>ADD  97379, 0, [node.prime]</v>
      </c>
      <c r="E558" s="19" t="b">
        <f t="shared" ca="1" si="184"/>
        <v>1</v>
      </c>
      <c r="F558" s="5" t="str">
        <f t="shared" si="185"/>
        <v>node43_main</v>
      </c>
      <c r="G558" s="5">
        <f t="shared" ca="1" si="186"/>
        <v>1363</v>
      </c>
      <c r="H558" s="5" t="str">
        <f t="shared" si="187"/>
        <v>code</v>
      </c>
      <c r="I558" s="13" t="b">
        <f t="shared" si="188"/>
        <v>0</v>
      </c>
      <c r="J558" s="6">
        <f ca="1">OFFSET(program!$A$1,0,disasm!A558)</f>
        <v>1101</v>
      </c>
      <c r="K558" s="7">
        <f t="shared" ca="1" si="178"/>
        <v>1</v>
      </c>
      <c r="L558" s="7" t="str">
        <f t="shared" ca="1" si="189"/>
        <v xml:space="preserve">ADD </v>
      </c>
      <c r="M558" s="7">
        <f t="shared" ca="1" si="190"/>
        <v>4</v>
      </c>
      <c r="N558" s="7">
        <f t="shared" ca="1" si="179"/>
        <v>3</v>
      </c>
      <c r="O558" s="8">
        <f t="shared" ca="1" si="191"/>
        <v>1</v>
      </c>
      <c r="P558" s="8">
        <f t="shared" ca="1" si="180"/>
        <v>1</v>
      </c>
      <c r="Q558" s="8">
        <f t="shared" ca="1" si="181"/>
        <v>0</v>
      </c>
      <c r="R558" s="8" t="str">
        <f t="shared" ca="1" si="192"/>
        <v>num</v>
      </c>
      <c r="S558" s="8" t="str">
        <f t="shared" ca="1" si="193"/>
        <v>num</v>
      </c>
      <c r="T558" s="8" t="str">
        <f t="shared" ca="1" si="194"/>
        <v>addr</v>
      </c>
      <c r="U558" s="7">
        <f ca="1">IF(O558="","",OFFSET(program!$A$1,0,disasm!$A558+COLUMN()-COLUMN($U558)+IF($I558,0,1)))</f>
        <v>97379</v>
      </c>
      <c r="V558" s="7">
        <f ca="1">IF(P558="","",OFFSET(program!$A$1,0,disasm!$A558+COLUMN()-COLUMN($U558)+IF($I558,0,1)))</f>
        <v>0</v>
      </c>
      <c r="W558" s="7">
        <f ca="1">IF(Q558="","",OFFSET(program!$A$1,0,disasm!$A558+COLUMN()-COLUMN($U558)+IF($I558,0,1)))</f>
        <v>66</v>
      </c>
      <c r="X558" s="3" t="str">
        <f t="shared" ca="1" si="195"/>
        <v>97379</v>
      </c>
      <c r="Y558" s="3" t="str">
        <f t="shared" ca="1" si="196"/>
        <v>0</v>
      </c>
      <c r="Z558" s="3" t="str">
        <f t="shared" ca="1" si="197"/>
        <v>[node.prime]</v>
      </c>
      <c r="AA558" s="3" t="str">
        <f ca="1">" "
&amp;AE558
&amp;IF(AND(OR(K558=5,K558=6),MOD(INT(J558/1000),10)=1)," A2","")
&amp;IF(AND(NOT(I558),J558=109,OFFSET(program!$A$1,0,disasm!$A558+1)&gt;0,NOT(ISNUMBER(FIND(" A1 "," "&amp;AE558&amp;" "))))," AUTOLABEL","")
&amp;" "</f>
        <v xml:space="preserve"> CODE </v>
      </c>
      <c r="AD558" s="12" t="s">
        <v>112</v>
      </c>
      <c r="AE558" s="12" t="s">
        <v>24</v>
      </c>
    </row>
    <row r="559" spans="1:31" x14ac:dyDescent="0.2">
      <c r="A559" s="1">
        <f t="shared" ca="1" si="182"/>
        <v>1367</v>
      </c>
      <c r="B559" s="2" t="str">
        <f t="shared" ca="1" si="183"/>
        <v>node43_main+4</v>
      </c>
      <c r="C559" s="3" t="str">
        <f ca="1">_xlfn.TEXTJOIN(" ",FALSE,OFFSET(program!$A$1,0,A559,1,M559))</f>
        <v>1101 0 2 67</v>
      </c>
      <c r="D559" s="4" t="str">
        <f ca="1">IF($H559="data",".dat "&amp;X559,
IF($H559="str",".str " &amp; _xlfn.TEXTJOIN("",FALSE,OFFSET(program!$A$2,0,A559+1,1,M559-1)),
$L559&amp;" "&amp;_xlfn.TEXTJOIN(", ",TRUE,$X559:$Z559)
))</f>
        <v>ADD  0, 2, [node.rxmem_size]</v>
      </c>
      <c r="E559" s="19" t="b">
        <f t="shared" ca="1" si="184"/>
        <v>1</v>
      </c>
      <c r="F559" s="5" t="str">
        <f t="shared" ca="1" si="185"/>
        <v>node43_main</v>
      </c>
      <c r="G559" s="5">
        <f t="shared" ca="1" si="186"/>
        <v>1363</v>
      </c>
      <c r="H559" s="5" t="str">
        <f t="shared" si="187"/>
        <v>code</v>
      </c>
      <c r="I559" s="13" t="b">
        <f t="shared" si="188"/>
        <v>0</v>
      </c>
      <c r="J559" s="6">
        <f ca="1">OFFSET(program!$A$1,0,disasm!A559)</f>
        <v>1101</v>
      </c>
      <c r="K559" s="7">
        <f t="shared" ca="1" si="178"/>
        <v>1</v>
      </c>
      <c r="L559" s="7" t="str">
        <f t="shared" ca="1" si="189"/>
        <v xml:space="preserve">ADD </v>
      </c>
      <c r="M559" s="7">
        <f t="shared" ca="1" si="190"/>
        <v>4</v>
      </c>
      <c r="N559" s="7">
        <f t="shared" ca="1" si="179"/>
        <v>3</v>
      </c>
      <c r="O559" s="8">
        <f t="shared" ca="1" si="191"/>
        <v>1</v>
      </c>
      <c r="P559" s="8">
        <f t="shared" ca="1" si="180"/>
        <v>1</v>
      </c>
      <c r="Q559" s="8">
        <f t="shared" ca="1" si="181"/>
        <v>0</v>
      </c>
      <c r="R559" s="8" t="str">
        <f t="shared" ca="1" si="192"/>
        <v>num</v>
      </c>
      <c r="S559" s="8" t="str">
        <f t="shared" ca="1" si="193"/>
        <v>num</v>
      </c>
      <c r="T559" s="8" t="str">
        <f t="shared" ca="1" si="194"/>
        <v>addr</v>
      </c>
      <c r="U559" s="7">
        <f ca="1">IF(O559="","",OFFSET(program!$A$1,0,disasm!$A559+COLUMN()-COLUMN($U559)+IF($I559,0,1)))</f>
        <v>0</v>
      </c>
      <c r="V559" s="7">
        <f ca="1">IF(P559="","",OFFSET(program!$A$1,0,disasm!$A559+COLUMN()-COLUMN($U559)+IF($I559,0,1)))</f>
        <v>2</v>
      </c>
      <c r="W559" s="7">
        <f ca="1">IF(Q559="","",OFFSET(program!$A$1,0,disasm!$A559+COLUMN()-COLUMN($U559)+IF($I559,0,1)))</f>
        <v>67</v>
      </c>
      <c r="X559" s="3" t="str">
        <f t="shared" ca="1" si="195"/>
        <v>0</v>
      </c>
      <c r="Y559" s="3" t="str">
        <f t="shared" ca="1" si="196"/>
        <v>2</v>
      </c>
      <c r="Z559" s="3" t="str">
        <f t="shared" ca="1" si="197"/>
        <v>[node.rxmem_size]</v>
      </c>
      <c r="AA559" s="3" t="str">
        <f ca="1">" "
&amp;AE559
&amp;IF(AND(OR(K559=5,K559=6),MOD(INT(J559/1000),10)=1)," A2","")
&amp;IF(AND(NOT(I559),J559=109,OFFSET(program!$A$1,0,disasm!$A559+1)&gt;0,NOT(ISNUMBER(FIND(" A1 "," "&amp;AE559&amp;" "))))," AUTOLABEL","")
&amp;" "</f>
        <v xml:space="preserve">  </v>
      </c>
    </row>
    <row r="560" spans="1:31" x14ac:dyDescent="0.2">
      <c r="A560" s="1">
        <f t="shared" ca="1" si="182"/>
        <v>1371</v>
      </c>
      <c r="B560" s="2" t="str">
        <f t="shared" ca="1" si="183"/>
        <v>node43_main+8</v>
      </c>
      <c r="C560" s="3" t="str">
        <f ca="1">_xlfn.TEXTJOIN(" ",FALSE,OFFSET(program!$A$1,0,A560,1,M560))</f>
        <v>1102 1390 1 68</v>
      </c>
      <c r="D560" s="4" t="str">
        <f ca="1">IF($H560="data",".dat "&amp;X560,
IF($H560="str",".str " &amp; _xlfn.TEXTJOIN("",FALSE,OFFSET(program!$A$2,0,A560+1,1,M560-1)),
$L560&amp;" "&amp;_xlfn.TEXTJOIN(", ",TRUE,$X560:$Z560)
))</f>
        <v>MUL  node43_main+27, 1, [node.rxmem]</v>
      </c>
      <c r="E560" s="19" t="b">
        <f t="shared" ca="1" si="184"/>
        <v>1</v>
      </c>
      <c r="F560" s="5" t="str">
        <f t="shared" ca="1" si="185"/>
        <v>node43_main</v>
      </c>
      <c r="G560" s="5">
        <f t="shared" ca="1" si="186"/>
        <v>1363</v>
      </c>
      <c r="H560" s="5" t="str">
        <f t="shared" si="187"/>
        <v>code</v>
      </c>
      <c r="I560" s="13" t="b">
        <f t="shared" si="188"/>
        <v>0</v>
      </c>
      <c r="J560" s="6">
        <f ca="1">OFFSET(program!$A$1,0,disasm!A560)</f>
        <v>1102</v>
      </c>
      <c r="K560" s="7">
        <f t="shared" ca="1" si="178"/>
        <v>2</v>
      </c>
      <c r="L560" s="7" t="str">
        <f t="shared" ca="1" si="189"/>
        <v xml:space="preserve">MUL </v>
      </c>
      <c r="M560" s="7">
        <f t="shared" ca="1" si="190"/>
        <v>4</v>
      </c>
      <c r="N560" s="7">
        <f t="shared" ca="1" si="179"/>
        <v>3</v>
      </c>
      <c r="O560" s="8">
        <f t="shared" ca="1" si="191"/>
        <v>1</v>
      </c>
      <c r="P560" s="8">
        <f t="shared" ca="1" si="180"/>
        <v>1</v>
      </c>
      <c r="Q560" s="8">
        <f t="shared" ca="1" si="181"/>
        <v>0</v>
      </c>
      <c r="R560" s="8" t="str">
        <f t="shared" ca="1" si="192"/>
        <v>addr</v>
      </c>
      <c r="S560" s="8" t="str">
        <f t="shared" ca="1" si="193"/>
        <v>num</v>
      </c>
      <c r="T560" s="8" t="str">
        <f t="shared" ca="1" si="194"/>
        <v>addr</v>
      </c>
      <c r="U560" s="7">
        <f ca="1">IF(O560="","",OFFSET(program!$A$1,0,disasm!$A560+COLUMN()-COLUMN($U560)+IF($I560,0,1)))</f>
        <v>1390</v>
      </c>
      <c r="V560" s="7">
        <f ca="1">IF(P560="","",OFFSET(program!$A$1,0,disasm!$A560+COLUMN()-COLUMN($U560)+IF($I560,0,1)))</f>
        <v>1</v>
      </c>
      <c r="W560" s="7">
        <f ca="1">IF(Q560="","",OFFSET(program!$A$1,0,disasm!$A560+COLUMN()-COLUMN($U560)+IF($I560,0,1)))</f>
        <v>68</v>
      </c>
      <c r="X560" s="3" t="str">
        <f t="shared" ca="1" si="195"/>
        <v>node43_main+27</v>
      </c>
      <c r="Y560" s="3" t="str">
        <f t="shared" ca="1" si="196"/>
        <v>1</v>
      </c>
      <c r="Z560" s="3" t="str">
        <f t="shared" ca="1" si="197"/>
        <v>[node.rxmem]</v>
      </c>
      <c r="AA560" s="3" t="str">
        <f ca="1">" "
&amp;AE560
&amp;IF(AND(OR(K560=5,K560=6),MOD(INT(J560/1000),10)=1)," A2","")
&amp;IF(AND(NOT(I560),J560=109,OFFSET(program!$A$1,0,disasm!$A560+1)&gt;0,NOT(ISNUMBER(FIND(" A1 "," "&amp;AE560&amp;" "))))," AUTOLABEL","")
&amp;" "</f>
        <v xml:space="preserve"> A1 </v>
      </c>
      <c r="AE560" s="12" t="s">
        <v>28</v>
      </c>
    </row>
    <row r="561" spans="1:31" x14ac:dyDescent="0.2">
      <c r="A561" s="1">
        <f t="shared" ca="1" si="182"/>
        <v>1375</v>
      </c>
      <c r="B561" s="2" t="str">
        <f t="shared" ca="1" si="183"/>
        <v>node43_main+12</v>
      </c>
      <c r="C561" s="3" t="str">
        <f ca="1">_xlfn.TEXTJOIN(" ",FALSE,OFFSET(program!$A$1,0,A561,1,M561))</f>
        <v>1102 302 1 69</v>
      </c>
      <c r="D561" s="4" t="str">
        <f ca="1">IF($H561="data",".dat "&amp;X561,
IF($H561="str",".str " &amp; _xlfn.TEXTJOIN("",FALSE,OFFSET(program!$A$2,0,A561+1,1,M561-1)),
$L561&amp;" "&amp;_xlfn.TEXTJOIN(", ",TRUE,$X561:$Z561)
))</f>
        <v>MUL  app_product, 1, [node.node_app]</v>
      </c>
      <c r="E561" s="19" t="b">
        <f t="shared" ca="1" si="184"/>
        <v>1</v>
      </c>
      <c r="F561" s="5" t="str">
        <f t="shared" ca="1" si="185"/>
        <v>node43_main</v>
      </c>
      <c r="G561" s="5">
        <f t="shared" ca="1" si="186"/>
        <v>1363</v>
      </c>
      <c r="H561" s="5" t="str">
        <f t="shared" si="187"/>
        <v>code</v>
      </c>
      <c r="I561" s="13" t="b">
        <f t="shared" si="188"/>
        <v>0</v>
      </c>
      <c r="J561" s="6">
        <f ca="1">OFFSET(program!$A$1,0,disasm!A561)</f>
        <v>1102</v>
      </c>
      <c r="K561" s="7">
        <f t="shared" ca="1" si="178"/>
        <v>2</v>
      </c>
      <c r="L561" s="7" t="str">
        <f t="shared" ca="1" si="189"/>
        <v xml:space="preserve">MUL </v>
      </c>
      <c r="M561" s="7">
        <f t="shared" ca="1" si="190"/>
        <v>4</v>
      </c>
      <c r="N561" s="7">
        <f t="shared" ca="1" si="179"/>
        <v>3</v>
      </c>
      <c r="O561" s="8">
        <f t="shared" ca="1" si="191"/>
        <v>1</v>
      </c>
      <c r="P561" s="8">
        <f t="shared" ca="1" si="180"/>
        <v>1</v>
      </c>
      <c r="Q561" s="8">
        <f t="shared" ca="1" si="181"/>
        <v>0</v>
      </c>
      <c r="R561" s="8" t="str">
        <f t="shared" ca="1" si="192"/>
        <v>addr</v>
      </c>
      <c r="S561" s="8" t="str">
        <f t="shared" ca="1" si="193"/>
        <v>num</v>
      </c>
      <c r="T561" s="8" t="str">
        <f t="shared" ca="1" si="194"/>
        <v>addr</v>
      </c>
      <c r="U561" s="7">
        <f ca="1">IF(O561="","",OFFSET(program!$A$1,0,disasm!$A561+COLUMN()-COLUMN($U561)+IF($I561,0,1)))</f>
        <v>302</v>
      </c>
      <c r="V561" s="7">
        <f ca="1">IF(P561="","",OFFSET(program!$A$1,0,disasm!$A561+COLUMN()-COLUMN($U561)+IF($I561,0,1)))</f>
        <v>1</v>
      </c>
      <c r="W561" s="7">
        <f ca="1">IF(Q561="","",OFFSET(program!$A$1,0,disasm!$A561+COLUMN()-COLUMN($U561)+IF($I561,0,1)))</f>
        <v>69</v>
      </c>
      <c r="X561" s="3" t="str">
        <f t="shared" ca="1" si="195"/>
        <v>app_product</v>
      </c>
      <c r="Y561" s="3" t="str">
        <f t="shared" ca="1" si="196"/>
        <v>1</v>
      </c>
      <c r="Z561" s="3" t="str">
        <f t="shared" ca="1" si="197"/>
        <v>[node.node_app]</v>
      </c>
      <c r="AA561" s="3" t="str">
        <f ca="1">" "
&amp;AE561
&amp;IF(AND(OR(K561=5,K561=6),MOD(INT(J561/1000),10)=1)," A2","")
&amp;IF(AND(NOT(I561),J561=109,OFFSET(program!$A$1,0,disasm!$A561+1)&gt;0,NOT(ISNUMBER(FIND(" A1 "," "&amp;AE561&amp;" "))))," AUTOLABEL","")
&amp;" "</f>
        <v xml:space="preserve"> A1 </v>
      </c>
      <c r="AE561" s="12" t="s">
        <v>28</v>
      </c>
    </row>
    <row r="562" spans="1:31" x14ac:dyDescent="0.2">
      <c r="A562" s="1">
        <f t="shared" ca="1" si="182"/>
        <v>1379</v>
      </c>
      <c r="B562" s="2" t="str">
        <f t="shared" ca="1" si="183"/>
        <v>node43_main+16</v>
      </c>
      <c r="C562" s="3" t="str">
        <f ca="1">_xlfn.TEXTJOIN(" ",FALSE,OFFSET(program!$A$1,0,A562,1,M562))</f>
        <v>1102 1 1 71</v>
      </c>
      <c r="D562" s="4" t="str">
        <f ca="1">IF($H562="data",".dat "&amp;X562,
IF($H562="str",".str " &amp; _xlfn.TEXTJOIN("",FALSE,OFFSET(program!$A$2,0,A562+1,1,M562-1)),
$L562&amp;" "&amp;_xlfn.TEXTJOIN(", ",TRUE,$X562:$Z562)
))</f>
        <v>MUL  1, 1, [node.desttbl_size]</v>
      </c>
      <c r="E562" s="19" t="b">
        <f t="shared" ca="1" si="184"/>
        <v>1</v>
      </c>
      <c r="F562" s="5" t="str">
        <f t="shared" ca="1" si="185"/>
        <v>node43_main</v>
      </c>
      <c r="G562" s="5">
        <f t="shared" ca="1" si="186"/>
        <v>1363</v>
      </c>
      <c r="H562" s="5" t="str">
        <f t="shared" si="187"/>
        <v>code</v>
      </c>
      <c r="I562" s="13" t="b">
        <f t="shared" si="188"/>
        <v>0</v>
      </c>
      <c r="J562" s="6">
        <f ca="1">OFFSET(program!$A$1,0,disasm!A562)</f>
        <v>1102</v>
      </c>
      <c r="K562" s="7">
        <f t="shared" ca="1" si="178"/>
        <v>2</v>
      </c>
      <c r="L562" s="7" t="str">
        <f t="shared" ca="1" si="189"/>
        <v xml:space="preserve">MUL </v>
      </c>
      <c r="M562" s="7">
        <f t="shared" ca="1" si="190"/>
        <v>4</v>
      </c>
      <c r="N562" s="7">
        <f t="shared" ca="1" si="179"/>
        <v>3</v>
      </c>
      <c r="O562" s="8">
        <f t="shared" ca="1" si="191"/>
        <v>1</v>
      </c>
      <c r="P562" s="8">
        <f t="shared" ca="1" si="180"/>
        <v>1</v>
      </c>
      <c r="Q562" s="8">
        <f t="shared" ca="1" si="181"/>
        <v>0</v>
      </c>
      <c r="R562" s="8" t="str">
        <f t="shared" ca="1" si="192"/>
        <v>num</v>
      </c>
      <c r="S562" s="8" t="str">
        <f t="shared" ca="1" si="193"/>
        <v>num</v>
      </c>
      <c r="T562" s="8" t="str">
        <f t="shared" ca="1" si="194"/>
        <v>addr</v>
      </c>
      <c r="U562" s="7">
        <f ca="1">IF(O562="","",OFFSET(program!$A$1,0,disasm!$A562+COLUMN()-COLUMN($U562)+IF($I562,0,1)))</f>
        <v>1</v>
      </c>
      <c r="V562" s="7">
        <f ca="1">IF(P562="","",OFFSET(program!$A$1,0,disasm!$A562+COLUMN()-COLUMN($U562)+IF($I562,0,1)))</f>
        <v>1</v>
      </c>
      <c r="W562" s="7">
        <f ca="1">IF(Q562="","",OFFSET(program!$A$1,0,disasm!$A562+COLUMN()-COLUMN($U562)+IF($I562,0,1)))</f>
        <v>71</v>
      </c>
      <c r="X562" s="3" t="str">
        <f t="shared" ca="1" si="195"/>
        <v>1</v>
      </c>
      <c r="Y562" s="3" t="str">
        <f t="shared" ca="1" si="196"/>
        <v>1</v>
      </c>
      <c r="Z562" s="3" t="str">
        <f t="shared" ca="1" si="197"/>
        <v>[node.desttbl_size]</v>
      </c>
      <c r="AA562" s="3" t="str">
        <f ca="1">" "
&amp;AE562
&amp;IF(AND(OR(K562=5,K562=6),MOD(INT(J562/1000),10)=1)," A2","")
&amp;IF(AND(NOT(I562),J562=109,OFFSET(program!$A$1,0,disasm!$A562+1)&gt;0,NOT(ISNUMBER(FIND(" A1 "," "&amp;AE562&amp;" "))))," AUTOLABEL","")
&amp;" "</f>
        <v xml:space="preserve">  </v>
      </c>
    </row>
    <row r="563" spans="1:31" x14ac:dyDescent="0.2">
      <c r="A563" s="1">
        <f t="shared" ca="1" si="182"/>
        <v>1383</v>
      </c>
      <c r="B563" s="2" t="str">
        <f t="shared" ca="1" si="183"/>
        <v>node43_main+20</v>
      </c>
      <c r="C563" s="3" t="str">
        <f ca="1">_xlfn.TEXTJOIN(" ",FALSE,OFFSET(program!$A$1,0,A563,1,M563))</f>
        <v>1101 1394 0 72</v>
      </c>
      <c r="D563" s="4" t="str">
        <f ca="1">IF($H563="data",".dat "&amp;X563,
IF($H563="str",".str " &amp; _xlfn.TEXTJOIN("",FALSE,OFFSET(program!$A$2,0,A563+1,1,M563-1)),
$L563&amp;" "&amp;_xlfn.TEXTJOIN(", ",TRUE,$X563:$Z563)
))</f>
        <v>ADD  node43_main+31, 0, [node.desttbl]</v>
      </c>
      <c r="E563" s="19" t="b">
        <f t="shared" ca="1" si="184"/>
        <v>1</v>
      </c>
      <c r="F563" s="5" t="str">
        <f t="shared" ca="1" si="185"/>
        <v>node43_main</v>
      </c>
      <c r="G563" s="5">
        <f t="shared" ca="1" si="186"/>
        <v>1363</v>
      </c>
      <c r="H563" s="5" t="str">
        <f t="shared" si="187"/>
        <v>code</v>
      </c>
      <c r="I563" s="13" t="b">
        <f t="shared" si="188"/>
        <v>0</v>
      </c>
      <c r="J563" s="6">
        <f ca="1">OFFSET(program!$A$1,0,disasm!A563)</f>
        <v>1101</v>
      </c>
      <c r="K563" s="7">
        <f t="shared" ca="1" si="178"/>
        <v>1</v>
      </c>
      <c r="L563" s="7" t="str">
        <f t="shared" ca="1" si="189"/>
        <v xml:space="preserve">ADD </v>
      </c>
      <c r="M563" s="7">
        <f t="shared" ca="1" si="190"/>
        <v>4</v>
      </c>
      <c r="N563" s="7">
        <f t="shared" ca="1" si="179"/>
        <v>3</v>
      </c>
      <c r="O563" s="8">
        <f t="shared" ca="1" si="191"/>
        <v>1</v>
      </c>
      <c r="P563" s="8">
        <f t="shared" ca="1" si="180"/>
        <v>1</v>
      </c>
      <c r="Q563" s="8">
        <f t="shared" ca="1" si="181"/>
        <v>0</v>
      </c>
      <c r="R563" s="8" t="str">
        <f t="shared" ca="1" si="192"/>
        <v>addr</v>
      </c>
      <c r="S563" s="8" t="str">
        <f t="shared" ca="1" si="193"/>
        <v>num</v>
      </c>
      <c r="T563" s="8" t="str">
        <f t="shared" ca="1" si="194"/>
        <v>addr</v>
      </c>
      <c r="U563" s="7">
        <f ca="1">IF(O563="","",OFFSET(program!$A$1,0,disasm!$A563+COLUMN()-COLUMN($U563)+IF($I563,0,1)))</f>
        <v>1394</v>
      </c>
      <c r="V563" s="7">
        <f ca="1">IF(P563="","",OFFSET(program!$A$1,0,disasm!$A563+COLUMN()-COLUMN($U563)+IF($I563,0,1)))</f>
        <v>0</v>
      </c>
      <c r="W563" s="7">
        <f ca="1">IF(Q563="","",OFFSET(program!$A$1,0,disasm!$A563+COLUMN()-COLUMN($U563)+IF($I563,0,1)))</f>
        <v>72</v>
      </c>
      <c r="X563" s="3" t="str">
        <f t="shared" ca="1" si="195"/>
        <v>node43_main+31</v>
      </c>
      <c r="Y563" s="3" t="str">
        <f t="shared" ca="1" si="196"/>
        <v>0</v>
      </c>
      <c r="Z563" s="3" t="str">
        <f t="shared" ca="1" si="197"/>
        <v>[node.desttbl]</v>
      </c>
      <c r="AA563" s="3" t="str">
        <f ca="1">" "
&amp;AE563
&amp;IF(AND(OR(K563=5,K563=6),MOD(INT(J563/1000),10)=1)," A2","")
&amp;IF(AND(NOT(I563),J563=109,OFFSET(program!$A$1,0,disasm!$A563+1)&gt;0,NOT(ISNUMBER(FIND(" A1 "," "&amp;AE563&amp;" "))))," AUTOLABEL","")
&amp;" "</f>
        <v xml:space="preserve"> A1 </v>
      </c>
      <c r="AE563" s="21" t="s">
        <v>28</v>
      </c>
    </row>
    <row r="564" spans="1:31" x14ac:dyDescent="0.2">
      <c r="A564" s="1">
        <f t="shared" ca="1" si="182"/>
        <v>1387</v>
      </c>
      <c r="B564" s="2" t="str">
        <f t="shared" ca="1" si="183"/>
        <v>node43_main+24</v>
      </c>
      <c r="C564" s="3" t="str">
        <f ca="1">_xlfn.TEXTJOIN(" ",FALSE,OFFSET(program!$A$1,0,A564,1,M564))</f>
        <v>1106 0 73</v>
      </c>
      <c r="D564" s="4" t="str">
        <f ca="1">IF($H564="data",".dat "&amp;X564,
IF($H564="str",".str " &amp; _xlfn.TEXTJOIN("",FALSE,OFFSET(program!$A$2,0,A564+1,1,M564-1)),
$L564&amp;" "&amp;_xlfn.TEXTJOIN(", ",TRUE,$X564:$Z564)
))</f>
        <v>J=0  0, main.loop</v>
      </c>
      <c r="E564" s="19" t="b">
        <f t="shared" ca="1" si="184"/>
        <v>1</v>
      </c>
      <c r="F564" s="5" t="str">
        <f t="shared" ca="1" si="185"/>
        <v>node43_main</v>
      </c>
      <c r="G564" s="5">
        <f t="shared" ca="1" si="186"/>
        <v>1363</v>
      </c>
      <c r="H564" s="5" t="str">
        <f t="shared" si="187"/>
        <v>code</v>
      </c>
      <c r="I564" s="13" t="b">
        <f t="shared" si="188"/>
        <v>0</v>
      </c>
      <c r="J564" s="6">
        <f ca="1">OFFSET(program!$A$1,0,disasm!A564)</f>
        <v>1106</v>
      </c>
      <c r="K564" s="7">
        <f t="shared" ca="1" si="178"/>
        <v>6</v>
      </c>
      <c r="L564" s="7" t="str">
        <f t="shared" ca="1" si="189"/>
        <v xml:space="preserve">J=0 </v>
      </c>
      <c r="M564" s="7">
        <f t="shared" ca="1" si="190"/>
        <v>3</v>
      </c>
      <c r="N564" s="7">
        <f t="shared" ca="1" si="179"/>
        <v>2</v>
      </c>
      <c r="O564" s="8">
        <f t="shared" ca="1" si="191"/>
        <v>1</v>
      </c>
      <c r="P564" s="8">
        <f t="shared" ca="1" si="180"/>
        <v>1</v>
      </c>
      <c r="Q564" s="8" t="str">
        <f t="shared" ca="1" si="181"/>
        <v/>
      </c>
      <c r="R564" s="8" t="str">
        <f t="shared" ca="1" si="192"/>
        <v>num</v>
      </c>
      <c r="S564" s="8" t="str">
        <f t="shared" ca="1" si="193"/>
        <v>addr</v>
      </c>
      <c r="T564" s="8" t="str">
        <f t="shared" ca="1" si="194"/>
        <v/>
      </c>
      <c r="U564" s="7">
        <f ca="1">IF(O564="","",OFFSET(program!$A$1,0,disasm!$A564+COLUMN()-COLUMN($U564)+IF($I564,0,1)))</f>
        <v>0</v>
      </c>
      <c r="V564" s="7">
        <f ca="1">IF(P564="","",OFFSET(program!$A$1,0,disasm!$A564+COLUMN()-COLUMN($U564)+IF($I564,0,1)))</f>
        <v>73</v>
      </c>
      <c r="W564" s="7" t="str">
        <f ca="1">IF(Q564="","",OFFSET(program!$A$1,0,disasm!$A564+COLUMN()-COLUMN($U564)+IF($I564,0,1)))</f>
        <v/>
      </c>
      <c r="X564" s="3" t="str">
        <f t="shared" ca="1" si="195"/>
        <v>0</v>
      </c>
      <c r="Y564" s="3" t="str">
        <f t="shared" ca="1" si="196"/>
        <v>main.loop</v>
      </c>
      <c r="Z564" s="3" t="str">
        <f t="shared" ca="1" si="197"/>
        <v/>
      </c>
      <c r="AA564" s="3" t="str">
        <f ca="1">" "
&amp;AE564
&amp;IF(AND(OR(K564=5,K564=6),MOD(INT(J564/1000),10)=1)," A2","")
&amp;IF(AND(NOT(I564),J564=109,OFFSET(program!$A$1,0,disasm!$A564+1)&gt;0,NOT(ISNUMBER(FIND(" A1 "," "&amp;AE564&amp;" "))))," AUTOLABEL","")
&amp;" "</f>
        <v xml:space="preserve">  A2 </v>
      </c>
    </row>
    <row r="565" spans="1:31" x14ac:dyDescent="0.2">
      <c r="A565" s="1">
        <f t="shared" ca="1" si="182"/>
        <v>1390</v>
      </c>
      <c r="B565" s="2" t="str">
        <f t="shared" ca="1" si="183"/>
        <v>node43_main+27</v>
      </c>
      <c r="C565" s="3" t="str">
        <f ca="1">_xlfn.TEXTJOIN(" ",FALSE,OFFSET(program!$A$1,0,A565,1,M565))</f>
        <v>0</v>
      </c>
      <c r="D565" s="4" t="str">
        <f ca="1">IF($H565="data",".dat "&amp;X565,
IF($H565="str",".str " &amp; _xlfn.TEXTJOIN("",FALSE,OFFSET(program!$A$2,0,A565+1,1,M565-1)),
$L565&amp;" "&amp;_xlfn.TEXTJOIN(", ",TRUE,$X565:$Z565)
))</f>
        <v>.dat 0</v>
      </c>
      <c r="E565" s="19" t="b">
        <f t="shared" ca="1" si="184"/>
        <v>1</v>
      </c>
      <c r="F565" s="5" t="str">
        <f t="shared" ca="1" si="185"/>
        <v>node43_main</v>
      </c>
      <c r="G565" s="5">
        <f t="shared" ca="1" si="186"/>
        <v>1363</v>
      </c>
      <c r="H565" s="5" t="str">
        <f t="shared" si="187"/>
        <v>data</v>
      </c>
      <c r="I565" s="13" t="b">
        <f t="shared" si="188"/>
        <v>1</v>
      </c>
      <c r="J565" s="6">
        <f ca="1">OFFSET(program!$A$1,0,disasm!A565)</f>
        <v>0</v>
      </c>
      <c r="K565" s="7">
        <f t="shared" ca="1" si="178"/>
        <v>0</v>
      </c>
      <c r="L565" s="7" t="e">
        <f t="shared" ca="1" si="189"/>
        <v>#VALUE!</v>
      </c>
      <c r="M565" s="7">
        <f t="shared" si="190"/>
        <v>1</v>
      </c>
      <c r="N565" s="7">
        <f t="shared" si="179"/>
        <v>1</v>
      </c>
      <c r="O565" s="8">
        <f t="shared" si="191"/>
        <v>1</v>
      </c>
      <c r="P565" s="8" t="str">
        <f t="shared" si="180"/>
        <v/>
      </c>
      <c r="Q565" s="8" t="str">
        <f t="shared" si="181"/>
        <v/>
      </c>
      <c r="R565" s="8" t="str">
        <f t="shared" ca="1" si="192"/>
        <v>num</v>
      </c>
      <c r="S565" s="8" t="str">
        <f t="shared" si="193"/>
        <v/>
      </c>
      <c r="T565" s="8" t="str">
        <f t="shared" si="194"/>
        <v/>
      </c>
      <c r="U565" s="7">
        <f ca="1">IF(O565="","",OFFSET(program!$A$1,0,disasm!$A565+COLUMN()-COLUMN($U565)+IF($I565,0,1)))</f>
        <v>0</v>
      </c>
      <c r="V565" s="7" t="str">
        <f ca="1">IF(P565="","",OFFSET(program!$A$1,0,disasm!$A565+COLUMN()-COLUMN($U565)+IF($I565,0,1)))</f>
        <v/>
      </c>
      <c r="W565" s="7" t="str">
        <f ca="1">IF(Q565="","",OFFSET(program!$A$1,0,disasm!$A565+COLUMN()-COLUMN($U565)+IF($I565,0,1)))</f>
        <v/>
      </c>
      <c r="X565" s="3" t="str">
        <f t="shared" ca="1" si="195"/>
        <v>0</v>
      </c>
      <c r="Y565" s="3" t="str">
        <f t="shared" si="196"/>
        <v/>
      </c>
      <c r="Z565" s="3" t="str">
        <f t="shared" si="197"/>
        <v/>
      </c>
      <c r="AA565" s="3" t="str">
        <f ca="1">" "
&amp;AE565
&amp;IF(AND(OR(K565=5,K565=6),MOD(INT(J565/1000),10)=1)," A2","")
&amp;IF(AND(NOT(I565),J565=109,OFFSET(program!$A$1,0,disasm!$A565+1)&gt;0,NOT(ISNUMBER(FIND(" A1 "," "&amp;AE565&amp;" "))))," AUTOLABEL","")
&amp;" "</f>
        <v xml:space="preserve"> DATA </v>
      </c>
      <c r="AE565" s="12" t="s">
        <v>23</v>
      </c>
    </row>
    <row r="566" spans="1:31" x14ac:dyDescent="0.2">
      <c r="A566" s="1">
        <f t="shared" ca="1" si="182"/>
        <v>1391</v>
      </c>
      <c r="B566" s="2" t="str">
        <f t="shared" ca="1" si="183"/>
        <v>node43_main+28</v>
      </c>
      <c r="C566" s="3" t="str">
        <f ca="1">_xlfn.TEXTJOIN(" ",FALSE,OFFSET(program!$A$1,0,A566,1,M566))</f>
        <v>0</v>
      </c>
      <c r="D566" s="4" t="str">
        <f ca="1">IF($H566="data",".dat "&amp;X566,
IF($H566="str",".str " &amp; _xlfn.TEXTJOIN("",FALSE,OFFSET(program!$A$2,0,A566+1,1,M566-1)),
$L566&amp;" "&amp;_xlfn.TEXTJOIN(", ",TRUE,$X566:$Z566)
))</f>
        <v>.dat 0</v>
      </c>
      <c r="E566" s="19" t="b">
        <f t="shared" ca="1" si="184"/>
        <v>1</v>
      </c>
      <c r="F566" s="5" t="str">
        <f t="shared" ca="1" si="185"/>
        <v>node43_main</v>
      </c>
      <c r="G566" s="5">
        <f t="shared" ca="1" si="186"/>
        <v>1363</v>
      </c>
      <c r="H566" s="5" t="str">
        <f t="shared" si="187"/>
        <v>data</v>
      </c>
      <c r="I566" s="13" t="b">
        <f t="shared" si="188"/>
        <v>1</v>
      </c>
      <c r="J566" s="6">
        <f ca="1">OFFSET(program!$A$1,0,disasm!A566)</f>
        <v>0</v>
      </c>
      <c r="K566" s="7">
        <f t="shared" ca="1" si="178"/>
        <v>0</v>
      </c>
      <c r="L566" s="7" t="e">
        <f t="shared" ca="1" si="189"/>
        <v>#VALUE!</v>
      </c>
      <c r="M566" s="7">
        <f t="shared" si="190"/>
        <v>1</v>
      </c>
      <c r="N566" s="7">
        <f t="shared" si="179"/>
        <v>1</v>
      </c>
      <c r="O566" s="8">
        <f t="shared" si="191"/>
        <v>1</v>
      </c>
      <c r="P566" s="8" t="str">
        <f t="shared" si="180"/>
        <v/>
      </c>
      <c r="Q566" s="8" t="str">
        <f t="shared" si="181"/>
        <v/>
      </c>
      <c r="R566" s="8" t="str">
        <f t="shared" ca="1" si="192"/>
        <v>num</v>
      </c>
      <c r="S566" s="8" t="str">
        <f t="shared" si="193"/>
        <v/>
      </c>
      <c r="T566" s="8" t="str">
        <f t="shared" si="194"/>
        <v/>
      </c>
      <c r="U566" s="7">
        <f ca="1">IF(O566="","",OFFSET(program!$A$1,0,disasm!$A566+COLUMN()-COLUMN($U566)+IF($I566,0,1)))</f>
        <v>0</v>
      </c>
      <c r="V566" s="7" t="str">
        <f ca="1">IF(P566="","",OFFSET(program!$A$1,0,disasm!$A566+COLUMN()-COLUMN($U566)+IF($I566,0,1)))</f>
        <v/>
      </c>
      <c r="W566" s="7" t="str">
        <f ca="1">IF(Q566="","",OFFSET(program!$A$1,0,disasm!$A566+COLUMN()-COLUMN($U566)+IF($I566,0,1)))</f>
        <v/>
      </c>
      <c r="X566" s="3" t="str">
        <f t="shared" ca="1" si="195"/>
        <v>0</v>
      </c>
      <c r="Y566" s="3" t="str">
        <f t="shared" si="196"/>
        <v/>
      </c>
      <c r="Z566" s="3" t="str">
        <f t="shared" si="197"/>
        <v/>
      </c>
      <c r="AA566" s="3" t="str">
        <f ca="1">" "
&amp;AE566
&amp;IF(AND(OR(K566=5,K566=6),MOD(INT(J566/1000),10)=1)," A2","")
&amp;IF(AND(NOT(I566),J566=109,OFFSET(program!$A$1,0,disasm!$A566+1)&gt;0,NOT(ISNUMBER(FIND(" A1 "," "&amp;AE566&amp;" "))))," AUTOLABEL","")
&amp;" "</f>
        <v xml:space="preserve">  </v>
      </c>
    </row>
    <row r="567" spans="1:31" x14ac:dyDescent="0.2">
      <c r="A567" s="1">
        <f t="shared" ca="1" si="182"/>
        <v>1392</v>
      </c>
      <c r="B567" s="2" t="str">
        <f t="shared" ca="1" si="183"/>
        <v>node43_main+29</v>
      </c>
      <c r="C567" s="3" t="str">
        <f ca="1">_xlfn.TEXTJOIN(" ",FALSE,OFFSET(program!$A$1,0,A567,1,M567))</f>
        <v>0</v>
      </c>
      <c r="D567" s="4" t="str">
        <f ca="1">IF($H567="data",".dat "&amp;X567,
IF($H567="str",".str " &amp; _xlfn.TEXTJOIN("",FALSE,OFFSET(program!$A$2,0,A567+1,1,M567-1)),
$L567&amp;" "&amp;_xlfn.TEXTJOIN(", ",TRUE,$X567:$Z567)
))</f>
        <v>.dat 0</v>
      </c>
      <c r="E567" s="19" t="b">
        <f t="shared" ca="1" si="184"/>
        <v>1</v>
      </c>
      <c r="F567" s="5" t="str">
        <f t="shared" ca="1" si="185"/>
        <v>node43_main</v>
      </c>
      <c r="G567" s="5">
        <f t="shared" ca="1" si="186"/>
        <v>1363</v>
      </c>
      <c r="H567" s="5" t="str">
        <f t="shared" si="187"/>
        <v>data</v>
      </c>
      <c r="I567" s="13" t="b">
        <f t="shared" si="188"/>
        <v>1</v>
      </c>
      <c r="J567" s="6">
        <f ca="1">OFFSET(program!$A$1,0,disasm!A567)</f>
        <v>0</v>
      </c>
      <c r="K567" s="7">
        <f t="shared" ca="1" si="178"/>
        <v>0</v>
      </c>
      <c r="L567" s="7" t="e">
        <f t="shared" ca="1" si="189"/>
        <v>#VALUE!</v>
      </c>
      <c r="M567" s="7">
        <f t="shared" si="190"/>
        <v>1</v>
      </c>
      <c r="N567" s="7">
        <f t="shared" si="179"/>
        <v>1</v>
      </c>
      <c r="O567" s="8">
        <f t="shared" si="191"/>
        <v>1</v>
      </c>
      <c r="P567" s="8" t="str">
        <f t="shared" si="180"/>
        <v/>
      </c>
      <c r="Q567" s="8" t="str">
        <f t="shared" si="181"/>
        <v/>
      </c>
      <c r="R567" s="8" t="str">
        <f t="shared" ca="1" si="192"/>
        <v>num</v>
      </c>
      <c r="S567" s="8" t="str">
        <f t="shared" si="193"/>
        <v/>
      </c>
      <c r="T567" s="8" t="str">
        <f t="shared" si="194"/>
        <v/>
      </c>
      <c r="U567" s="7">
        <f ca="1">IF(O567="","",OFFSET(program!$A$1,0,disasm!$A567+COLUMN()-COLUMN($U567)+IF($I567,0,1)))</f>
        <v>0</v>
      </c>
      <c r="V567" s="7" t="str">
        <f ca="1">IF(P567="","",OFFSET(program!$A$1,0,disasm!$A567+COLUMN()-COLUMN($U567)+IF($I567,0,1)))</f>
        <v/>
      </c>
      <c r="W567" s="7" t="str">
        <f ca="1">IF(Q567="","",OFFSET(program!$A$1,0,disasm!$A567+COLUMN()-COLUMN($U567)+IF($I567,0,1)))</f>
        <v/>
      </c>
      <c r="X567" s="3" t="str">
        <f t="shared" ca="1" si="195"/>
        <v>0</v>
      </c>
      <c r="Y567" s="3" t="str">
        <f t="shared" si="196"/>
        <v/>
      </c>
      <c r="Z567" s="3" t="str">
        <f t="shared" si="197"/>
        <v/>
      </c>
      <c r="AA567" s="3" t="str">
        <f ca="1">" "
&amp;AE567
&amp;IF(AND(OR(K567=5,K567=6),MOD(INT(J567/1000),10)=1)," A2","")
&amp;IF(AND(NOT(I567),J567=109,OFFSET(program!$A$1,0,disasm!$A567+1)&gt;0,NOT(ISNUMBER(FIND(" A1 "," "&amp;AE567&amp;" "))))," AUTOLABEL","")
&amp;" "</f>
        <v xml:space="preserve">  </v>
      </c>
    </row>
    <row r="568" spans="1:31" x14ac:dyDescent="0.2">
      <c r="A568" s="1">
        <f t="shared" ca="1" si="182"/>
        <v>1393</v>
      </c>
      <c r="B568" s="2" t="str">
        <f t="shared" ca="1" si="183"/>
        <v>node43_main+30</v>
      </c>
      <c r="C568" s="3" t="str">
        <f ca="1">_xlfn.TEXTJOIN(" ",FALSE,OFFSET(program!$A$1,0,A568,1,M568))</f>
        <v>0</v>
      </c>
      <c r="D568" s="4" t="str">
        <f ca="1">IF($H568="data",".dat "&amp;X568,
IF($H568="str",".str " &amp; _xlfn.TEXTJOIN("",FALSE,OFFSET(program!$A$2,0,A568+1,1,M568-1)),
$L568&amp;" "&amp;_xlfn.TEXTJOIN(", ",TRUE,$X568:$Z568)
))</f>
        <v>.dat 0</v>
      </c>
      <c r="E568" s="19" t="b">
        <f t="shared" ca="1" si="184"/>
        <v>1</v>
      </c>
      <c r="F568" s="5" t="str">
        <f t="shared" ca="1" si="185"/>
        <v>node43_main</v>
      </c>
      <c r="G568" s="5">
        <f t="shared" ca="1" si="186"/>
        <v>1363</v>
      </c>
      <c r="H568" s="5" t="str">
        <f t="shared" si="187"/>
        <v>data</v>
      </c>
      <c r="I568" s="13" t="b">
        <f t="shared" si="188"/>
        <v>1</v>
      </c>
      <c r="J568" s="6">
        <f ca="1">OFFSET(program!$A$1,0,disasm!A568)</f>
        <v>0</v>
      </c>
      <c r="K568" s="7">
        <f t="shared" ca="1" si="178"/>
        <v>0</v>
      </c>
      <c r="L568" s="7" t="e">
        <f t="shared" ca="1" si="189"/>
        <v>#VALUE!</v>
      </c>
      <c r="M568" s="7">
        <f t="shared" si="190"/>
        <v>1</v>
      </c>
      <c r="N568" s="7">
        <f t="shared" si="179"/>
        <v>1</v>
      </c>
      <c r="O568" s="8">
        <f t="shared" si="191"/>
        <v>1</v>
      </c>
      <c r="P568" s="8" t="str">
        <f t="shared" si="180"/>
        <v/>
      </c>
      <c r="Q568" s="8" t="str">
        <f t="shared" si="181"/>
        <v/>
      </c>
      <c r="R568" s="8" t="str">
        <f t="shared" ca="1" si="192"/>
        <v>num</v>
      </c>
      <c r="S568" s="8" t="str">
        <f t="shared" si="193"/>
        <v/>
      </c>
      <c r="T568" s="8" t="str">
        <f t="shared" si="194"/>
        <v/>
      </c>
      <c r="U568" s="7">
        <f ca="1">IF(O568="","",OFFSET(program!$A$1,0,disasm!$A568+COLUMN()-COLUMN($U568)+IF($I568,0,1)))</f>
        <v>0</v>
      </c>
      <c r="V568" s="7" t="str">
        <f ca="1">IF(P568="","",OFFSET(program!$A$1,0,disasm!$A568+COLUMN()-COLUMN($U568)+IF($I568,0,1)))</f>
        <v/>
      </c>
      <c r="W568" s="7" t="str">
        <f ca="1">IF(Q568="","",OFFSET(program!$A$1,0,disasm!$A568+COLUMN()-COLUMN($U568)+IF($I568,0,1)))</f>
        <v/>
      </c>
      <c r="X568" s="3" t="str">
        <f t="shared" ca="1" si="195"/>
        <v>0</v>
      </c>
      <c r="Y568" s="3" t="str">
        <f t="shared" si="196"/>
        <v/>
      </c>
      <c r="Z568" s="3" t="str">
        <f t="shared" si="197"/>
        <v/>
      </c>
      <c r="AA568" s="3" t="str">
        <f ca="1">" "
&amp;AE568
&amp;IF(AND(OR(K568=5,K568=6),MOD(INT(J568/1000),10)=1)," A2","")
&amp;IF(AND(NOT(I568),J568=109,OFFSET(program!$A$1,0,disasm!$A568+1)&gt;0,NOT(ISNUMBER(FIND(" A1 "," "&amp;AE568&amp;" "))))," AUTOLABEL","")
&amp;" "</f>
        <v xml:space="preserve">  </v>
      </c>
    </row>
    <row r="569" spans="1:31" x14ac:dyDescent="0.2">
      <c r="A569" s="1">
        <f t="shared" ca="1" si="182"/>
        <v>1394</v>
      </c>
      <c r="B569" s="2" t="str">
        <f t="shared" ca="1" si="183"/>
        <v>node43_main+31</v>
      </c>
      <c r="C569" s="3" t="str">
        <f ca="1">_xlfn.TEXTJOIN(" ",FALSE,OFFSET(program!$A$1,0,A569,1,M569))</f>
        <v>29</v>
      </c>
      <c r="D569" s="4" t="str">
        <f ca="1">IF($H569="data",".dat "&amp;X569,
IF($H569="str",".str " &amp; _xlfn.TEXTJOIN("",FALSE,OFFSET(program!$A$2,0,A569+1,1,M569-1)),
$L569&amp;" "&amp;_xlfn.TEXTJOIN(", ",TRUE,$X569:$Z569)
))</f>
        <v>.dat 29</v>
      </c>
      <c r="E569" s="19" t="b">
        <f t="shared" ca="1" si="184"/>
        <v>1</v>
      </c>
      <c r="F569" s="5" t="str">
        <f t="shared" ca="1" si="185"/>
        <v>node43_main</v>
      </c>
      <c r="G569" s="5">
        <f t="shared" ca="1" si="186"/>
        <v>1363</v>
      </c>
      <c r="H569" s="5" t="str">
        <f t="shared" si="187"/>
        <v>data</v>
      </c>
      <c r="I569" s="13" t="b">
        <f t="shared" si="188"/>
        <v>1</v>
      </c>
      <c r="J569" s="6">
        <f ca="1">OFFSET(program!$A$1,0,disasm!A569)</f>
        <v>29</v>
      </c>
      <c r="K569" s="7">
        <f t="shared" ca="1" si="178"/>
        <v>29</v>
      </c>
      <c r="L569" s="7" t="e">
        <f t="shared" ca="1" si="189"/>
        <v>#VALUE!</v>
      </c>
      <c r="M569" s="7">
        <f t="shared" si="190"/>
        <v>1</v>
      </c>
      <c r="N569" s="7">
        <f t="shared" si="179"/>
        <v>1</v>
      </c>
      <c r="O569" s="8">
        <f t="shared" si="191"/>
        <v>1</v>
      </c>
      <c r="P569" s="8" t="str">
        <f t="shared" si="180"/>
        <v/>
      </c>
      <c r="Q569" s="8" t="str">
        <f t="shared" si="181"/>
        <v/>
      </c>
      <c r="R569" s="8" t="str">
        <f t="shared" ca="1" si="192"/>
        <v>num</v>
      </c>
      <c r="S569" s="8" t="str">
        <f t="shared" si="193"/>
        <v/>
      </c>
      <c r="T569" s="8" t="str">
        <f t="shared" si="194"/>
        <v/>
      </c>
      <c r="U569" s="7">
        <f ca="1">IF(O569="","",OFFSET(program!$A$1,0,disasm!$A569+COLUMN()-COLUMN($U569)+IF($I569,0,1)))</f>
        <v>29</v>
      </c>
      <c r="V569" s="7" t="str">
        <f ca="1">IF(P569="","",OFFSET(program!$A$1,0,disasm!$A569+COLUMN()-COLUMN($U569)+IF($I569,0,1)))</f>
        <v/>
      </c>
      <c r="W569" s="7" t="str">
        <f ca="1">IF(Q569="","",OFFSET(program!$A$1,0,disasm!$A569+COLUMN()-COLUMN($U569)+IF($I569,0,1)))</f>
        <v/>
      </c>
      <c r="X569" s="3" t="str">
        <f t="shared" ca="1" si="195"/>
        <v>29</v>
      </c>
      <c r="Y569" s="3" t="str">
        <f t="shared" si="196"/>
        <v/>
      </c>
      <c r="Z569" s="3" t="str">
        <f t="shared" si="197"/>
        <v/>
      </c>
      <c r="AA569" s="3" t="str">
        <f ca="1">" "
&amp;AE569
&amp;IF(AND(OR(K569=5,K569=6),MOD(INT(J569/1000),10)=1)," A2","")
&amp;IF(AND(NOT(I569),J569=109,OFFSET(program!$A$1,0,disasm!$A569+1)&gt;0,NOT(ISNUMBER(FIND(" A1 "," "&amp;AE569&amp;" "))))," AUTOLABEL","")
&amp;" "</f>
        <v xml:space="preserve">  </v>
      </c>
    </row>
    <row r="570" spans="1:31" x14ac:dyDescent="0.2">
      <c r="A570" s="1">
        <f t="shared" ca="1" si="182"/>
        <v>1395</v>
      </c>
      <c r="B570" s="2" t="str">
        <f t="shared" ca="1" si="183"/>
        <v>node43_main+32</v>
      </c>
      <c r="C570" s="3" t="str">
        <f ca="1">_xlfn.TEXTJOIN(" ",FALSE,OFFSET(program!$A$1,0,A570,1,M570))</f>
        <v>86561</v>
      </c>
      <c r="D570" s="4" t="str">
        <f ca="1">IF($H570="data",".dat "&amp;X570,
IF($H570="str",".str " &amp; _xlfn.TEXTJOIN("",FALSE,OFFSET(program!$A$2,0,A570+1,1,M570-1)),
$L570&amp;" "&amp;_xlfn.TEXTJOIN(", ",TRUE,$X570:$Z570)
))</f>
        <v>.dat 86561</v>
      </c>
      <c r="E570" s="19" t="b">
        <f t="shared" ca="1" si="184"/>
        <v>1</v>
      </c>
      <c r="F570" s="5" t="str">
        <f t="shared" ca="1" si="185"/>
        <v>node43_main</v>
      </c>
      <c r="G570" s="5">
        <f t="shared" ca="1" si="186"/>
        <v>1363</v>
      </c>
      <c r="H570" s="5" t="str">
        <f t="shared" si="187"/>
        <v>data</v>
      </c>
      <c r="I570" s="13" t="b">
        <f t="shared" si="188"/>
        <v>1</v>
      </c>
      <c r="J570" s="6">
        <f ca="1">OFFSET(program!$A$1,0,disasm!A570)</f>
        <v>86561</v>
      </c>
      <c r="K570" s="7">
        <f t="shared" ca="1" si="178"/>
        <v>61</v>
      </c>
      <c r="L570" s="7" t="e">
        <f t="shared" ca="1" si="189"/>
        <v>#VALUE!</v>
      </c>
      <c r="M570" s="7">
        <f t="shared" si="190"/>
        <v>1</v>
      </c>
      <c r="N570" s="7">
        <f t="shared" si="179"/>
        <v>1</v>
      </c>
      <c r="O570" s="8">
        <f t="shared" si="191"/>
        <v>1</v>
      </c>
      <c r="P570" s="8" t="str">
        <f t="shared" si="180"/>
        <v/>
      </c>
      <c r="Q570" s="8" t="str">
        <f t="shared" si="181"/>
        <v/>
      </c>
      <c r="R570" s="8" t="str">
        <f t="shared" ca="1" si="192"/>
        <v>num</v>
      </c>
      <c r="S570" s="8" t="str">
        <f t="shared" si="193"/>
        <v/>
      </c>
      <c r="T570" s="8" t="str">
        <f t="shared" si="194"/>
        <v/>
      </c>
      <c r="U570" s="7">
        <f ca="1">IF(O570="","",OFFSET(program!$A$1,0,disasm!$A570+COLUMN()-COLUMN($U570)+IF($I570,0,1)))</f>
        <v>86561</v>
      </c>
      <c r="V570" s="7" t="str">
        <f ca="1">IF(P570="","",OFFSET(program!$A$1,0,disasm!$A570+COLUMN()-COLUMN($U570)+IF($I570,0,1)))</f>
        <v/>
      </c>
      <c r="W570" s="7" t="str">
        <f ca="1">IF(Q570="","",OFFSET(program!$A$1,0,disasm!$A570+COLUMN()-COLUMN($U570)+IF($I570,0,1)))</f>
        <v/>
      </c>
      <c r="X570" s="3" t="str">
        <f t="shared" ca="1" si="195"/>
        <v>86561</v>
      </c>
      <c r="Y570" s="3" t="str">
        <f t="shared" si="196"/>
        <v/>
      </c>
      <c r="Z570" s="3" t="str">
        <f t="shared" si="197"/>
        <v/>
      </c>
      <c r="AA570" s="3" t="str">
        <f ca="1">" "
&amp;AE570
&amp;IF(AND(OR(K570=5,K570=6),MOD(INT(J570/1000),10)=1)," A2","")
&amp;IF(AND(NOT(I570),J570=109,OFFSET(program!$A$1,0,disasm!$A570+1)&gt;0,NOT(ISNUMBER(FIND(" A1 "," "&amp;AE570&amp;" "))))," AUTOLABEL","")
&amp;" "</f>
        <v xml:space="preserve">  </v>
      </c>
    </row>
    <row r="571" spans="1:31" x14ac:dyDescent="0.2">
      <c r="A571" s="1">
        <f t="shared" ca="1" si="182"/>
        <v>1396</v>
      </c>
      <c r="B571" s="2" t="str">
        <f t="shared" ca="1" si="183"/>
        <v>node00_main</v>
      </c>
      <c r="C571" s="3" t="str">
        <f ca="1">_xlfn.TEXTJOIN(" ",FALSE,OFFSET(program!$A$1,0,A571,1,M571))</f>
        <v>1102 5783 1 66</v>
      </c>
      <c r="D571" s="4" t="str">
        <f ca="1">IF($H571="data",".dat "&amp;X571,
IF($H571="str",".str " &amp; _xlfn.TEXTJOIN("",FALSE,OFFSET(program!$A$2,0,A571+1,1,M571-1)),
$L571&amp;" "&amp;_xlfn.TEXTJOIN(", ",TRUE,$X571:$Z571)
))</f>
        <v>MUL  5783, 1, [node.prime]</v>
      </c>
      <c r="E571" s="19" t="b">
        <f t="shared" ca="1" si="184"/>
        <v>0</v>
      </c>
      <c r="F571" s="5" t="str">
        <f t="shared" si="185"/>
        <v>node00_main</v>
      </c>
      <c r="G571" s="5">
        <f t="shared" ca="1" si="186"/>
        <v>1396</v>
      </c>
      <c r="H571" s="5" t="str">
        <f t="shared" si="187"/>
        <v>code</v>
      </c>
      <c r="I571" s="13" t="b">
        <f t="shared" si="188"/>
        <v>0</v>
      </c>
      <c r="J571" s="6">
        <f ca="1">OFFSET(program!$A$1,0,disasm!A571)</f>
        <v>1102</v>
      </c>
      <c r="K571" s="7">
        <f t="shared" ca="1" si="178"/>
        <v>2</v>
      </c>
      <c r="L571" s="7" t="str">
        <f t="shared" ca="1" si="189"/>
        <v xml:space="preserve">MUL </v>
      </c>
      <c r="M571" s="7">
        <f t="shared" ca="1" si="190"/>
        <v>4</v>
      </c>
      <c r="N571" s="7">
        <f t="shared" ca="1" si="179"/>
        <v>3</v>
      </c>
      <c r="O571" s="8">
        <f t="shared" ca="1" si="191"/>
        <v>1</v>
      </c>
      <c r="P571" s="8">
        <f t="shared" ca="1" si="180"/>
        <v>1</v>
      </c>
      <c r="Q571" s="8">
        <f t="shared" ca="1" si="181"/>
        <v>0</v>
      </c>
      <c r="R571" s="8" t="str">
        <f t="shared" ca="1" si="192"/>
        <v>num</v>
      </c>
      <c r="S571" s="8" t="str">
        <f t="shared" ca="1" si="193"/>
        <v>num</v>
      </c>
      <c r="T571" s="8" t="str">
        <f t="shared" ca="1" si="194"/>
        <v>addr</v>
      </c>
      <c r="U571" s="7">
        <f ca="1">IF(O571="","",OFFSET(program!$A$1,0,disasm!$A571+COLUMN()-COLUMN($U571)+IF($I571,0,1)))</f>
        <v>5783</v>
      </c>
      <c r="V571" s="7">
        <f ca="1">IF(P571="","",OFFSET(program!$A$1,0,disasm!$A571+COLUMN()-COLUMN($U571)+IF($I571,0,1)))</f>
        <v>1</v>
      </c>
      <c r="W571" s="7">
        <f ca="1">IF(Q571="","",OFFSET(program!$A$1,0,disasm!$A571+COLUMN()-COLUMN($U571)+IF($I571,0,1)))</f>
        <v>66</v>
      </c>
      <c r="X571" s="3" t="str">
        <f t="shared" ca="1" si="195"/>
        <v>5783</v>
      </c>
      <c r="Y571" s="3" t="str">
        <f t="shared" ca="1" si="196"/>
        <v>1</v>
      </c>
      <c r="Z571" s="3" t="str">
        <f t="shared" ca="1" si="197"/>
        <v>[node.prime]</v>
      </c>
      <c r="AA571" s="3" t="str">
        <f ca="1">" "
&amp;AE571
&amp;IF(AND(OR(K571=5,K571=6),MOD(INT(J571/1000),10)=1)," A2","")
&amp;IF(AND(NOT(I571),J571=109,OFFSET(program!$A$1,0,disasm!$A571+1)&gt;0,NOT(ISNUMBER(FIND(" A1 "," "&amp;AE571&amp;" "))))," AUTOLABEL","")
&amp;" "</f>
        <v xml:space="preserve"> CODE </v>
      </c>
      <c r="AD571" s="12" t="s">
        <v>33</v>
      </c>
      <c r="AE571" s="12" t="s">
        <v>24</v>
      </c>
    </row>
    <row r="572" spans="1:31" x14ac:dyDescent="0.2">
      <c r="A572" s="1">
        <f t="shared" ca="1" si="182"/>
        <v>1400</v>
      </c>
      <c r="B572" s="2" t="str">
        <f t="shared" ca="1" si="183"/>
        <v>node00_main+4</v>
      </c>
      <c r="C572" s="3" t="str">
        <f ca="1">_xlfn.TEXTJOIN(" ",FALSE,OFFSET(program!$A$1,0,A572,1,M572))</f>
        <v>1102 1 1 67</v>
      </c>
      <c r="D572" s="4" t="str">
        <f ca="1">IF($H572="data",".dat "&amp;X572,
IF($H572="str",".str " &amp; _xlfn.TEXTJOIN("",FALSE,OFFSET(program!$A$2,0,A572+1,1,M572-1)),
$L572&amp;" "&amp;_xlfn.TEXTJOIN(", ",TRUE,$X572:$Z572)
))</f>
        <v>MUL  1, 1, [node.rxmem_size]</v>
      </c>
      <c r="E572" s="19" t="b">
        <f t="shared" ca="1" si="184"/>
        <v>0</v>
      </c>
      <c r="F572" s="5" t="str">
        <f t="shared" ca="1" si="185"/>
        <v>node00_main</v>
      </c>
      <c r="G572" s="5">
        <f t="shared" ca="1" si="186"/>
        <v>1396</v>
      </c>
      <c r="H572" s="5" t="str">
        <f t="shared" si="187"/>
        <v>code</v>
      </c>
      <c r="I572" s="13" t="b">
        <f t="shared" si="188"/>
        <v>0</v>
      </c>
      <c r="J572" s="6">
        <f ca="1">OFFSET(program!$A$1,0,disasm!A572)</f>
        <v>1102</v>
      </c>
      <c r="K572" s="7">
        <f t="shared" ca="1" si="178"/>
        <v>2</v>
      </c>
      <c r="L572" s="7" t="str">
        <f t="shared" ca="1" si="189"/>
        <v xml:space="preserve">MUL </v>
      </c>
      <c r="M572" s="7">
        <f t="shared" ca="1" si="190"/>
        <v>4</v>
      </c>
      <c r="N572" s="7">
        <f t="shared" ca="1" si="179"/>
        <v>3</v>
      </c>
      <c r="O572" s="8">
        <f t="shared" ca="1" si="191"/>
        <v>1</v>
      </c>
      <c r="P572" s="8">
        <f t="shared" ca="1" si="180"/>
        <v>1</v>
      </c>
      <c r="Q572" s="8">
        <f t="shared" ca="1" si="181"/>
        <v>0</v>
      </c>
      <c r="R572" s="8" t="str">
        <f t="shared" ca="1" si="192"/>
        <v>num</v>
      </c>
      <c r="S572" s="8" t="str">
        <f t="shared" ca="1" si="193"/>
        <v>num</v>
      </c>
      <c r="T572" s="8" t="str">
        <f t="shared" ca="1" si="194"/>
        <v>addr</v>
      </c>
      <c r="U572" s="7">
        <f ca="1">IF(O572="","",OFFSET(program!$A$1,0,disasm!$A572+COLUMN()-COLUMN($U572)+IF($I572,0,1)))</f>
        <v>1</v>
      </c>
      <c r="V572" s="7">
        <f ca="1">IF(P572="","",OFFSET(program!$A$1,0,disasm!$A572+COLUMN()-COLUMN($U572)+IF($I572,0,1)))</f>
        <v>1</v>
      </c>
      <c r="W572" s="7">
        <f ca="1">IF(Q572="","",OFFSET(program!$A$1,0,disasm!$A572+COLUMN()-COLUMN($U572)+IF($I572,0,1)))</f>
        <v>67</v>
      </c>
      <c r="X572" s="3" t="str">
        <f t="shared" ca="1" si="195"/>
        <v>1</v>
      </c>
      <c r="Y572" s="3" t="str">
        <f t="shared" ca="1" si="196"/>
        <v>1</v>
      </c>
      <c r="Z572" s="3" t="str">
        <f t="shared" ca="1" si="197"/>
        <v>[node.rxmem_size]</v>
      </c>
      <c r="AA572" s="3" t="str">
        <f ca="1">" "
&amp;AE572
&amp;IF(AND(OR(K572=5,K572=6),MOD(INT(J572/1000),10)=1)," A2","")
&amp;IF(AND(NOT(I572),J572=109,OFFSET(program!$A$1,0,disasm!$A572+1)&gt;0,NOT(ISNUMBER(FIND(" A1 "," "&amp;AE572&amp;" "))))," AUTOLABEL","")
&amp;" "</f>
        <v xml:space="preserve">  </v>
      </c>
      <c r="AD572" s="12"/>
    </row>
    <row r="573" spans="1:31" x14ac:dyDescent="0.2">
      <c r="A573" s="1">
        <f t="shared" ca="1" si="182"/>
        <v>1404</v>
      </c>
      <c r="B573" s="2" t="str">
        <f t="shared" ca="1" si="183"/>
        <v>node00_main+8</v>
      </c>
      <c r="C573" s="3" t="str">
        <f ca="1">_xlfn.TEXTJOIN(" ",FALSE,OFFSET(program!$A$1,0,A573,1,M573))</f>
        <v>1101 1423 0 68</v>
      </c>
      <c r="D573" s="4" t="str">
        <f ca="1">IF($H573="data",".dat "&amp;X573,
IF($H573="str",".str " &amp; _xlfn.TEXTJOIN("",FALSE,OFFSET(program!$A$2,0,A573+1,1,M573-1)),
$L573&amp;" "&amp;_xlfn.TEXTJOIN(", ",TRUE,$X573:$Z573)
))</f>
        <v>ADD  node00_main+27, 0, [node.rxmem]</v>
      </c>
      <c r="E573" s="19" t="b">
        <f t="shared" ca="1" si="184"/>
        <v>0</v>
      </c>
      <c r="F573" s="5" t="str">
        <f t="shared" ca="1" si="185"/>
        <v>node00_main</v>
      </c>
      <c r="G573" s="5">
        <f t="shared" ca="1" si="186"/>
        <v>1396</v>
      </c>
      <c r="H573" s="5" t="str">
        <f t="shared" si="187"/>
        <v>code</v>
      </c>
      <c r="I573" s="13" t="b">
        <f t="shared" si="188"/>
        <v>0</v>
      </c>
      <c r="J573" s="6">
        <f ca="1">OFFSET(program!$A$1,0,disasm!A573)</f>
        <v>1101</v>
      </c>
      <c r="K573" s="7">
        <f t="shared" ca="1" si="178"/>
        <v>1</v>
      </c>
      <c r="L573" s="7" t="str">
        <f t="shared" ca="1" si="189"/>
        <v xml:space="preserve">ADD </v>
      </c>
      <c r="M573" s="7">
        <f t="shared" ca="1" si="190"/>
        <v>4</v>
      </c>
      <c r="N573" s="7">
        <f t="shared" ca="1" si="179"/>
        <v>3</v>
      </c>
      <c r="O573" s="8">
        <f t="shared" ca="1" si="191"/>
        <v>1</v>
      </c>
      <c r="P573" s="8">
        <f t="shared" ca="1" si="180"/>
        <v>1</v>
      </c>
      <c r="Q573" s="8">
        <f t="shared" ca="1" si="181"/>
        <v>0</v>
      </c>
      <c r="R573" s="8" t="str">
        <f t="shared" ca="1" si="192"/>
        <v>addr</v>
      </c>
      <c r="S573" s="8" t="str">
        <f t="shared" ca="1" si="193"/>
        <v>num</v>
      </c>
      <c r="T573" s="8" t="str">
        <f t="shared" ca="1" si="194"/>
        <v>addr</v>
      </c>
      <c r="U573" s="7">
        <f ca="1">IF(O573="","",OFFSET(program!$A$1,0,disasm!$A573+COLUMN()-COLUMN($U573)+IF($I573,0,1)))</f>
        <v>1423</v>
      </c>
      <c r="V573" s="7">
        <f ca="1">IF(P573="","",OFFSET(program!$A$1,0,disasm!$A573+COLUMN()-COLUMN($U573)+IF($I573,0,1)))</f>
        <v>0</v>
      </c>
      <c r="W573" s="7">
        <f ca="1">IF(Q573="","",OFFSET(program!$A$1,0,disasm!$A573+COLUMN()-COLUMN($U573)+IF($I573,0,1)))</f>
        <v>68</v>
      </c>
      <c r="X573" s="3" t="str">
        <f t="shared" ca="1" si="195"/>
        <v>node00_main+27</v>
      </c>
      <c r="Y573" s="3" t="str">
        <f t="shared" ca="1" si="196"/>
        <v>0</v>
      </c>
      <c r="Z573" s="3" t="str">
        <f t="shared" ca="1" si="197"/>
        <v>[node.rxmem]</v>
      </c>
      <c r="AA573" s="3" t="str">
        <f ca="1">" "
&amp;AE573
&amp;IF(AND(OR(K573=5,K573=6),MOD(INT(J573/1000),10)=1)," A2","")
&amp;IF(AND(NOT(I573),J573=109,OFFSET(program!$A$1,0,disasm!$A573+1)&gt;0,NOT(ISNUMBER(FIND(" A1 "," "&amp;AE573&amp;" "))))," AUTOLABEL","")
&amp;" "</f>
        <v xml:space="preserve"> A1 </v>
      </c>
      <c r="AE573" s="12" t="s">
        <v>28</v>
      </c>
    </row>
    <row r="574" spans="1:31" x14ac:dyDescent="0.2">
      <c r="A574" s="1">
        <f t="shared" ca="1" si="182"/>
        <v>1408</v>
      </c>
      <c r="B574" s="2" t="str">
        <f t="shared" ca="1" si="183"/>
        <v>node00_main+12</v>
      </c>
      <c r="C574" s="3" t="str">
        <f ca="1">_xlfn.TEXTJOIN(" ",FALSE,OFFSET(program!$A$1,0,A574,1,M574))</f>
        <v>1102 556 1 69</v>
      </c>
      <c r="D574" s="4" t="str">
        <f ca="1">IF($H574="data",".dat "&amp;X574,
IF($H574="str",".str " &amp; _xlfn.TEXTJOIN("",FALSE,OFFSET(program!$A$2,0,A574+1,1,M574-1)),
$L574&amp;" "&amp;_xlfn.TEXTJOIN(", ",TRUE,$X574:$Z574)
))</f>
        <v>MUL  app_first, 1, [node.node_app]</v>
      </c>
      <c r="E574" s="19" t="b">
        <f t="shared" ca="1" si="184"/>
        <v>0</v>
      </c>
      <c r="F574" s="5" t="str">
        <f t="shared" ca="1" si="185"/>
        <v>node00_main</v>
      </c>
      <c r="G574" s="5">
        <f t="shared" ca="1" si="186"/>
        <v>1396</v>
      </c>
      <c r="H574" s="5" t="str">
        <f t="shared" si="187"/>
        <v>code</v>
      </c>
      <c r="I574" s="13" t="b">
        <f t="shared" si="188"/>
        <v>0</v>
      </c>
      <c r="J574" s="6">
        <f ca="1">OFFSET(program!$A$1,0,disasm!A574)</f>
        <v>1102</v>
      </c>
      <c r="K574" s="7">
        <f t="shared" ca="1" si="178"/>
        <v>2</v>
      </c>
      <c r="L574" s="7" t="str">
        <f t="shared" ca="1" si="189"/>
        <v xml:space="preserve">MUL </v>
      </c>
      <c r="M574" s="7">
        <f t="shared" ca="1" si="190"/>
        <v>4</v>
      </c>
      <c r="N574" s="7">
        <f t="shared" ca="1" si="179"/>
        <v>3</v>
      </c>
      <c r="O574" s="8">
        <f t="shared" ca="1" si="191"/>
        <v>1</v>
      </c>
      <c r="P574" s="8">
        <f t="shared" ca="1" si="180"/>
        <v>1</v>
      </c>
      <c r="Q574" s="8">
        <f t="shared" ca="1" si="181"/>
        <v>0</v>
      </c>
      <c r="R574" s="8" t="str">
        <f t="shared" ca="1" si="192"/>
        <v>addr</v>
      </c>
      <c r="S574" s="8" t="str">
        <f t="shared" ca="1" si="193"/>
        <v>num</v>
      </c>
      <c r="T574" s="8" t="str">
        <f t="shared" ca="1" si="194"/>
        <v>addr</v>
      </c>
      <c r="U574" s="7">
        <f ca="1">IF(O574="","",OFFSET(program!$A$1,0,disasm!$A574+COLUMN()-COLUMN($U574)+IF($I574,0,1)))</f>
        <v>556</v>
      </c>
      <c r="V574" s="7">
        <f ca="1">IF(P574="","",OFFSET(program!$A$1,0,disasm!$A574+COLUMN()-COLUMN($U574)+IF($I574,0,1)))</f>
        <v>1</v>
      </c>
      <c r="W574" s="7">
        <f ca="1">IF(Q574="","",OFFSET(program!$A$1,0,disasm!$A574+COLUMN()-COLUMN($U574)+IF($I574,0,1)))</f>
        <v>69</v>
      </c>
      <c r="X574" s="3" t="str">
        <f t="shared" ca="1" si="195"/>
        <v>app_first</v>
      </c>
      <c r="Y574" s="3" t="str">
        <f t="shared" ca="1" si="196"/>
        <v>1</v>
      </c>
      <c r="Z574" s="3" t="str">
        <f t="shared" ca="1" si="197"/>
        <v>[node.node_app]</v>
      </c>
      <c r="AA574" s="3" t="str">
        <f ca="1">" "
&amp;AE574
&amp;IF(AND(OR(K574=5,K574=6),MOD(INT(J574/1000),10)=1)," A2","")
&amp;IF(AND(NOT(I574),J574=109,OFFSET(program!$A$1,0,disasm!$A574+1)&gt;0,NOT(ISNUMBER(FIND(" A1 "," "&amp;AE574&amp;" "))))," AUTOLABEL","")
&amp;" "</f>
        <v xml:space="preserve"> A1 </v>
      </c>
      <c r="AE574" s="12" t="s">
        <v>28</v>
      </c>
    </row>
    <row r="575" spans="1:31" x14ac:dyDescent="0.2">
      <c r="A575" s="1">
        <f t="shared" ca="1" si="182"/>
        <v>1412</v>
      </c>
      <c r="B575" s="2" t="str">
        <f t="shared" ca="1" si="183"/>
        <v>node00_main+16</v>
      </c>
      <c r="C575" s="3" t="str">
        <f ca="1">_xlfn.TEXTJOIN(" ",FALSE,OFFSET(program!$A$1,0,A575,1,M575))</f>
        <v>1102 1 6 71</v>
      </c>
      <c r="D575" s="4" t="str">
        <f ca="1">IF($H575="data",".dat "&amp;X575,
IF($H575="str",".str " &amp; _xlfn.TEXTJOIN("",FALSE,OFFSET(program!$A$2,0,A575+1,1,M575-1)),
$L575&amp;" "&amp;_xlfn.TEXTJOIN(", ",TRUE,$X575:$Z575)
))</f>
        <v>MUL  1, 6, [node.desttbl_size]</v>
      </c>
      <c r="E575" s="19" t="b">
        <f t="shared" ca="1" si="184"/>
        <v>0</v>
      </c>
      <c r="F575" s="5" t="str">
        <f t="shared" ca="1" si="185"/>
        <v>node00_main</v>
      </c>
      <c r="G575" s="5">
        <f t="shared" ca="1" si="186"/>
        <v>1396</v>
      </c>
      <c r="H575" s="5" t="str">
        <f t="shared" si="187"/>
        <v>code</v>
      </c>
      <c r="I575" s="13" t="b">
        <f t="shared" si="188"/>
        <v>0</v>
      </c>
      <c r="J575" s="6">
        <f ca="1">OFFSET(program!$A$1,0,disasm!A575)</f>
        <v>1102</v>
      </c>
      <c r="K575" s="7">
        <f t="shared" ca="1" si="178"/>
        <v>2</v>
      </c>
      <c r="L575" s="7" t="str">
        <f t="shared" ca="1" si="189"/>
        <v xml:space="preserve">MUL </v>
      </c>
      <c r="M575" s="7">
        <f t="shared" ca="1" si="190"/>
        <v>4</v>
      </c>
      <c r="N575" s="7">
        <f t="shared" ca="1" si="179"/>
        <v>3</v>
      </c>
      <c r="O575" s="8">
        <f t="shared" ca="1" si="191"/>
        <v>1</v>
      </c>
      <c r="P575" s="8">
        <f t="shared" ca="1" si="180"/>
        <v>1</v>
      </c>
      <c r="Q575" s="8">
        <f t="shared" ca="1" si="181"/>
        <v>0</v>
      </c>
      <c r="R575" s="8" t="str">
        <f t="shared" ca="1" si="192"/>
        <v>num</v>
      </c>
      <c r="S575" s="8" t="str">
        <f t="shared" ca="1" si="193"/>
        <v>num</v>
      </c>
      <c r="T575" s="8" t="str">
        <f t="shared" ca="1" si="194"/>
        <v>addr</v>
      </c>
      <c r="U575" s="7">
        <f ca="1">IF(O575="","",OFFSET(program!$A$1,0,disasm!$A575+COLUMN()-COLUMN($U575)+IF($I575,0,1)))</f>
        <v>1</v>
      </c>
      <c r="V575" s="7">
        <f ca="1">IF(P575="","",OFFSET(program!$A$1,0,disasm!$A575+COLUMN()-COLUMN($U575)+IF($I575,0,1)))</f>
        <v>6</v>
      </c>
      <c r="W575" s="7">
        <f ca="1">IF(Q575="","",OFFSET(program!$A$1,0,disasm!$A575+COLUMN()-COLUMN($U575)+IF($I575,0,1)))</f>
        <v>71</v>
      </c>
      <c r="X575" s="3" t="str">
        <f t="shared" ca="1" si="195"/>
        <v>1</v>
      </c>
      <c r="Y575" s="3" t="str">
        <f t="shared" ca="1" si="196"/>
        <v>6</v>
      </c>
      <c r="Z575" s="3" t="str">
        <f t="shared" ca="1" si="197"/>
        <v>[node.desttbl_size]</v>
      </c>
      <c r="AA575" s="3" t="str">
        <f ca="1">" "
&amp;AE575
&amp;IF(AND(OR(K575=5,K575=6),MOD(INT(J575/1000),10)=1)," A2","")
&amp;IF(AND(NOT(I575),J575=109,OFFSET(program!$A$1,0,disasm!$A575+1)&gt;0,NOT(ISNUMBER(FIND(" A1 "," "&amp;AE575&amp;" "))))," AUTOLABEL","")
&amp;" "</f>
        <v xml:space="preserve">  </v>
      </c>
    </row>
    <row r="576" spans="1:31" x14ac:dyDescent="0.2">
      <c r="A576" s="1">
        <f t="shared" ca="1" si="182"/>
        <v>1416</v>
      </c>
      <c r="B576" s="2" t="str">
        <f t="shared" ca="1" si="183"/>
        <v>node00_main+20</v>
      </c>
      <c r="C576" s="3" t="str">
        <f ca="1">_xlfn.TEXTJOIN(" ",FALSE,OFFSET(program!$A$1,0,A576,1,M576))</f>
        <v>1101 1425 0 72</v>
      </c>
      <c r="D576" s="4" t="str">
        <f ca="1">IF($H576="data",".dat "&amp;X576,
IF($H576="str",".str " &amp; _xlfn.TEXTJOIN("",FALSE,OFFSET(program!$A$2,0,A576+1,1,M576-1)),
$L576&amp;" "&amp;_xlfn.TEXTJOIN(", ",TRUE,$X576:$Z576)
))</f>
        <v>ADD  node00_main+29, 0, [node.desttbl]</v>
      </c>
      <c r="E576" s="19" t="b">
        <f t="shared" ca="1" si="184"/>
        <v>0</v>
      </c>
      <c r="F576" s="5" t="str">
        <f t="shared" ca="1" si="185"/>
        <v>node00_main</v>
      </c>
      <c r="G576" s="5">
        <f t="shared" ca="1" si="186"/>
        <v>1396</v>
      </c>
      <c r="H576" s="5" t="str">
        <f t="shared" si="187"/>
        <v>code</v>
      </c>
      <c r="I576" s="13" t="b">
        <f t="shared" si="188"/>
        <v>0</v>
      </c>
      <c r="J576" s="6">
        <f ca="1">OFFSET(program!$A$1,0,disasm!A576)</f>
        <v>1101</v>
      </c>
      <c r="K576" s="7">
        <f t="shared" ca="1" si="178"/>
        <v>1</v>
      </c>
      <c r="L576" s="7" t="str">
        <f t="shared" ca="1" si="189"/>
        <v xml:space="preserve">ADD </v>
      </c>
      <c r="M576" s="7">
        <f t="shared" ca="1" si="190"/>
        <v>4</v>
      </c>
      <c r="N576" s="7">
        <f t="shared" ca="1" si="179"/>
        <v>3</v>
      </c>
      <c r="O576" s="8">
        <f t="shared" ca="1" si="191"/>
        <v>1</v>
      </c>
      <c r="P576" s="8">
        <f t="shared" ca="1" si="180"/>
        <v>1</v>
      </c>
      <c r="Q576" s="8">
        <f t="shared" ca="1" si="181"/>
        <v>0</v>
      </c>
      <c r="R576" s="8" t="str">
        <f t="shared" ca="1" si="192"/>
        <v>addr</v>
      </c>
      <c r="S576" s="8" t="str">
        <f t="shared" ca="1" si="193"/>
        <v>num</v>
      </c>
      <c r="T576" s="8" t="str">
        <f t="shared" ca="1" si="194"/>
        <v>addr</v>
      </c>
      <c r="U576" s="7">
        <f ca="1">IF(O576="","",OFFSET(program!$A$1,0,disasm!$A576+COLUMN()-COLUMN($U576)+IF($I576,0,1)))</f>
        <v>1425</v>
      </c>
      <c r="V576" s="7">
        <f ca="1">IF(P576="","",OFFSET(program!$A$1,0,disasm!$A576+COLUMN()-COLUMN($U576)+IF($I576,0,1)))</f>
        <v>0</v>
      </c>
      <c r="W576" s="7">
        <f ca="1">IF(Q576="","",OFFSET(program!$A$1,0,disasm!$A576+COLUMN()-COLUMN($U576)+IF($I576,0,1)))</f>
        <v>72</v>
      </c>
      <c r="X576" s="3" t="str">
        <f t="shared" ca="1" si="195"/>
        <v>node00_main+29</v>
      </c>
      <c r="Y576" s="3" t="str">
        <f t="shared" ca="1" si="196"/>
        <v>0</v>
      </c>
      <c r="Z576" s="3" t="str">
        <f t="shared" ca="1" si="197"/>
        <v>[node.desttbl]</v>
      </c>
      <c r="AA576" s="3" t="str">
        <f ca="1">" "
&amp;AE576
&amp;IF(AND(OR(K576=5,K576=6),MOD(INT(J576/1000),10)=1)," A2","")
&amp;IF(AND(NOT(I576),J576=109,OFFSET(program!$A$1,0,disasm!$A576+1)&gt;0,NOT(ISNUMBER(FIND(" A1 "," "&amp;AE576&amp;" "))))," AUTOLABEL","")
&amp;" "</f>
        <v xml:space="preserve"> A1 </v>
      </c>
      <c r="AE576" s="21" t="s">
        <v>28</v>
      </c>
    </row>
    <row r="577" spans="1:31" x14ac:dyDescent="0.2">
      <c r="A577" s="1">
        <f t="shared" ca="1" si="182"/>
        <v>1420</v>
      </c>
      <c r="B577" s="2" t="str">
        <f t="shared" ca="1" si="183"/>
        <v>node00_main+24</v>
      </c>
      <c r="C577" s="3" t="str">
        <f ca="1">_xlfn.TEXTJOIN(" ",FALSE,OFFSET(program!$A$1,0,A577,1,M577))</f>
        <v>1105 1 73</v>
      </c>
      <c r="D577" s="4" t="str">
        <f ca="1">IF($H577="data",".dat "&amp;X577,
IF($H577="str",".str " &amp; _xlfn.TEXTJOIN("",FALSE,OFFSET(program!$A$2,0,A577+1,1,M577-1)),
$L577&amp;" "&amp;_xlfn.TEXTJOIN(", ",TRUE,$X577:$Z577)
))</f>
        <v>J!=0 1, main.loop</v>
      </c>
      <c r="E577" s="19" t="b">
        <f t="shared" ca="1" si="184"/>
        <v>0</v>
      </c>
      <c r="F577" s="5" t="str">
        <f t="shared" ca="1" si="185"/>
        <v>node00_main</v>
      </c>
      <c r="G577" s="5">
        <f t="shared" ca="1" si="186"/>
        <v>1396</v>
      </c>
      <c r="H577" s="5" t="str">
        <f t="shared" si="187"/>
        <v>code</v>
      </c>
      <c r="I577" s="13" t="b">
        <f t="shared" si="188"/>
        <v>0</v>
      </c>
      <c r="J577" s="6">
        <f ca="1">OFFSET(program!$A$1,0,disasm!A577)</f>
        <v>1105</v>
      </c>
      <c r="K577" s="7">
        <f t="shared" ca="1" si="178"/>
        <v>5</v>
      </c>
      <c r="L577" s="7" t="str">
        <f t="shared" ca="1" si="189"/>
        <v>J!=0</v>
      </c>
      <c r="M577" s="7">
        <f t="shared" ca="1" si="190"/>
        <v>3</v>
      </c>
      <c r="N577" s="7">
        <f t="shared" ca="1" si="179"/>
        <v>2</v>
      </c>
      <c r="O577" s="8">
        <f t="shared" ca="1" si="191"/>
        <v>1</v>
      </c>
      <c r="P577" s="8">
        <f t="shared" ca="1" si="180"/>
        <v>1</v>
      </c>
      <c r="Q577" s="8" t="str">
        <f t="shared" ca="1" si="181"/>
        <v/>
      </c>
      <c r="R577" s="8" t="str">
        <f t="shared" ca="1" si="192"/>
        <v>num</v>
      </c>
      <c r="S577" s="8" t="str">
        <f t="shared" ca="1" si="193"/>
        <v>addr</v>
      </c>
      <c r="T577" s="8" t="str">
        <f t="shared" ca="1" si="194"/>
        <v/>
      </c>
      <c r="U577" s="7">
        <f ca="1">IF(O577="","",OFFSET(program!$A$1,0,disasm!$A577+COLUMN()-COLUMN($U577)+IF($I577,0,1)))</f>
        <v>1</v>
      </c>
      <c r="V577" s="7">
        <f ca="1">IF(P577="","",OFFSET(program!$A$1,0,disasm!$A577+COLUMN()-COLUMN($U577)+IF($I577,0,1)))</f>
        <v>73</v>
      </c>
      <c r="W577" s="7" t="str">
        <f ca="1">IF(Q577="","",OFFSET(program!$A$1,0,disasm!$A577+COLUMN()-COLUMN($U577)+IF($I577,0,1)))</f>
        <v/>
      </c>
      <c r="X577" s="3" t="str">
        <f t="shared" ca="1" si="195"/>
        <v>1</v>
      </c>
      <c r="Y577" s="3" t="str">
        <f t="shared" ca="1" si="196"/>
        <v>main.loop</v>
      </c>
      <c r="Z577" s="3" t="str">
        <f t="shared" ca="1" si="197"/>
        <v/>
      </c>
      <c r="AA577" s="3" t="str">
        <f ca="1">" "
&amp;AE577
&amp;IF(AND(OR(K577=5,K577=6),MOD(INT(J577/1000),10)=1)," A2","")
&amp;IF(AND(NOT(I577),J577=109,OFFSET(program!$A$1,0,disasm!$A577+1)&gt;0,NOT(ISNUMBER(FIND(" A1 "," "&amp;AE577&amp;" "))))," AUTOLABEL","")
&amp;" "</f>
        <v xml:space="preserve">  A2 </v>
      </c>
    </row>
    <row r="578" spans="1:31" x14ac:dyDescent="0.2">
      <c r="A578" s="1">
        <f t="shared" ca="1" si="182"/>
        <v>1423</v>
      </c>
      <c r="B578" s="2" t="str">
        <f t="shared" ca="1" si="183"/>
        <v>node00_main+27</v>
      </c>
      <c r="C578" s="3" t="str">
        <f ca="1">_xlfn.TEXTJOIN(" ",FALSE,OFFSET(program!$A$1,0,A578,1,M578))</f>
        <v>1</v>
      </c>
      <c r="D578" s="4" t="str">
        <f ca="1">IF($H578="data",".dat "&amp;X578,
IF($H578="str",".str " &amp; _xlfn.TEXTJOIN("",FALSE,OFFSET(program!$A$2,0,A578+1,1,M578-1)),
$L578&amp;" "&amp;_xlfn.TEXTJOIN(", ",TRUE,$X578:$Z578)
))</f>
        <v>.dat 1</v>
      </c>
      <c r="E578" s="19" t="b">
        <f t="shared" ca="1" si="184"/>
        <v>0</v>
      </c>
      <c r="F578" s="5" t="str">
        <f t="shared" ca="1" si="185"/>
        <v>node00_main</v>
      </c>
      <c r="G578" s="5">
        <f t="shared" ca="1" si="186"/>
        <v>1396</v>
      </c>
      <c r="H578" s="5" t="str">
        <f t="shared" si="187"/>
        <v>data</v>
      </c>
      <c r="I578" s="13" t="b">
        <f t="shared" si="188"/>
        <v>1</v>
      </c>
      <c r="J578" s="6">
        <f ca="1">OFFSET(program!$A$1,0,disasm!A578)</f>
        <v>1</v>
      </c>
      <c r="K578" s="7">
        <f t="shared" ca="1" si="178"/>
        <v>1</v>
      </c>
      <c r="L578" s="7" t="str">
        <f t="shared" ca="1" si="189"/>
        <v xml:space="preserve">ADD </v>
      </c>
      <c r="M578" s="7">
        <f t="shared" si="190"/>
        <v>1</v>
      </c>
      <c r="N578" s="7">
        <f t="shared" si="179"/>
        <v>1</v>
      </c>
      <c r="O578" s="8">
        <f t="shared" si="191"/>
        <v>1</v>
      </c>
      <c r="P578" s="8" t="str">
        <f t="shared" si="180"/>
        <v/>
      </c>
      <c r="Q578" s="8" t="str">
        <f t="shared" si="181"/>
        <v/>
      </c>
      <c r="R578" s="8" t="str">
        <f t="shared" ca="1" si="192"/>
        <v>num</v>
      </c>
      <c r="S578" s="8" t="str">
        <f t="shared" si="193"/>
        <v/>
      </c>
      <c r="T578" s="8" t="str">
        <f t="shared" si="194"/>
        <v/>
      </c>
      <c r="U578" s="7">
        <f ca="1">IF(O578="","",OFFSET(program!$A$1,0,disasm!$A578+COLUMN()-COLUMN($U578)+IF($I578,0,1)))</f>
        <v>1</v>
      </c>
      <c r="V578" s="7" t="str">
        <f ca="1">IF(P578="","",OFFSET(program!$A$1,0,disasm!$A578+COLUMN()-COLUMN($U578)+IF($I578,0,1)))</f>
        <v/>
      </c>
      <c r="W578" s="7" t="str">
        <f ca="1">IF(Q578="","",OFFSET(program!$A$1,0,disasm!$A578+COLUMN()-COLUMN($U578)+IF($I578,0,1)))</f>
        <v/>
      </c>
      <c r="X578" s="3" t="str">
        <f t="shared" ca="1" si="195"/>
        <v>1</v>
      </c>
      <c r="Y578" s="3" t="str">
        <f t="shared" si="196"/>
        <v/>
      </c>
      <c r="Z578" s="3" t="str">
        <f t="shared" si="197"/>
        <v/>
      </c>
      <c r="AA578" s="3" t="str">
        <f ca="1">" "
&amp;AE578
&amp;IF(AND(OR(K578=5,K578=6),MOD(INT(J578/1000),10)=1)," A2","")
&amp;IF(AND(NOT(I578),J578=109,OFFSET(program!$A$1,0,disasm!$A578+1)&gt;0,NOT(ISNUMBER(FIND(" A1 "," "&amp;AE578&amp;" "))))," AUTOLABEL","")
&amp;" "</f>
        <v xml:space="preserve"> DATA </v>
      </c>
      <c r="AE578" s="12" t="s">
        <v>23</v>
      </c>
    </row>
    <row r="579" spans="1:31" x14ac:dyDescent="0.2">
      <c r="A579" s="1">
        <f t="shared" ca="1" si="182"/>
        <v>1424</v>
      </c>
      <c r="B579" s="2" t="str">
        <f t="shared" ca="1" si="183"/>
        <v>node00_main+28</v>
      </c>
      <c r="C579" s="3" t="str">
        <f ca="1">_xlfn.TEXTJOIN(" ",FALSE,OFFSET(program!$A$1,0,A579,1,M579))</f>
        <v>22132</v>
      </c>
      <c r="D579" s="4" t="str">
        <f ca="1">IF($H579="data",".dat "&amp;X579,
IF($H579="str",".str " &amp; _xlfn.TEXTJOIN("",FALSE,OFFSET(program!$A$2,0,A579+1,1,M579-1)),
$L579&amp;" "&amp;_xlfn.TEXTJOIN(", ",TRUE,$X579:$Z579)
))</f>
        <v>.dat 22132</v>
      </c>
      <c r="E579" s="19" t="b">
        <f t="shared" ca="1" si="184"/>
        <v>0</v>
      </c>
      <c r="F579" s="5" t="str">
        <f t="shared" ca="1" si="185"/>
        <v>node00_main</v>
      </c>
      <c r="G579" s="5">
        <f t="shared" ca="1" si="186"/>
        <v>1396</v>
      </c>
      <c r="H579" s="5" t="str">
        <f t="shared" si="187"/>
        <v>data</v>
      </c>
      <c r="I579" s="13" t="b">
        <f t="shared" si="188"/>
        <v>1</v>
      </c>
      <c r="J579" s="6">
        <f ca="1">OFFSET(program!$A$1,0,disasm!A579)</f>
        <v>22132</v>
      </c>
      <c r="K579" s="7">
        <f t="shared" ref="K579:K642" ca="1" si="198">MOD($J579,100)</f>
        <v>32</v>
      </c>
      <c r="L579" s="7" t="e">
        <f t="shared" ca="1" si="189"/>
        <v>#VALUE!</v>
      </c>
      <c r="M579" s="7">
        <f t="shared" si="190"/>
        <v>1</v>
      </c>
      <c r="N579" s="7">
        <f t="shared" ref="N579:N642" si="199">IF($I579,1,IFERROR(CHOOSE($K579,3,3,1,1,2,2,3,3,1),0))</f>
        <v>1</v>
      </c>
      <c r="O579" s="8">
        <f t="shared" si="191"/>
        <v>1</v>
      </c>
      <c r="P579" s="8" t="str">
        <f t="shared" ref="P579:P642" si="200">IF($N579&gt;=2,MOD(INT($J579/1000),10),"")</f>
        <v/>
      </c>
      <c r="Q579" s="8" t="str">
        <f t="shared" ref="Q579:Q642" si="201">IF($N579&gt;=3,MOD(INT($J579/10000),10),"")</f>
        <v/>
      </c>
      <c r="R579" s="8" t="str">
        <f t="shared" ca="1" si="192"/>
        <v>num</v>
      </c>
      <c r="S579" s="8" t="str">
        <f t="shared" si="193"/>
        <v/>
      </c>
      <c r="T579" s="8" t="str">
        <f t="shared" si="194"/>
        <v/>
      </c>
      <c r="U579" s="7">
        <f ca="1">IF(O579="","",OFFSET(program!$A$1,0,disasm!$A579+COLUMN()-COLUMN($U579)+IF($I579,0,1)))</f>
        <v>22132</v>
      </c>
      <c r="V579" s="7" t="str">
        <f ca="1">IF(P579="","",OFFSET(program!$A$1,0,disasm!$A579+COLUMN()-COLUMN($U579)+IF($I579,0,1)))</f>
        <v/>
      </c>
      <c r="W579" s="7" t="str">
        <f ca="1">IF(Q579="","",OFFSET(program!$A$1,0,disasm!$A579+COLUMN()-COLUMN($U579)+IF($I579,0,1)))</f>
        <v/>
      </c>
      <c r="X579" s="3" t="str">
        <f t="shared" ca="1" si="195"/>
        <v>22132</v>
      </c>
      <c r="Y579" s="3" t="str">
        <f t="shared" si="196"/>
        <v/>
      </c>
      <c r="Z579" s="3" t="str">
        <f t="shared" si="197"/>
        <v/>
      </c>
      <c r="AA579" s="3" t="str">
        <f ca="1">" "
&amp;AE579
&amp;IF(AND(OR(K579=5,K579=6),MOD(INT(J579/1000),10)=1)," A2","")
&amp;IF(AND(NOT(I579),J579=109,OFFSET(program!$A$1,0,disasm!$A579+1)&gt;0,NOT(ISNUMBER(FIND(" A1 "," "&amp;AE579&amp;" "))))," AUTOLABEL","")
&amp;" "</f>
        <v xml:space="preserve">  </v>
      </c>
    </row>
    <row r="580" spans="1:31" x14ac:dyDescent="0.2">
      <c r="A580" s="1">
        <f t="shared" ref="A580:A643" ca="1" si="202">A579+M579</f>
        <v>1425</v>
      </c>
      <c r="B580" s="2" t="str">
        <f t="shared" ref="B580:B643" ca="1" si="203">$F580
&amp;IF(ISBLANK(AB580),
    IF($A580=$G580,
        "",
        "+"&amp;$A580-$G580
    ),
    "."&amp;AB580
)</f>
        <v>node00_main+29</v>
      </c>
      <c r="C580" s="3" t="str">
        <f ca="1">_xlfn.TEXTJOIN(" ",FALSE,OFFSET(program!$A$1,0,A580,1,M580))</f>
        <v>48</v>
      </c>
      <c r="D580" s="4" t="str">
        <f ca="1">IF($H580="data",".dat "&amp;X580,
IF($H580="str",".str " &amp; _xlfn.TEXTJOIN("",FALSE,OFFSET(program!$A$2,0,A580+1,1,M580-1)),
$L580&amp;" "&amp;_xlfn.TEXTJOIN(", ",TRUE,$X580:$Z580)
))</f>
        <v>.dat 48</v>
      </c>
      <c r="E580" s="19" t="b">
        <f t="shared" ref="E580:E643" ca="1" si="204">IF(G580&lt;&gt;G579,NOT(E579),E579)</f>
        <v>0</v>
      </c>
      <c r="F580" s="5" t="str">
        <f t="shared" ref="F580:F643" ca="1" si="205">IF(ISBLANK($AD580),
    IF(ISNUMBER(FIND(" AUTOLABEL ",AA580)),IF(I580,"data","fun")&amp;A580,F579),
    $AD580
)</f>
        <v>node00_main</v>
      </c>
      <c r="G580" s="5">
        <f t="shared" ref="G580:G643" ca="1" si="206">IF(AND(ISBLANK($AD580),NOT(ISNUMBER(FIND(" AUTOLABEL ",AA580)))),G579,$A580)</f>
        <v>1396</v>
      </c>
      <c r="H580" s="5" t="str">
        <f t="shared" ref="H580:H643" si="207">IF(ISNUMBER(FIND(" STR "," "&amp;AE580&amp;" ")),"str",
IF(ISNUMBER(FIND(" CODE "," "&amp;AE580&amp;" ")),"code",
IF(ISNUMBER(FIND(" DATA "," "&amp;AE580&amp;" ")),"data",
$H579
)))</f>
        <v>data</v>
      </c>
      <c r="I580" s="13" t="b">
        <f t="shared" ref="I580:I643" si="208">H580&lt;&gt;"code"</f>
        <v>1</v>
      </c>
      <c r="J580" s="6">
        <f ca="1">OFFSET(program!$A$1,0,disasm!A580)</f>
        <v>48</v>
      </c>
      <c r="K580" s="7">
        <f t="shared" ca="1" si="198"/>
        <v>48</v>
      </c>
      <c r="L580" s="7" t="e">
        <f t="shared" ref="L580:L643" ca="1" si="209">IF(K580=99,"END",CHOOSE(K580,"ADD ","MUL ","IN  ","OUT ","J!=0","J=0 ","CMP&lt;","CMP=","SP+ "))</f>
        <v>#VALUE!</v>
      </c>
      <c r="M580" s="7">
        <f t="shared" ref="M580:M643" si="210">IF($H580="data",1,IF($H580="str",$J580+1,N580+1))</f>
        <v>1</v>
      </c>
      <c r="N580" s="7">
        <f t="shared" si="199"/>
        <v>1</v>
      </c>
      <c r="O580" s="8">
        <f t="shared" ref="O580:O643" si="211">IF(I580,1,IF($N580&gt;=1,MOD(INT($J580/100),10),""))</f>
        <v>1</v>
      </c>
      <c r="P580" s="8" t="str">
        <f t="shared" si="200"/>
        <v/>
      </c>
      <c r="Q580" s="8" t="str">
        <f t="shared" si="201"/>
        <v/>
      </c>
      <c r="R580" s="8" t="str">
        <f t="shared" ref="R580:R643" ca="1" si="212">IF(O580="","",
    IF(ISNUMBER(FIND(" A"&amp;R$1&amp;" ",$AA580)),"addr",
        IF(ISNUMBER(FIND(" C"&amp;R$1&amp;" ",$AA580)),"char",
            CHOOSE(O580+1,"addr","num","num")
        )
    )
)</f>
        <v>num</v>
      </c>
      <c r="S580" s="8" t="str">
        <f t="shared" ref="S580:S643" si="213">IF(P580="","",
    IF(ISNUMBER(FIND(" A"&amp;S$1&amp;" ",$AA580)),"addr",
        IF(ISNUMBER(FIND(" C"&amp;S$1&amp;" ",$AA580)),"char",
            CHOOSE(P580+1,"addr","num","num")
        )
    )
)</f>
        <v/>
      </c>
      <c r="T580" s="8" t="str">
        <f t="shared" ref="T580:T643" si="214">IF(Q580="","",
    IF(ISNUMBER(FIND(" A"&amp;T$1&amp;" ",$AA580)),"addr",
        IF(ISNUMBER(FIND(" C"&amp;T$1&amp;" ",$AA580)),"char",
            CHOOSE(Q580+1,"addr","num","num")
        )
    )
)</f>
        <v/>
      </c>
      <c r="U580" s="7">
        <f ca="1">IF(O580="","",OFFSET(program!$A$1,0,disasm!$A580+COLUMN()-COLUMN($U580)+IF($I580,0,1)))</f>
        <v>48</v>
      </c>
      <c r="V580" s="7" t="str">
        <f ca="1">IF(P580="","",OFFSET(program!$A$1,0,disasm!$A580+COLUMN()-COLUMN($U580)+IF($I580,0,1)))</f>
        <v/>
      </c>
      <c r="W580" s="7" t="str">
        <f ca="1">IF(Q580="","",OFFSET(program!$A$1,0,disasm!$A580+COLUMN()-COLUMN($U580)+IF($I580,0,1)))</f>
        <v/>
      </c>
      <c r="X580" s="3" t="str">
        <f t="shared" ref="X580:X643" ca="1" si="215">IF(O580="","",
  SUBSTITUTE(SUBSTITUTE(
    CHOOSE(1+O580,"[val]","val","[SP+val]"),
    "val",
    IF(R580="char","'"&amp;CHAR(U580)&amp;"'",
      IF(R580="addr",
        INDEX($B:$B,MATCH(U580,$A:$A,1))
          &amp; IF(INDEX($A:$A,MATCH(U580,$A:$A,1)) &lt; U580, ".a"&amp;(U580 - INDEX($A:$A,MATCH(U580,$A:$A,1))),""),
        U580
       )
    )
  ),"+-","-")
)</f>
        <v>48</v>
      </c>
      <c r="Y580" s="3" t="str">
        <f t="shared" ref="Y580:Y643" si="216">IF(P580="","",
  SUBSTITUTE(SUBSTITUTE(
    CHOOSE(1+P580,"[val]","val","[SP+val]"),
    "val",
    IF(S580="char","'"&amp;CHAR(V580)&amp;"'",
      IF(S580="addr",
        INDEX($B:$B,MATCH(V580,$A:$A,1))
          &amp; IF(INDEX($A:$A,MATCH(V580,$A:$A,1)) &lt; V580, ".a"&amp;(V580 - INDEX($A:$A,MATCH(V580,$A:$A,1))),""),
        V580
       )
    )
  ),"+-","-")
)</f>
        <v/>
      </c>
      <c r="Z580" s="3" t="str">
        <f t="shared" ref="Z580:Z643" si="217">IF(Q580="","",
  SUBSTITUTE(SUBSTITUTE(
    CHOOSE(1+Q580,"[val]","val","[SP+val]"),
    "val",
    IF(T580="char","'"&amp;CHAR(W580)&amp;"'",
      IF(T580="addr",
        INDEX($B:$B,MATCH(W580,$A:$A,1))
          &amp; IF(INDEX($A:$A,MATCH(W580,$A:$A,1)) &lt; W580, ".a"&amp;(W580 - INDEX($A:$A,MATCH(W580,$A:$A,1))),""),
        W580
       )
    )
  ),"+-","-")
)</f>
        <v/>
      </c>
      <c r="AA580" s="3" t="str">
        <f ca="1">" "
&amp;AE580
&amp;IF(AND(OR(K580=5,K580=6),MOD(INT(J580/1000),10)=1)," A2","")
&amp;IF(AND(NOT(I580),J580=109,OFFSET(program!$A$1,0,disasm!$A580+1)&gt;0,NOT(ISNUMBER(FIND(" A1 "," "&amp;AE580&amp;" "))))," AUTOLABEL","")
&amp;" "</f>
        <v xml:space="preserve">  </v>
      </c>
    </row>
    <row r="581" spans="1:31" x14ac:dyDescent="0.2">
      <c r="A581" s="1">
        <f t="shared" ca="1" si="202"/>
        <v>1426</v>
      </c>
      <c r="B581" s="2" t="str">
        <f t="shared" ca="1" si="203"/>
        <v>node00_main+30</v>
      </c>
      <c r="C581" s="3" t="str">
        <f ca="1">_xlfn.TEXTJOIN(" ",FALSE,OFFSET(program!$A$1,0,A581,1,M581))</f>
        <v>87481</v>
      </c>
      <c r="D581" s="4" t="str">
        <f ca="1">IF($H581="data",".dat "&amp;X581,
IF($H581="str",".str " &amp; _xlfn.TEXTJOIN("",FALSE,OFFSET(program!$A$2,0,A581+1,1,M581-1)),
$L581&amp;" "&amp;_xlfn.TEXTJOIN(", ",TRUE,$X581:$Z581)
))</f>
        <v>.dat 87481</v>
      </c>
      <c r="E581" s="19" t="b">
        <f t="shared" ca="1" si="204"/>
        <v>0</v>
      </c>
      <c r="F581" s="5" t="str">
        <f t="shared" ca="1" si="205"/>
        <v>node00_main</v>
      </c>
      <c r="G581" s="5">
        <f t="shared" ca="1" si="206"/>
        <v>1396</v>
      </c>
      <c r="H581" s="5" t="str">
        <f t="shared" si="207"/>
        <v>data</v>
      </c>
      <c r="I581" s="13" t="b">
        <f t="shared" si="208"/>
        <v>1</v>
      </c>
      <c r="J581" s="6">
        <f ca="1">OFFSET(program!$A$1,0,disasm!A581)</f>
        <v>87481</v>
      </c>
      <c r="K581" s="7">
        <f t="shared" ca="1" si="198"/>
        <v>81</v>
      </c>
      <c r="L581" s="7" t="e">
        <f t="shared" ca="1" si="209"/>
        <v>#VALUE!</v>
      </c>
      <c r="M581" s="7">
        <f t="shared" si="210"/>
        <v>1</v>
      </c>
      <c r="N581" s="7">
        <f t="shared" si="199"/>
        <v>1</v>
      </c>
      <c r="O581" s="8">
        <f t="shared" si="211"/>
        <v>1</v>
      </c>
      <c r="P581" s="8" t="str">
        <f t="shared" si="200"/>
        <v/>
      </c>
      <c r="Q581" s="8" t="str">
        <f t="shared" si="201"/>
        <v/>
      </c>
      <c r="R581" s="8" t="str">
        <f t="shared" ca="1" si="212"/>
        <v>num</v>
      </c>
      <c r="S581" s="8" t="str">
        <f t="shared" si="213"/>
        <v/>
      </c>
      <c r="T581" s="8" t="str">
        <f t="shared" si="214"/>
        <v/>
      </c>
      <c r="U581" s="7">
        <f ca="1">IF(O581="","",OFFSET(program!$A$1,0,disasm!$A581+COLUMN()-COLUMN($U581)+IF($I581,0,1)))</f>
        <v>87481</v>
      </c>
      <c r="V581" s="7" t="str">
        <f ca="1">IF(P581="","",OFFSET(program!$A$1,0,disasm!$A581+COLUMN()-COLUMN($U581)+IF($I581,0,1)))</f>
        <v/>
      </c>
      <c r="W581" s="7" t="str">
        <f ca="1">IF(Q581="","",OFFSET(program!$A$1,0,disasm!$A581+COLUMN()-COLUMN($U581)+IF($I581,0,1)))</f>
        <v/>
      </c>
      <c r="X581" s="3" t="str">
        <f t="shared" ca="1" si="215"/>
        <v>87481</v>
      </c>
      <c r="Y581" s="3" t="str">
        <f t="shared" si="216"/>
        <v/>
      </c>
      <c r="Z581" s="3" t="str">
        <f t="shared" si="217"/>
        <v/>
      </c>
      <c r="AA581" s="3" t="str">
        <f ca="1">" "
&amp;AE581
&amp;IF(AND(OR(K581=5,K581=6),MOD(INT(J581/1000),10)=1)," A2","")
&amp;IF(AND(NOT(I581),J581=109,OFFSET(program!$A$1,0,disasm!$A581+1)&gt;0,NOT(ISNUMBER(FIND(" A1 "," "&amp;AE581&amp;" "))))," AUTOLABEL","")
&amp;" "</f>
        <v xml:space="preserve">  </v>
      </c>
    </row>
    <row r="582" spans="1:31" x14ac:dyDescent="0.2">
      <c r="A582" s="1">
        <f t="shared" ca="1" si="202"/>
        <v>1427</v>
      </c>
      <c r="B582" s="2" t="str">
        <f t="shared" ca="1" si="203"/>
        <v>node00_main+31</v>
      </c>
      <c r="C582" s="3" t="str">
        <f ca="1">_xlfn.TEXTJOIN(" ",FALSE,OFFSET(program!$A$1,0,A582,1,M582))</f>
        <v>10</v>
      </c>
      <c r="D582" s="4" t="str">
        <f ca="1">IF($H582="data",".dat "&amp;X582,
IF($H582="str",".str " &amp; _xlfn.TEXTJOIN("",FALSE,OFFSET(program!$A$2,0,A582+1,1,M582-1)),
$L582&amp;" "&amp;_xlfn.TEXTJOIN(", ",TRUE,$X582:$Z582)
))</f>
        <v>.dat 10</v>
      </c>
      <c r="E582" s="19" t="b">
        <f t="shared" ca="1" si="204"/>
        <v>0</v>
      </c>
      <c r="F582" s="5" t="str">
        <f t="shared" ca="1" si="205"/>
        <v>node00_main</v>
      </c>
      <c r="G582" s="5">
        <f t="shared" ca="1" si="206"/>
        <v>1396</v>
      </c>
      <c r="H582" s="5" t="str">
        <f t="shared" si="207"/>
        <v>data</v>
      </c>
      <c r="I582" s="13" t="b">
        <f t="shared" si="208"/>
        <v>1</v>
      </c>
      <c r="J582" s="6">
        <f ca="1">OFFSET(program!$A$1,0,disasm!A582)</f>
        <v>10</v>
      </c>
      <c r="K582" s="7">
        <f t="shared" ca="1" si="198"/>
        <v>10</v>
      </c>
      <c r="L582" s="7" t="e">
        <f t="shared" ca="1" si="209"/>
        <v>#VALUE!</v>
      </c>
      <c r="M582" s="7">
        <f t="shared" si="210"/>
        <v>1</v>
      </c>
      <c r="N582" s="7">
        <f t="shared" si="199"/>
        <v>1</v>
      </c>
      <c r="O582" s="8">
        <f t="shared" si="211"/>
        <v>1</v>
      </c>
      <c r="P582" s="8" t="str">
        <f t="shared" si="200"/>
        <v/>
      </c>
      <c r="Q582" s="8" t="str">
        <f t="shared" si="201"/>
        <v/>
      </c>
      <c r="R582" s="8" t="str">
        <f t="shared" ca="1" si="212"/>
        <v>num</v>
      </c>
      <c r="S582" s="8" t="str">
        <f t="shared" si="213"/>
        <v/>
      </c>
      <c r="T582" s="8" t="str">
        <f t="shared" si="214"/>
        <v/>
      </c>
      <c r="U582" s="7">
        <f ca="1">IF(O582="","",OFFSET(program!$A$1,0,disasm!$A582+COLUMN()-COLUMN($U582)+IF($I582,0,1)))</f>
        <v>10</v>
      </c>
      <c r="V582" s="7" t="str">
        <f ca="1">IF(P582="","",OFFSET(program!$A$1,0,disasm!$A582+COLUMN()-COLUMN($U582)+IF($I582,0,1)))</f>
        <v/>
      </c>
      <c r="W582" s="7" t="str">
        <f ca="1">IF(Q582="","",OFFSET(program!$A$1,0,disasm!$A582+COLUMN()-COLUMN($U582)+IF($I582,0,1)))</f>
        <v/>
      </c>
      <c r="X582" s="3" t="str">
        <f t="shared" ca="1" si="215"/>
        <v>10</v>
      </c>
      <c r="Y582" s="3" t="str">
        <f t="shared" si="216"/>
        <v/>
      </c>
      <c r="Z582" s="3" t="str">
        <f t="shared" si="217"/>
        <v/>
      </c>
      <c r="AA582" s="3" t="str">
        <f ca="1">" "
&amp;AE582
&amp;IF(AND(OR(K582=5,K582=6),MOD(INT(J582/1000),10)=1)," A2","")
&amp;IF(AND(NOT(I582),J582=109,OFFSET(program!$A$1,0,disasm!$A582+1)&gt;0,NOT(ISNUMBER(FIND(" A1 "," "&amp;AE582&amp;" "))))," AUTOLABEL","")
&amp;" "</f>
        <v xml:space="preserve">  </v>
      </c>
    </row>
    <row r="583" spans="1:31" x14ac:dyDescent="0.2">
      <c r="A583" s="1">
        <f t="shared" ca="1" si="202"/>
        <v>1428</v>
      </c>
      <c r="B583" s="2" t="str">
        <f t="shared" ca="1" si="203"/>
        <v>node00_main+32</v>
      </c>
      <c r="C583" s="3" t="str">
        <f ca="1">_xlfn.TEXTJOIN(" ",FALSE,OFFSET(program!$A$1,0,A583,1,M583))</f>
        <v>38669</v>
      </c>
      <c r="D583" s="4" t="str">
        <f ca="1">IF($H583="data",".dat "&amp;X583,
IF($H583="str",".str " &amp; _xlfn.TEXTJOIN("",FALSE,OFFSET(program!$A$2,0,A583+1,1,M583-1)),
$L583&amp;" "&amp;_xlfn.TEXTJOIN(", ",TRUE,$X583:$Z583)
))</f>
        <v>.dat 38669</v>
      </c>
      <c r="E583" s="19" t="b">
        <f t="shared" ca="1" si="204"/>
        <v>0</v>
      </c>
      <c r="F583" s="5" t="str">
        <f t="shared" ca="1" si="205"/>
        <v>node00_main</v>
      </c>
      <c r="G583" s="5">
        <f t="shared" ca="1" si="206"/>
        <v>1396</v>
      </c>
      <c r="H583" s="5" t="str">
        <f t="shared" si="207"/>
        <v>data</v>
      </c>
      <c r="I583" s="13" t="b">
        <f t="shared" si="208"/>
        <v>1</v>
      </c>
      <c r="J583" s="6">
        <f ca="1">OFFSET(program!$A$1,0,disasm!A583)</f>
        <v>38669</v>
      </c>
      <c r="K583" s="7">
        <f t="shared" ca="1" si="198"/>
        <v>69</v>
      </c>
      <c r="L583" s="7" t="e">
        <f t="shared" ca="1" si="209"/>
        <v>#VALUE!</v>
      </c>
      <c r="M583" s="7">
        <f t="shared" si="210"/>
        <v>1</v>
      </c>
      <c r="N583" s="7">
        <f t="shared" si="199"/>
        <v>1</v>
      </c>
      <c r="O583" s="8">
        <f t="shared" si="211"/>
        <v>1</v>
      </c>
      <c r="P583" s="8" t="str">
        <f t="shared" si="200"/>
        <v/>
      </c>
      <c r="Q583" s="8" t="str">
        <f t="shared" si="201"/>
        <v/>
      </c>
      <c r="R583" s="8" t="str">
        <f t="shared" ca="1" si="212"/>
        <v>num</v>
      </c>
      <c r="S583" s="8" t="str">
        <f t="shared" si="213"/>
        <v/>
      </c>
      <c r="T583" s="8" t="str">
        <f t="shared" si="214"/>
        <v/>
      </c>
      <c r="U583" s="7">
        <f ca="1">IF(O583="","",OFFSET(program!$A$1,0,disasm!$A583+COLUMN()-COLUMN($U583)+IF($I583,0,1)))</f>
        <v>38669</v>
      </c>
      <c r="V583" s="7" t="str">
        <f ca="1">IF(P583="","",OFFSET(program!$A$1,0,disasm!$A583+COLUMN()-COLUMN($U583)+IF($I583,0,1)))</f>
        <v/>
      </c>
      <c r="W583" s="7" t="str">
        <f ca="1">IF(Q583="","",OFFSET(program!$A$1,0,disasm!$A583+COLUMN()-COLUMN($U583)+IF($I583,0,1)))</f>
        <v/>
      </c>
      <c r="X583" s="3" t="str">
        <f t="shared" ca="1" si="215"/>
        <v>38669</v>
      </c>
      <c r="Y583" s="3" t="str">
        <f t="shared" si="216"/>
        <v/>
      </c>
      <c r="Z583" s="3" t="str">
        <f t="shared" si="217"/>
        <v/>
      </c>
      <c r="AA583" s="3" t="str">
        <f ca="1">" "
&amp;AE583
&amp;IF(AND(OR(K583=5,K583=6),MOD(INT(J583/1000),10)=1)," A2","")
&amp;IF(AND(NOT(I583),J583=109,OFFSET(program!$A$1,0,disasm!$A583+1)&gt;0,NOT(ISNUMBER(FIND(" A1 "," "&amp;AE583&amp;" "))))," AUTOLABEL","")
&amp;" "</f>
        <v xml:space="preserve">  </v>
      </c>
    </row>
    <row r="584" spans="1:31" x14ac:dyDescent="0.2">
      <c r="A584" s="1">
        <f t="shared" ca="1" si="202"/>
        <v>1429</v>
      </c>
      <c r="B584" s="2" t="str">
        <f t="shared" ca="1" si="203"/>
        <v>node00_main+33</v>
      </c>
      <c r="C584" s="3" t="str">
        <f ca="1">_xlfn.TEXTJOIN(" ",FALSE,OFFSET(program!$A$1,0,A584,1,M584))</f>
        <v>10</v>
      </c>
      <c r="D584" s="4" t="str">
        <f ca="1">IF($H584="data",".dat "&amp;X584,
IF($H584="str",".str " &amp; _xlfn.TEXTJOIN("",FALSE,OFFSET(program!$A$2,0,A584+1,1,M584-1)),
$L584&amp;" "&amp;_xlfn.TEXTJOIN(", ",TRUE,$X584:$Z584)
))</f>
        <v>.dat 10</v>
      </c>
      <c r="E584" s="19" t="b">
        <f t="shared" ca="1" si="204"/>
        <v>0</v>
      </c>
      <c r="F584" s="5" t="str">
        <f t="shared" ca="1" si="205"/>
        <v>node00_main</v>
      </c>
      <c r="G584" s="5">
        <f t="shared" ca="1" si="206"/>
        <v>1396</v>
      </c>
      <c r="H584" s="5" t="str">
        <f t="shared" si="207"/>
        <v>data</v>
      </c>
      <c r="I584" s="13" t="b">
        <f t="shared" si="208"/>
        <v>1</v>
      </c>
      <c r="J584" s="6">
        <f ca="1">OFFSET(program!$A$1,0,disasm!A584)</f>
        <v>10</v>
      </c>
      <c r="K584" s="7">
        <f t="shared" ca="1" si="198"/>
        <v>10</v>
      </c>
      <c r="L584" s="7" t="e">
        <f t="shared" ca="1" si="209"/>
        <v>#VALUE!</v>
      </c>
      <c r="M584" s="7">
        <f t="shared" si="210"/>
        <v>1</v>
      </c>
      <c r="N584" s="7">
        <f t="shared" si="199"/>
        <v>1</v>
      </c>
      <c r="O584" s="8">
        <f t="shared" si="211"/>
        <v>1</v>
      </c>
      <c r="P584" s="8" t="str">
        <f t="shared" si="200"/>
        <v/>
      </c>
      <c r="Q584" s="8" t="str">
        <f t="shared" si="201"/>
        <v/>
      </c>
      <c r="R584" s="8" t="str">
        <f t="shared" ca="1" si="212"/>
        <v>num</v>
      </c>
      <c r="S584" s="8" t="str">
        <f t="shared" si="213"/>
        <v/>
      </c>
      <c r="T584" s="8" t="str">
        <f t="shared" si="214"/>
        <v/>
      </c>
      <c r="U584" s="7">
        <f ca="1">IF(O584="","",OFFSET(program!$A$1,0,disasm!$A584+COLUMN()-COLUMN($U584)+IF($I584,0,1)))</f>
        <v>10</v>
      </c>
      <c r="V584" s="7" t="str">
        <f ca="1">IF(P584="","",OFFSET(program!$A$1,0,disasm!$A584+COLUMN()-COLUMN($U584)+IF($I584,0,1)))</f>
        <v/>
      </c>
      <c r="W584" s="7" t="str">
        <f ca="1">IF(Q584="","",OFFSET(program!$A$1,0,disasm!$A584+COLUMN()-COLUMN($U584)+IF($I584,0,1)))</f>
        <v/>
      </c>
      <c r="X584" s="3" t="str">
        <f t="shared" ca="1" si="215"/>
        <v>10</v>
      </c>
      <c r="Y584" s="3" t="str">
        <f t="shared" si="216"/>
        <v/>
      </c>
      <c r="Z584" s="3" t="str">
        <f t="shared" si="217"/>
        <v/>
      </c>
      <c r="AA584" s="3" t="str">
        <f ca="1">" "
&amp;AE584
&amp;IF(AND(OR(K584=5,K584=6),MOD(INT(J584/1000),10)=1)," A2","")
&amp;IF(AND(NOT(I584),J584=109,OFFSET(program!$A$1,0,disasm!$A584+1)&gt;0,NOT(ISNUMBER(FIND(" A1 "," "&amp;AE584&amp;" "))))," AUTOLABEL","")
&amp;" "</f>
        <v xml:space="preserve">  </v>
      </c>
    </row>
    <row r="585" spans="1:31" x14ac:dyDescent="0.2">
      <c r="A585" s="1">
        <f t="shared" ca="1" si="202"/>
        <v>1430</v>
      </c>
      <c r="B585" s="2" t="str">
        <f t="shared" ca="1" si="203"/>
        <v>node00_main+34</v>
      </c>
      <c r="C585" s="3" t="str">
        <f ca="1">_xlfn.TEXTJOIN(" ",FALSE,OFFSET(program!$A$1,0,A585,1,M585))</f>
        <v>77338</v>
      </c>
      <c r="D585" s="4" t="str">
        <f ca="1">IF($H585="data",".dat "&amp;X585,
IF($H585="str",".str " &amp; _xlfn.TEXTJOIN("",FALSE,OFFSET(program!$A$2,0,A585+1,1,M585-1)),
$L585&amp;" "&amp;_xlfn.TEXTJOIN(", ",TRUE,$X585:$Z585)
))</f>
        <v>.dat 77338</v>
      </c>
      <c r="E585" s="19" t="b">
        <f t="shared" ca="1" si="204"/>
        <v>0</v>
      </c>
      <c r="F585" s="5" t="str">
        <f t="shared" ca="1" si="205"/>
        <v>node00_main</v>
      </c>
      <c r="G585" s="5">
        <f t="shared" ca="1" si="206"/>
        <v>1396</v>
      </c>
      <c r="H585" s="5" t="str">
        <f t="shared" si="207"/>
        <v>data</v>
      </c>
      <c r="I585" s="13" t="b">
        <f t="shared" si="208"/>
        <v>1</v>
      </c>
      <c r="J585" s="6">
        <f ca="1">OFFSET(program!$A$1,0,disasm!A585)</f>
        <v>77338</v>
      </c>
      <c r="K585" s="7">
        <f t="shared" ca="1" si="198"/>
        <v>38</v>
      </c>
      <c r="L585" s="7" t="e">
        <f t="shared" ca="1" si="209"/>
        <v>#VALUE!</v>
      </c>
      <c r="M585" s="7">
        <f t="shared" si="210"/>
        <v>1</v>
      </c>
      <c r="N585" s="7">
        <f t="shared" si="199"/>
        <v>1</v>
      </c>
      <c r="O585" s="8">
        <f t="shared" si="211"/>
        <v>1</v>
      </c>
      <c r="P585" s="8" t="str">
        <f t="shared" si="200"/>
        <v/>
      </c>
      <c r="Q585" s="8" t="str">
        <f t="shared" si="201"/>
        <v/>
      </c>
      <c r="R585" s="8" t="str">
        <f t="shared" ca="1" si="212"/>
        <v>num</v>
      </c>
      <c r="S585" s="8" t="str">
        <f t="shared" si="213"/>
        <v/>
      </c>
      <c r="T585" s="8" t="str">
        <f t="shared" si="214"/>
        <v/>
      </c>
      <c r="U585" s="7">
        <f ca="1">IF(O585="","",OFFSET(program!$A$1,0,disasm!$A585+COLUMN()-COLUMN($U585)+IF($I585,0,1)))</f>
        <v>77338</v>
      </c>
      <c r="V585" s="7" t="str">
        <f ca="1">IF(P585="","",OFFSET(program!$A$1,0,disasm!$A585+COLUMN()-COLUMN($U585)+IF($I585,0,1)))</f>
        <v/>
      </c>
      <c r="W585" s="7" t="str">
        <f ca="1">IF(Q585="","",OFFSET(program!$A$1,0,disasm!$A585+COLUMN()-COLUMN($U585)+IF($I585,0,1)))</f>
        <v/>
      </c>
      <c r="X585" s="3" t="str">
        <f t="shared" ca="1" si="215"/>
        <v>77338</v>
      </c>
      <c r="Y585" s="3" t="str">
        <f t="shared" si="216"/>
        <v/>
      </c>
      <c r="Z585" s="3" t="str">
        <f t="shared" si="217"/>
        <v/>
      </c>
      <c r="AA585" s="3" t="str">
        <f ca="1">" "
&amp;AE585
&amp;IF(AND(OR(K585=5,K585=6),MOD(INT(J585/1000),10)=1)," A2","")
&amp;IF(AND(NOT(I585),J585=109,OFFSET(program!$A$1,0,disasm!$A585+1)&gt;0,NOT(ISNUMBER(FIND(" A1 "," "&amp;AE585&amp;" "))))," AUTOLABEL","")
&amp;" "</f>
        <v xml:space="preserve">  </v>
      </c>
    </row>
    <row r="586" spans="1:31" x14ac:dyDescent="0.2">
      <c r="A586" s="1">
        <f t="shared" ca="1" si="202"/>
        <v>1431</v>
      </c>
      <c r="B586" s="2" t="str">
        <f t="shared" ca="1" si="203"/>
        <v>node00_main+35</v>
      </c>
      <c r="C586" s="3" t="str">
        <f ca="1">_xlfn.TEXTJOIN(" ",FALSE,OFFSET(program!$A$1,0,A586,1,M586))</f>
        <v>1</v>
      </c>
      <c r="D586" s="4" t="str">
        <f ca="1">IF($H586="data",".dat "&amp;X586,
IF($H586="str",".str " &amp; _xlfn.TEXTJOIN("",FALSE,OFFSET(program!$A$2,0,A586+1,1,M586-1)),
$L586&amp;" "&amp;_xlfn.TEXTJOIN(", ",TRUE,$X586:$Z586)
))</f>
        <v>.dat 1</v>
      </c>
      <c r="E586" s="19" t="b">
        <f t="shared" ca="1" si="204"/>
        <v>0</v>
      </c>
      <c r="F586" s="5" t="str">
        <f t="shared" ca="1" si="205"/>
        <v>node00_main</v>
      </c>
      <c r="G586" s="5">
        <f t="shared" ca="1" si="206"/>
        <v>1396</v>
      </c>
      <c r="H586" s="5" t="str">
        <f t="shared" si="207"/>
        <v>data</v>
      </c>
      <c r="I586" s="13" t="b">
        <f t="shared" si="208"/>
        <v>1</v>
      </c>
      <c r="J586" s="6">
        <f ca="1">OFFSET(program!$A$1,0,disasm!A586)</f>
        <v>1</v>
      </c>
      <c r="K586" s="7">
        <f t="shared" ca="1" si="198"/>
        <v>1</v>
      </c>
      <c r="L586" s="7" t="str">
        <f t="shared" ca="1" si="209"/>
        <v xml:space="preserve">ADD </v>
      </c>
      <c r="M586" s="7">
        <f t="shared" si="210"/>
        <v>1</v>
      </c>
      <c r="N586" s="7">
        <f t="shared" si="199"/>
        <v>1</v>
      </c>
      <c r="O586" s="8">
        <f t="shared" si="211"/>
        <v>1</v>
      </c>
      <c r="P586" s="8" t="str">
        <f t="shared" si="200"/>
        <v/>
      </c>
      <c r="Q586" s="8" t="str">
        <f t="shared" si="201"/>
        <v/>
      </c>
      <c r="R586" s="8" t="str">
        <f t="shared" ca="1" si="212"/>
        <v>num</v>
      </c>
      <c r="S586" s="8" t="str">
        <f t="shared" si="213"/>
        <v/>
      </c>
      <c r="T586" s="8" t="str">
        <f t="shared" si="214"/>
        <v/>
      </c>
      <c r="U586" s="7">
        <f ca="1">IF(O586="","",OFFSET(program!$A$1,0,disasm!$A586+COLUMN()-COLUMN($U586)+IF($I586,0,1)))</f>
        <v>1</v>
      </c>
      <c r="V586" s="7" t="str">
        <f ca="1">IF(P586="","",OFFSET(program!$A$1,0,disasm!$A586+COLUMN()-COLUMN($U586)+IF($I586,0,1)))</f>
        <v/>
      </c>
      <c r="W586" s="7" t="str">
        <f ca="1">IF(Q586="","",OFFSET(program!$A$1,0,disasm!$A586+COLUMN()-COLUMN($U586)+IF($I586,0,1)))</f>
        <v/>
      </c>
      <c r="X586" s="3" t="str">
        <f t="shared" ca="1" si="215"/>
        <v>1</v>
      </c>
      <c r="Y586" s="3" t="str">
        <f t="shared" si="216"/>
        <v/>
      </c>
      <c r="Z586" s="3" t="str">
        <f t="shared" si="217"/>
        <v/>
      </c>
      <c r="AA586" s="3" t="str">
        <f ca="1">" "
&amp;AE586
&amp;IF(AND(OR(K586=5,K586=6),MOD(INT(J586/1000),10)=1)," A2","")
&amp;IF(AND(NOT(I586),J586=109,OFFSET(program!$A$1,0,disasm!$A586+1)&gt;0,NOT(ISNUMBER(FIND(" A1 "," "&amp;AE586&amp;" "))))," AUTOLABEL","")
&amp;" "</f>
        <v xml:space="preserve">  </v>
      </c>
    </row>
    <row r="587" spans="1:31" x14ac:dyDescent="0.2">
      <c r="A587" s="1">
        <f t="shared" ca="1" si="202"/>
        <v>1432</v>
      </c>
      <c r="B587" s="2" t="str">
        <f t="shared" ca="1" si="203"/>
        <v>node00_main+36</v>
      </c>
      <c r="C587" s="3" t="str">
        <f ca="1">_xlfn.TEXTJOIN(" ",FALSE,OFFSET(program!$A$1,0,A587,1,M587))</f>
        <v>70999</v>
      </c>
      <c r="D587" s="4" t="str">
        <f ca="1">IF($H587="data",".dat "&amp;X587,
IF($H587="str",".str " &amp; _xlfn.TEXTJOIN("",FALSE,OFFSET(program!$A$2,0,A587+1,1,M587-1)),
$L587&amp;" "&amp;_xlfn.TEXTJOIN(", ",TRUE,$X587:$Z587)
))</f>
        <v>.dat 70999</v>
      </c>
      <c r="E587" s="19" t="b">
        <f t="shared" ca="1" si="204"/>
        <v>0</v>
      </c>
      <c r="F587" s="5" t="str">
        <f t="shared" ca="1" si="205"/>
        <v>node00_main</v>
      </c>
      <c r="G587" s="5">
        <f t="shared" ca="1" si="206"/>
        <v>1396</v>
      </c>
      <c r="H587" s="5" t="str">
        <f t="shared" si="207"/>
        <v>data</v>
      </c>
      <c r="I587" s="13" t="b">
        <f t="shared" si="208"/>
        <v>1</v>
      </c>
      <c r="J587" s="6">
        <f ca="1">OFFSET(program!$A$1,0,disasm!A587)</f>
        <v>70999</v>
      </c>
      <c r="K587" s="7">
        <f t="shared" ca="1" si="198"/>
        <v>99</v>
      </c>
      <c r="L587" s="7" t="str">
        <f t="shared" ca="1" si="209"/>
        <v>END</v>
      </c>
      <c r="M587" s="7">
        <f t="shared" si="210"/>
        <v>1</v>
      </c>
      <c r="N587" s="7">
        <f t="shared" si="199"/>
        <v>1</v>
      </c>
      <c r="O587" s="8">
        <f t="shared" si="211"/>
        <v>1</v>
      </c>
      <c r="P587" s="8" t="str">
        <f t="shared" si="200"/>
        <v/>
      </c>
      <c r="Q587" s="8" t="str">
        <f t="shared" si="201"/>
        <v/>
      </c>
      <c r="R587" s="8" t="str">
        <f t="shared" ca="1" si="212"/>
        <v>num</v>
      </c>
      <c r="S587" s="8" t="str">
        <f t="shared" si="213"/>
        <v/>
      </c>
      <c r="T587" s="8" t="str">
        <f t="shared" si="214"/>
        <v/>
      </c>
      <c r="U587" s="7">
        <f ca="1">IF(O587="","",OFFSET(program!$A$1,0,disasm!$A587+COLUMN()-COLUMN($U587)+IF($I587,0,1)))</f>
        <v>70999</v>
      </c>
      <c r="V587" s="7" t="str">
        <f ca="1">IF(P587="","",OFFSET(program!$A$1,0,disasm!$A587+COLUMN()-COLUMN($U587)+IF($I587,0,1)))</f>
        <v/>
      </c>
      <c r="W587" s="7" t="str">
        <f ca="1">IF(Q587="","",OFFSET(program!$A$1,0,disasm!$A587+COLUMN()-COLUMN($U587)+IF($I587,0,1)))</f>
        <v/>
      </c>
      <c r="X587" s="3" t="str">
        <f t="shared" ca="1" si="215"/>
        <v>70999</v>
      </c>
      <c r="Y587" s="3" t="str">
        <f t="shared" si="216"/>
        <v/>
      </c>
      <c r="Z587" s="3" t="str">
        <f t="shared" si="217"/>
        <v/>
      </c>
      <c r="AA587" s="3" t="str">
        <f ca="1">" "
&amp;AE587
&amp;IF(AND(OR(K587=5,K587=6),MOD(INT(J587/1000),10)=1)," A2","")
&amp;IF(AND(NOT(I587),J587=109,OFFSET(program!$A$1,0,disasm!$A587+1)&gt;0,NOT(ISNUMBER(FIND(" A1 "," "&amp;AE587&amp;" "))))," AUTOLABEL","")
&amp;" "</f>
        <v xml:space="preserve">  </v>
      </c>
    </row>
    <row r="588" spans="1:31" x14ac:dyDescent="0.2">
      <c r="A588" s="1">
        <f t="shared" ca="1" si="202"/>
        <v>1433</v>
      </c>
      <c r="B588" s="2" t="str">
        <f t="shared" ca="1" si="203"/>
        <v>node00_main+37</v>
      </c>
      <c r="C588" s="3" t="str">
        <f ca="1">_xlfn.TEXTJOIN(" ",FALSE,OFFSET(program!$A$1,0,A588,1,M588))</f>
        <v>1</v>
      </c>
      <c r="D588" s="4" t="str">
        <f ca="1">IF($H588="data",".dat "&amp;X588,
IF($H588="str",".str " &amp; _xlfn.TEXTJOIN("",FALSE,OFFSET(program!$A$2,0,A588+1,1,M588-1)),
$L588&amp;" "&amp;_xlfn.TEXTJOIN(", ",TRUE,$X588:$Z588)
))</f>
        <v>.dat 1</v>
      </c>
      <c r="E588" s="19" t="b">
        <f t="shared" ca="1" si="204"/>
        <v>0</v>
      </c>
      <c r="F588" s="5" t="str">
        <f t="shared" ca="1" si="205"/>
        <v>node00_main</v>
      </c>
      <c r="G588" s="5">
        <f t="shared" ca="1" si="206"/>
        <v>1396</v>
      </c>
      <c r="H588" s="5" t="str">
        <f t="shared" si="207"/>
        <v>data</v>
      </c>
      <c r="I588" s="13" t="b">
        <f t="shared" si="208"/>
        <v>1</v>
      </c>
      <c r="J588" s="6">
        <f ca="1">OFFSET(program!$A$1,0,disasm!A588)</f>
        <v>1</v>
      </c>
      <c r="K588" s="7">
        <f t="shared" ca="1" si="198"/>
        <v>1</v>
      </c>
      <c r="L588" s="7" t="str">
        <f t="shared" ca="1" si="209"/>
        <v xml:space="preserve">ADD </v>
      </c>
      <c r="M588" s="7">
        <f t="shared" si="210"/>
        <v>1</v>
      </c>
      <c r="N588" s="7">
        <f t="shared" si="199"/>
        <v>1</v>
      </c>
      <c r="O588" s="8">
        <f t="shared" si="211"/>
        <v>1</v>
      </c>
      <c r="P588" s="8" t="str">
        <f t="shared" si="200"/>
        <v/>
      </c>
      <c r="Q588" s="8" t="str">
        <f t="shared" si="201"/>
        <v/>
      </c>
      <c r="R588" s="8" t="str">
        <f t="shared" ca="1" si="212"/>
        <v>num</v>
      </c>
      <c r="S588" s="8" t="str">
        <f t="shared" si="213"/>
        <v/>
      </c>
      <c r="T588" s="8" t="str">
        <f t="shared" si="214"/>
        <v/>
      </c>
      <c r="U588" s="7">
        <f ca="1">IF(O588="","",OFFSET(program!$A$1,0,disasm!$A588+COLUMN()-COLUMN($U588)+IF($I588,0,1)))</f>
        <v>1</v>
      </c>
      <c r="V588" s="7" t="str">
        <f ca="1">IF(P588="","",OFFSET(program!$A$1,0,disasm!$A588+COLUMN()-COLUMN($U588)+IF($I588,0,1)))</f>
        <v/>
      </c>
      <c r="W588" s="7" t="str">
        <f ca="1">IF(Q588="","",OFFSET(program!$A$1,0,disasm!$A588+COLUMN()-COLUMN($U588)+IF($I588,0,1)))</f>
        <v/>
      </c>
      <c r="X588" s="3" t="str">
        <f t="shared" ca="1" si="215"/>
        <v>1</v>
      </c>
      <c r="Y588" s="3" t="str">
        <f t="shared" si="216"/>
        <v/>
      </c>
      <c r="Z588" s="3" t="str">
        <f t="shared" si="217"/>
        <v/>
      </c>
      <c r="AA588" s="3" t="str">
        <f ca="1">" "
&amp;AE588
&amp;IF(AND(OR(K588=5,K588=6),MOD(INT(J588/1000),10)=1)," A2","")
&amp;IF(AND(NOT(I588),J588=109,OFFSET(program!$A$1,0,disasm!$A588+1)&gt;0,NOT(ISNUMBER(FIND(" A1 "," "&amp;AE588&amp;" "))))," AUTOLABEL","")
&amp;" "</f>
        <v xml:space="preserve">  </v>
      </c>
    </row>
    <row r="589" spans="1:31" x14ac:dyDescent="0.2">
      <c r="A589" s="1">
        <f t="shared" ca="1" si="202"/>
        <v>1434</v>
      </c>
      <c r="B589" s="2" t="str">
        <f t="shared" ca="1" si="203"/>
        <v>node00_main+38</v>
      </c>
      <c r="C589" s="3" t="str">
        <f ca="1">_xlfn.TEXTJOIN(" ",FALSE,OFFSET(program!$A$1,0,A589,1,M589))</f>
        <v>141998</v>
      </c>
      <c r="D589" s="4" t="str">
        <f ca="1">IF($H589="data",".dat "&amp;X589,
IF($H589="str",".str " &amp; _xlfn.TEXTJOIN("",FALSE,OFFSET(program!$A$2,0,A589+1,1,M589-1)),
$L589&amp;" "&amp;_xlfn.TEXTJOIN(", ",TRUE,$X589:$Z589)
))</f>
        <v>.dat 141998</v>
      </c>
      <c r="E589" s="19" t="b">
        <f t="shared" ca="1" si="204"/>
        <v>0</v>
      </c>
      <c r="F589" s="5" t="str">
        <f t="shared" ca="1" si="205"/>
        <v>node00_main</v>
      </c>
      <c r="G589" s="5">
        <f t="shared" ca="1" si="206"/>
        <v>1396</v>
      </c>
      <c r="H589" s="5" t="str">
        <f t="shared" si="207"/>
        <v>data</v>
      </c>
      <c r="I589" s="13" t="b">
        <f t="shared" si="208"/>
        <v>1</v>
      </c>
      <c r="J589" s="6">
        <f ca="1">OFFSET(program!$A$1,0,disasm!A589)</f>
        <v>141998</v>
      </c>
      <c r="K589" s="7">
        <f t="shared" ca="1" si="198"/>
        <v>98</v>
      </c>
      <c r="L589" s="7" t="e">
        <f t="shared" ca="1" si="209"/>
        <v>#VALUE!</v>
      </c>
      <c r="M589" s="7">
        <f t="shared" si="210"/>
        <v>1</v>
      </c>
      <c r="N589" s="7">
        <f t="shared" si="199"/>
        <v>1</v>
      </c>
      <c r="O589" s="8">
        <f t="shared" si="211"/>
        <v>1</v>
      </c>
      <c r="P589" s="8" t="str">
        <f t="shared" si="200"/>
        <v/>
      </c>
      <c r="Q589" s="8" t="str">
        <f t="shared" si="201"/>
        <v/>
      </c>
      <c r="R589" s="8" t="str">
        <f t="shared" ca="1" si="212"/>
        <v>num</v>
      </c>
      <c r="S589" s="8" t="str">
        <f t="shared" si="213"/>
        <v/>
      </c>
      <c r="T589" s="8" t="str">
        <f t="shared" si="214"/>
        <v/>
      </c>
      <c r="U589" s="7">
        <f ca="1">IF(O589="","",OFFSET(program!$A$1,0,disasm!$A589+COLUMN()-COLUMN($U589)+IF($I589,0,1)))</f>
        <v>141998</v>
      </c>
      <c r="V589" s="7" t="str">
        <f ca="1">IF(P589="","",OFFSET(program!$A$1,0,disasm!$A589+COLUMN()-COLUMN($U589)+IF($I589,0,1)))</f>
        <v/>
      </c>
      <c r="W589" s="7" t="str">
        <f ca="1">IF(Q589="","",OFFSET(program!$A$1,0,disasm!$A589+COLUMN()-COLUMN($U589)+IF($I589,0,1)))</f>
        <v/>
      </c>
      <c r="X589" s="3" t="str">
        <f t="shared" ca="1" si="215"/>
        <v>141998</v>
      </c>
      <c r="Y589" s="3" t="str">
        <f t="shared" si="216"/>
        <v/>
      </c>
      <c r="Z589" s="3" t="str">
        <f t="shared" si="217"/>
        <v/>
      </c>
      <c r="AA589" s="3" t="str">
        <f ca="1">" "
&amp;AE589
&amp;IF(AND(OR(K589=5,K589=6),MOD(INT(J589/1000),10)=1)," A2","")
&amp;IF(AND(NOT(I589),J589=109,OFFSET(program!$A$1,0,disasm!$A589+1)&gt;0,NOT(ISNUMBER(FIND(" A1 "," "&amp;AE589&amp;" "))))," AUTOLABEL","")
&amp;" "</f>
        <v xml:space="preserve">  </v>
      </c>
    </row>
    <row r="590" spans="1:31" x14ac:dyDescent="0.2">
      <c r="A590" s="1">
        <f t="shared" ca="1" si="202"/>
        <v>1435</v>
      </c>
      <c r="B590" s="2" t="str">
        <f t="shared" ca="1" si="203"/>
        <v>node00_main+39</v>
      </c>
      <c r="C590" s="3" t="str">
        <f ca="1">_xlfn.TEXTJOIN(" ",FALSE,OFFSET(program!$A$1,0,A590,1,M590))</f>
        <v>1</v>
      </c>
      <c r="D590" s="4" t="str">
        <f ca="1">IF($H590="data",".dat "&amp;X590,
IF($H590="str",".str " &amp; _xlfn.TEXTJOIN("",FALSE,OFFSET(program!$A$2,0,A590+1,1,M590-1)),
$L590&amp;" "&amp;_xlfn.TEXTJOIN(", ",TRUE,$X590:$Z590)
))</f>
        <v>.dat 1</v>
      </c>
      <c r="E590" s="19" t="b">
        <f t="shared" ca="1" si="204"/>
        <v>0</v>
      </c>
      <c r="F590" s="5" t="str">
        <f t="shared" ca="1" si="205"/>
        <v>node00_main</v>
      </c>
      <c r="G590" s="5">
        <f t="shared" ca="1" si="206"/>
        <v>1396</v>
      </c>
      <c r="H590" s="5" t="str">
        <f t="shared" si="207"/>
        <v>data</v>
      </c>
      <c r="I590" s="13" t="b">
        <f t="shared" si="208"/>
        <v>1</v>
      </c>
      <c r="J590" s="6">
        <f ca="1">OFFSET(program!$A$1,0,disasm!A590)</f>
        <v>1</v>
      </c>
      <c r="K590" s="7">
        <f t="shared" ca="1" si="198"/>
        <v>1</v>
      </c>
      <c r="L590" s="7" t="str">
        <f t="shared" ca="1" si="209"/>
        <v xml:space="preserve">ADD </v>
      </c>
      <c r="M590" s="7">
        <f t="shared" si="210"/>
        <v>1</v>
      </c>
      <c r="N590" s="7">
        <f t="shared" si="199"/>
        <v>1</v>
      </c>
      <c r="O590" s="8">
        <f t="shared" si="211"/>
        <v>1</v>
      </c>
      <c r="P590" s="8" t="str">
        <f t="shared" si="200"/>
        <v/>
      </c>
      <c r="Q590" s="8" t="str">
        <f t="shared" si="201"/>
        <v/>
      </c>
      <c r="R590" s="8" t="str">
        <f t="shared" ca="1" si="212"/>
        <v>num</v>
      </c>
      <c r="S590" s="8" t="str">
        <f t="shared" si="213"/>
        <v/>
      </c>
      <c r="T590" s="8" t="str">
        <f t="shared" si="214"/>
        <v/>
      </c>
      <c r="U590" s="7">
        <f ca="1">IF(O590="","",OFFSET(program!$A$1,0,disasm!$A590+COLUMN()-COLUMN($U590)+IF($I590,0,1)))</f>
        <v>1</v>
      </c>
      <c r="V590" s="7" t="str">
        <f ca="1">IF(P590="","",OFFSET(program!$A$1,0,disasm!$A590+COLUMN()-COLUMN($U590)+IF($I590,0,1)))</f>
        <v/>
      </c>
      <c r="W590" s="7" t="str">
        <f ca="1">IF(Q590="","",OFFSET(program!$A$1,0,disasm!$A590+COLUMN()-COLUMN($U590)+IF($I590,0,1)))</f>
        <v/>
      </c>
      <c r="X590" s="3" t="str">
        <f t="shared" ca="1" si="215"/>
        <v>1</v>
      </c>
      <c r="Y590" s="3" t="str">
        <f t="shared" si="216"/>
        <v/>
      </c>
      <c r="Z590" s="3" t="str">
        <f t="shared" si="217"/>
        <v/>
      </c>
      <c r="AA590" s="3" t="str">
        <f ca="1">" "
&amp;AE590
&amp;IF(AND(OR(K590=5,K590=6),MOD(INT(J590/1000),10)=1)," A2","")
&amp;IF(AND(NOT(I590),J590=109,OFFSET(program!$A$1,0,disasm!$A590+1)&gt;0,NOT(ISNUMBER(FIND(" A1 "," "&amp;AE590&amp;" "))))," AUTOLABEL","")
&amp;" "</f>
        <v xml:space="preserve">  </v>
      </c>
    </row>
    <row r="591" spans="1:31" x14ac:dyDescent="0.2">
      <c r="A591" s="1">
        <f t="shared" ca="1" si="202"/>
        <v>1436</v>
      </c>
      <c r="B591" s="2" t="str">
        <f t="shared" ca="1" si="203"/>
        <v>node00_main+40</v>
      </c>
      <c r="C591" s="3" t="str">
        <f ca="1">_xlfn.TEXTJOIN(" ",FALSE,OFFSET(program!$A$1,0,A591,1,M591))</f>
        <v>212997</v>
      </c>
      <c r="D591" s="4" t="str">
        <f ca="1">IF($H591="data",".dat "&amp;X591,
IF($H591="str",".str " &amp; _xlfn.TEXTJOIN("",FALSE,OFFSET(program!$A$2,0,A591+1,1,M591-1)),
$L591&amp;" "&amp;_xlfn.TEXTJOIN(", ",TRUE,$X591:$Z591)
))</f>
        <v>.dat 212997</v>
      </c>
      <c r="E591" s="19" t="b">
        <f t="shared" ca="1" si="204"/>
        <v>0</v>
      </c>
      <c r="F591" s="5" t="str">
        <f t="shared" ca="1" si="205"/>
        <v>node00_main</v>
      </c>
      <c r="G591" s="5">
        <f t="shared" ca="1" si="206"/>
        <v>1396</v>
      </c>
      <c r="H591" s="5" t="str">
        <f t="shared" si="207"/>
        <v>data</v>
      </c>
      <c r="I591" s="13" t="b">
        <f t="shared" si="208"/>
        <v>1</v>
      </c>
      <c r="J591" s="6">
        <f ca="1">OFFSET(program!$A$1,0,disasm!A591)</f>
        <v>212997</v>
      </c>
      <c r="K591" s="7">
        <f t="shared" ca="1" si="198"/>
        <v>97</v>
      </c>
      <c r="L591" s="7" t="e">
        <f t="shared" ca="1" si="209"/>
        <v>#VALUE!</v>
      </c>
      <c r="M591" s="7">
        <f t="shared" si="210"/>
        <v>1</v>
      </c>
      <c r="N591" s="7">
        <f t="shared" si="199"/>
        <v>1</v>
      </c>
      <c r="O591" s="8">
        <f t="shared" si="211"/>
        <v>1</v>
      </c>
      <c r="P591" s="8" t="str">
        <f t="shared" si="200"/>
        <v/>
      </c>
      <c r="Q591" s="8" t="str">
        <f t="shared" si="201"/>
        <v/>
      </c>
      <c r="R591" s="8" t="str">
        <f t="shared" ca="1" si="212"/>
        <v>num</v>
      </c>
      <c r="S591" s="8" t="str">
        <f t="shared" si="213"/>
        <v/>
      </c>
      <c r="T591" s="8" t="str">
        <f t="shared" si="214"/>
        <v/>
      </c>
      <c r="U591" s="7">
        <f ca="1">IF(O591="","",OFFSET(program!$A$1,0,disasm!$A591+COLUMN()-COLUMN($U591)+IF($I591,0,1)))</f>
        <v>212997</v>
      </c>
      <c r="V591" s="7" t="str">
        <f ca="1">IF(P591="","",OFFSET(program!$A$1,0,disasm!$A591+COLUMN()-COLUMN($U591)+IF($I591,0,1)))</f>
        <v/>
      </c>
      <c r="W591" s="7" t="str">
        <f ca="1">IF(Q591="","",OFFSET(program!$A$1,0,disasm!$A591+COLUMN()-COLUMN($U591)+IF($I591,0,1)))</f>
        <v/>
      </c>
      <c r="X591" s="3" t="str">
        <f t="shared" ca="1" si="215"/>
        <v>212997</v>
      </c>
      <c r="Y591" s="3" t="str">
        <f t="shared" si="216"/>
        <v/>
      </c>
      <c r="Z591" s="3" t="str">
        <f t="shared" si="217"/>
        <v/>
      </c>
      <c r="AA591" s="3" t="str">
        <f ca="1">" "
&amp;AE591
&amp;IF(AND(OR(K591=5,K591=6),MOD(INT(J591/1000),10)=1)," A2","")
&amp;IF(AND(NOT(I591),J591=109,OFFSET(program!$A$1,0,disasm!$A591+1)&gt;0,NOT(ISNUMBER(FIND(" A1 "," "&amp;AE591&amp;" "))))," AUTOLABEL","")
&amp;" "</f>
        <v xml:space="preserve">  </v>
      </c>
    </row>
    <row r="592" spans="1:31" x14ac:dyDescent="0.2">
      <c r="A592" s="1">
        <f t="shared" ca="1" si="202"/>
        <v>1437</v>
      </c>
      <c r="B592" s="2" t="str">
        <f t="shared" ca="1" si="203"/>
        <v>node36_main</v>
      </c>
      <c r="C592" s="3" t="str">
        <f ca="1">_xlfn.TEXTJOIN(" ",FALSE,OFFSET(program!$A$1,0,A592,1,M592))</f>
        <v>1102 1 72673 66</v>
      </c>
      <c r="D592" s="4" t="str">
        <f ca="1">IF($H592="data",".dat "&amp;X592,
IF($H592="str",".str " &amp; _xlfn.TEXTJOIN("",FALSE,OFFSET(program!$A$2,0,A592+1,1,M592-1)),
$L592&amp;" "&amp;_xlfn.TEXTJOIN(", ",TRUE,$X592:$Z592)
))</f>
        <v>MUL  1, 72673, [node.prime]</v>
      </c>
      <c r="E592" s="19" t="b">
        <f t="shared" ca="1" si="204"/>
        <v>1</v>
      </c>
      <c r="F592" s="5" t="str">
        <f t="shared" si="205"/>
        <v>node36_main</v>
      </c>
      <c r="G592" s="5">
        <f t="shared" ca="1" si="206"/>
        <v>1437</v>
      </c>
      <c r="H592" s="5" t="str">
        <f t="shared" si="207"/>
        <v>code</v>
      </c>
      <c r="I592" s="13" t="b">
        <f t="shared" si="208"/>
        <v>0</v>
      </c>
      <c r="J592" s="6">
        <f ca="1">OFFSET(program!$A$1,0,disasm!A592)</f>
        <v>1102</v>
      </c>
      <c r="K592" s="7">
        <f t="shared" ca="1" si="198"/>
        <v>2</v>
      </c>
      <c r="L592" s="7" t="str">
        <f t="shared" ca="1" si="209"/>
        <v xml:space="preserve">MUL </v>
      </c>
      <c r="M592" s="7">
        <f t="shared" ca="1" si="210"/>
        <v>4</v>
      </c>
      <c r="N592" s="7">
        <f t="shared" ca="1" si="199"/>
        <v>3</v>
      </c>
      <c r="O592" s="8">
        <f t="shared" ca="1" si="211"/>
        <v>1</v>
      </c>
      <c r="P592" s="8">
        <f t="shared" ca="1" si="200"/>
        <v>1</v>
      </c>
      <c r="Q592" s="8">
        <f t="shared" ca="1" si="201"/>
        <v>0</v>
      </c>
      <c r="R592" s="8" t="str">
        <f t="shared" ca="1" si="212"/>
        <v>num</v>
      </c>
      <c r="S592" s="8" t="str">
        <f t="shared" ca="1" si="213"/>
        <v>num</v>
      </c>
      <c r="T592" s="8" t="str">
        <f t="shared" ca="1" si="214"/>
        <v>addr</v>
      </c>
      <c r="U592" s="7">
        <f ca="1">IF(O592="","",OFFSET(program!$A$1,0,disasm!$A592+COLUMN()-COLUMN($U592)+IF($I592,0,1)))</f>
        <v>1</v>
      </c>
      <c r="V592" s="7">
        <f ca="1">IF(P592="","",OFFSET(program!$A$1,0,disasm!$A592+COLUMN()-COLUMN($U592)+IF($I592,0,1)))</f>
        <v>72673</v>
      </c>
      <c r="W592" s="7">
        <f ca="1">IF(Q592="","",OFFSET(program!$A$1,0,disasm!$A592+COLUMN()-COLUMN($U592)+IF($I592,0,1)))</f>
        <v>66</v>
      </c>
      <c r="X592" s="3" t="str">
        <f t="shared" ca="1" si="215"/>
        <v>1</v>
      </c>
      <c r="Y592" s="3" t="str">
        <f t="shared" ca="1" si="216"/>
        <v>72673</v>
      </c>
      <c r="Z592" s="3" t="str">
        <f t="shared" ca="1" si="217"/>
        <v>[node.prime]</v>
      </c>
      <c r="AA592" s="3" t="str">
        <f ca="1">" "
&amp;AE592
&amp;IF(AND(OR(K592=5,K592=6),MOD(INT(J592/1000),10)=1)," A2","")
&amp;IF(AND(NOT(I592),J592=109,OFFSET(program!$A$1,0,disasm!$A592+1)&gt;0,NOT(ISNUMBER(FIND(" A1 "," "&amp;AE592&amp;" "))))," AUTOLABEL","")
&amp;" "</f>
        <v xml:space="preserve"> CODE </v>
      </c>
      <c r="AD592" s="12" t="s">
        <v>113</v>
      </c>
      <c r="AE592" s="12" t="s">
        <v>24</v>
      </c>
    </row>
    <row r="593" spans="1:31" x14ac:dyDescent="0.2">
      <c r="A593" s="1">
        <f t="shared" ca="1" si="202"/>
        <v>1441</v>
      </c>
      <c r="B593" s="2" t="str">
        <f t="shared" ca="1" si="203"/>
        <v>node36_main+4</v>
      </c>
      <c r="C593" s="3" t="str">
        <f ca="1">_xlfn.TEXTJOIN(" ",FALSE,OFFSET(program!$A$1,0,A593,1,M593))</f>
        <v>1101 5 0 67</v>
      </c>
      <c r="D593" s="4" t="str">
        <f ca="1">IF($H593="data",".dat "&amp;X593,
IF($H593="str",".str " &amp; _xlfn.TEXTJOIN("",FALSE,OFFSET(program!$A$2,0,A593+1,1,M593-1)),
$L593&amp;" "&amp;_xlfn.TEXTJOIN(", ",TRUE,$X593:$Z593)
))</f>
        <v>ADD  5, 0, [node.rxmem_size]</v>
      </c>
      <c r="E593" s="19" t="b">
        <f t="shared" ca="1" si="204"/>
        <v>1</v>
      </c>
      <c r="F593" s="5" t="str">
        <f t="shared" ca="1" si="205"/>
        <v>node36_main</v>
      </c>
      <c r="G593" s="5">
        <f t="shared" ca="1" si="206"/>
        <v>1437</v>
      </c>
      <c r="H593" s="5" t="str">
        <f t="shared" si="207"/>
        <v>code</v>
      </c>
      <c r="I593" s="13" t="b">
        <f t="shared" si="208"/>
        <v>0</v>
      </c>
      <c r="J593" s="6">
        <f ca="1">OFFSET(program!$A$1,0,disasm!A593)</f>
        <v>1101</v>
      </c>
      <c r="K593" s="7">
        <f t="shared" ca="1" si="198"/>
        <v>1</v>
      </c>
      <c r="L593" s="7" t="str">
        <f t="shared" ca="1" si="209"/>
        <v xml:space="preserve">ADD </v>
      </c>
      <c r="M593" s="7">
        <f t="shared" ca="1" si="210"/>
        <v>4</v>
      </c>
      <c r="N593" s="7">
        <f t="shared" ca="1" si="199"/>
        <v>3</v>
      </c>
      <c r="O593" s="8">
        <f t="shared" ca="1" si="211"/>
        <v>1</v>
      </c>
      <c r="P593" s="8">
        <f t="shared" ca="1" si="200"/>
        <v>1</v>
      </c>
      <c r="Q593" s="8">
        <f t="shared" ca="1" si="201"/>
        <v>0</v>
      </c>
      <c r="R593" s="8" t="str">
        <f t="shared" ca="1" si="212"/>
        <v>num</v>
      </c>
      <c r="S593" s="8" t="str">
        <f t="shared" ca="1" si="213"/>
        <v>num</v>
      </c>
      <c r="T593" s="8" t="str">
        <f t="shared" ca="1" si="214"/>
        <v>addr</v>
      </c>
      <c r="U593" s="7">
        <f ca="1">IF(O593="","",OFFSET(program!$A$1,0,disasm!$A593+COLUMN()-COLUMN($U593)+IF($I593,0,1)))</f>
        <v>5</v>
      </c>
      <c r="V593" s="7">
        <f ca="1">IF(P593="","",OFFSET(program!$A$1,0,disasm!$A593+COLUMN()-COLUMN($U593)+IF($I593,0,1)))</f>
        <v>0</v>
      </c>
      <c r="W593" s="7">
        <f ca="1">IF(Q593="","",OFFSET(program!$A$1,0,disasm!$A593+COLUMN()-COLUMN($U593)+IF($I593,0,1)))</f>
        <v>67</v>
      </c>
      <c r="X593" s="3" t="str">
        <f t="shared" ca="1" si="215"/>
        <v>5</v>
      </c>
      <c r="Y593" s="3" t="str">
        <f t="shared" ca="1" si="216"/>
        <v>0</v>
      </c>
      <c r="Z593" s="3" t="str">
        <f t="shared" ca="1" si="217"/>
        <v>[node.rxmem_size]</v>
      </c>
      <c r="AA593" s="3" t="str">
        <f ca="1">" "
&amp;AE593
&amp;IF(AND(OR(K593=5,K593=6),MOD(INT(J593/1000),10)=1)," A2","")
&amp;IF(AND(NOT(I593),J593=109,OFFSET(program!$A$1,0,disasm!$A593+1)&gt;0,NOT(ISNUMBER(FIND(" A1 "," "&amp;AE593&amp;" "))))," AUTOLABEL","")
&amp;" "</f>
        <v xml:space="preserve">  </v>
      </c>
    </row>
    <row r="594" spans="1:31" x14ac:dyDescent="0.2">
      <c r="A594" s="1">
        <f t="shared" ca="1" si="202"/>
        <v>1445</v>
      </c>
      <c r="B594" s="2" t="str">
        <f t="shared" ca="1" si="203"/>
        <v>node36_main+8</v>
      </c>
      <c r="C594" s="3" t="str">
        <f ca="1">_xlfn.TEXTJOIN(" ",FALSE,OFFSET(program!$A$1,0,A594,1,M594))</f>
        <v>1102 1464 1 68</v>
      </c>
      <c r="D594" s="4" t="str">
        <f ca="1">IF($H594="data",".dat "&amp;X594,
IF($H594="str",".str " &amp; _xlfn.TEXTJOIN("",FALSE,OFFSET(program!$A$2,0,A594+1,1,M594-1)),
$L594&amp;" "&amp;_xlfn.TEXTJOIN(", ",TRUE,$X594:$Z594)
))</f>
        <v>MUL  node36_main+27, 1, [node.rxmem]</v>
      </c>
      <c r="E594" s="19" t="b">
        <f t="shared" ca="1" si="204"/>
        <v>1</v>
      </c>
      <c r="F594" s="5" t="str">
        <f t="shared" ca="1" si="205"/>
        <v>node36_main</v>
      </c>
      <c r="G594" s="5">
        <f t="shared" ca="1" si="206"/>
        <v>1437</v>
      </c>
      <c r="H594" s="5" t="str">
        <f t="shared" si="207"/>
        <v>code</v>
      </c>
      <c r="I594" s="13" t="b">
        <f t="shared" si="208"/>
        <v>0</v>
      </c>
      <c r="J594" s="6">
        <f ca="1">OFFSET(program!$A$1,0,disasm!A594)</f>
        <v>1102</v>
      </c>
      <c r="K594" s="7">
        <f t="shared" ca="1" si="198"/>
        <v>2</v>
      </c>
      <c r="L594" s="7" t="str">
        <f t="shared" ca="1" si="209"/>
        <v xml:space="preserve">MUL </v>
      </c>
      <c r="M594" s="7">
        <f t="shared" ca="1" si="210"/>
        <v>4</v>
      </c>
      <c r="N594" s="7">
        <f t="shared" ca="1" si="199"/>
        <v>3</v>
      </c>
      <c r="O594" s="8">
        <f t="shared" ca="1" si="211"/>
        <v>1</v>
      </c>
      <c r="P594" s="8">
        <f t="shared" ca="1" si="200"/>
        <v>1</v>
      </c>
      <c r="Q594" s="8">
        <f t="shared" ca="1" si="201"/>
        <v>0</v>
      </c>
      <c r="R594" s="8" t="str">
        <f t="shared" ca="1" si="212"/>
        <v>addr</v>
      </c>
      <c r="S594" s="8" t="str">
        <f t="shared" ca="1" si="213"/>
        <v>num</v>
      </c>
      <c r="T594" s="8" t="str">
        <f t="shared" ca="1" si="214"/>
        <v>addr</v>
      </c>
      <c r="U594" s="7">
        <f ca="1">IF(O594="","",OFFSET(program!$A$1,0,disasm!$A594+COLUMN()-COLUMN($U594)+IF($I594,0,1)))</f>
        <v>1464</v>
      </c>
      <c r="V594" s="7">
        <f ca="1">IF(P594="","",OFFSET(program!$A$1,0,disasm!$A594+COLUMN()-COLUMN($U594)+IF($I594,0,1)))</f>
        <v>1</v>
      </c>
      <c r="W594" s="7">
        <f ca="1">IF(Q594="","",OFFSET(program!$A$1,0,disasm!$A594+COLUMN()-COLUMN($U594)+IF($I594,0,1)))</f>
        <v>68</v>
      </c>
      <c r="X594" s="3" t="str">
        <f t="shared" ca="1" si="215"/>
        <v>node36_main+27</v>
      </c>
      <c r="Y594" s="3" t="str">
        <f t="shared" ca="1" si="216"/>
        <v>1</v>
      </c>
      <c r="Z594" s="3" t="str">
        <f t="shared" ca="1" si="217"/>
        <v>[node.rxmem]</v>
      </c>
      <c r="AA594" s="3" t="str">
        <f ca="1">" "
&amp;AE594
&amp;IF(AND(OR(K594=5,K594=6),MOD(INT(J594/1000),10)=1)," A2","")
&amp;IF(AND(NOT(I594),J594=109,OFFSET(program!$A$1,0,disasm!$A594+1)&gt;0,NOT(ISNUMBER(FIND(" A1 "," "&amp;AE594&amp;" "))))," AUTOLABEL","")
&amp;" "</f>
        <v xml:space="preserve"> A1 </v>
      </c>
      <c r="AE594" s="12" t="s">
        <v>28</v>
      </c>
    </row>
    <row r="595" spans="1:31" x14ac:dyDescent="0.2">
      <c r="A595" s="1">
        <f t="shared" ca="1" si="202"/>
        <v>1449</v>
      </c>
      <c r="B595" s="2" t="str">
        <f t="shared" ca="1" si="203"/>
        <v>node36_main+12</v>
      </c>
      <c r="C595" s="3" t="str">
        <f ca="1">_xlfn.TEXTJOIN(" ",FALSE,OFFSET(program!$A$1,0,A595,1,M595))</f>
        <v>1101 0 302 69</v>
      </c>
      <c r="D595" s="4" t="str">
        <f ca="1">IF($H595="data",".dat "&amp;X595,
IF($H595="str",".str " &amp; _xlfn.TEXTJOIN("",FALSE,OFFSET(program!$A$2,0,A595+1,1,M595-1)),
$L595&amp;" "&amp;_xlfn.TEXTJOIN(", ",TRUE,$X595:$Z595)
))</f>
        <v>ADD  0, app_product, [node.node_app]</v>
      </c>
      <c r="E595" s="19" t="b">
        <f t="shared" ca="1" si="204"/>
        <v>1</v>
      </c>
      <c r="F595" s="5" t="str">
        <f t="shared" ca="1" si="205"/>
        <v>node36_main</v>
      </c>
      <c r="G595" s="5">
        <f t="shared" ca="1" si="206"/>
        <v>1437</v>
      </c>
      <c r="H595" s="5" t="str">
        <f t="shared" si="207"/>
        <v>code</v>
      </c>
      <c r="I595" s="13" t="b">
        <f t="shared" si="208"/>
        <v>0</v>
      </c>
      <c r="J595" s="6">
        <f ca="1">OFFSET(program!$A$1,0,disasm!A595)</f>
        <v>1101</v>
      </c>
      <c r="K595" s="7">
        <f t="shared" ca="1" si="198"/>
        <v>1</v>
      </c>
      <c r="L595" s="7" t="str">
        <f t="shared" ca="1" si="209"/>
        <v xml:space="preserve">ADD </v>
      </c>
      <c r="M595" s="7">
        <f t="shared" ca="1" si="210"/>
        <v>4</v>
      </c>
      <c r="N595" s="7">
        <f t="shared" ca="1" si="199"/>
        <v>3</v>
      </c>
      <c r="O595" s="8">
        <f t="shared" ca="1" si="211"/>
        <v>1</v>
      </c>
      <c r="P595" s="8">
        <f t="shared" ca="1" si="200"/>
        <v>1</v>
      </c>
      <c r="Q595" s="8">
        <f t="shared" ca="1" si="201"/>
        <v>0</v>
      </c>
      <c r="R595" s="8" t="str">
        <f t="shared" ca="1" si="212"/>
        <v>num</v>
      </c>
      <c r="S595" s="8" t="str">
        <f t="shared" ca="1" si="213"/>
        <v>addr</v>
      </c>
      <c r="T595" s="8" t="str">
        <f t="shared" ca="1" si="214"/>
        <v>addr</v>
      </c>
      <c r="U595" s="7">
        <f ca="1">IF(O595="","",OFFSET(program!$A$1,0,disasm!$A595+COLUMN()-COLUMN($U595)+IF($I595,0,1)))</f>
        <v>0</v>
      </c>
      <c r="V595" s="7">
        <f ca="1">IF(P595="","",OFFSET(program!$A$1,0,disasm!$A595+COLUMN()-COLUMN($U595)+IF($I595,0,1)))</f>
        <v>302</v>
      </c>
      <c r="W595" s="7">
        <f ca="1">IF(Q595="","",OFFSET(program!$A$1,0,disasm!$A595+COLUMN()-COLUMN($U595)+IF($I595,0,1)))</f>
        <v>69</v>
      </c>
      <c r="X595" s="3" t="str">
        <f t="shared" ca="1" si="215"/>
        <v>0</v>
      </c>
      <c r="Y595" s="3" t="str">
        <f t="shared" ca="1" si="216"/>
        <v>app_product</v>
      </c>
      <c r="Z595" s="3" t="str">
        <f t="shared" ca="1" si="217"/>
        <v>[node.node_app]</v>
      </c>
      <c r="AA595" s="3" t="str">
        <f ca="1">" "
&amp;AE595
&amp;IF(AND(OR(K595=5,K595=6),MOD(INT(J595/1000),10)=1)," A2","")
&amp;IF(AND(NOT(I595),J595=109,OFFSET(program!$A$1,0,disasm!$A595+1)&gt;0,NOT(ISNUMBER(FIND(" A1 "," "&amp;AE595&amp;" "))))," AUTOLABEL","")
&amp;" "</f>
        <v xml:space="preserve"> A2 </v>
      </c>
      <c r="AE595" s="12" t="s">
        <v>19</v>
      </c>
    </row>
    <row r="596" spans="1:31" x14ac:dyDescent="0.2">
      <c r="A596" s="1">
        <f t="shared" ca="1" si="202"/>
        <v>1453</v>
      </c>
      <c r="B596" s="2" t="str">
        <f t="shared" ca="1" si="203"/>
        <v>node36_main+16</v>
      </c>
      <c r="C596" s="3" t="str">
        <f ca="1">_xlfn.TEXTJOIN(" ",FALSE,OFFSET(program!$A$1,0,A596,1,M596))</f>
        <v>1101 0 1 71</v>
      </c>
      <c r="D596" s="4" t="str">
        <f ca="1">IF($H596="data",".dat "&amp;X596,
IF($H596="str",".str " &amp; _xlfn.TEXTJOIN("",FALSE,OFFSET(program!$A$2,0,A596+1,1,M596-1)),
$L596&amp;" "&amp;_xlfn.TEXTJOIN(", ",TRUE,$X596:$Z596)
))</f>
        <v>ADD  0, 1, [node.desttbl_size]</v>
      </c>
      <c r="E596" s="19" t="b">
        <f t="shared" ca="1" si="204"/>
        <v>1</v>
      </c>
      <c r="F596" s="5" t="str">
        <f t="shared" ca="1" si="205"/>
        <v>node36_main</v>
      </c>
      <c r="G596" s="5">
        <f t="shared" ca="1" si="206"/>
        <v>1437</v>
      </c>
      <c r="H596" s="5" t="str">
        <f t="shared" si="207"/>
        <v>code</v>
      </c>
      <c r="I596" s="13" t="b">
        <f t="shared" si="208"/>
        <v>0</v>
      </c>
      <c r="J596" s="6">
        <f ca="1">OFFSET(program!$A$1,0,disasm!A596)</f>
        <v>1101</v>
      </c>
      <c r="K596" s="7">
        <f t="shared" ca="1" si="198"/>
        <v>1</v>
      </c>
      <c r="L596" s="7" t="str">
        <f t="shared" ca="1" si="209"/>
        <v xml:space="preserve">ADD </v>
      </c>
      <c r="M596" s="7">
        <f t="shared" ca="1" si="210"/>
        <v>4</v>
      </c>
      <c r="N596" s="7">
        <f t="shared" ca="1" si="199"/>
        <v>3</v>
      </c>
      <c r="O596" s="8">
        <f t="shared" ca="1" si="211"/>
        <v>1</v>
      </c>
      <c r="P596" s="8">
        <f t="shared" ca="1" si="200"/>
        <v>1</v>
      </c>
      <c r="Q596" s="8">
        <f t="shared" ca="1" si="201"/>
        <v>0</v>
      </c>
      <c r="R596" s="8" t="str">
        <f t="shared" ca="1" si="212"/>
        <v>num</v>
      </c>
      <c r="S596" s="8" t="str">
        <f t="shared" ca="1" si="213"/>
        <v>num</v>
      </c>
      <c r="T596" s="8" t="str">
        <f t="shared" ca="1" si="214"/>
        <v>addr</v>
      </c>
      <c r="U596" s="7">
        <f ca="1">IF(O596="","",OFFSET(program!$A$1,0,disasm!$A596+COLUMN()-COLUMN($U596)+IF($I596,0,1)))</f>
        <v>0</v>
      </c>
      <c r="V596" s="7">
        <f ca="1">IF(P596="","",OFFSET(program!$A$1,0,disasm!$A596+COLUMN()-COLUMN($U596)+IF($I596,0,1)))</f>
        <v>1</v>
      </c>
      <c r="W596" s="7">
        <f ca="1">IF(Q596="","",OFFSET(program!$A$1,0,disasm!$A596+COLUMN()-COLUMN($U596)+IF($I596,0,1)))</f>
        <v>71</v>
      </c>
      <c r="X596" s="3" t="str">
        <f t="shared" ca="1" si="215"/>
        <v>0</v>
      </c>
      <c r="Y596" s="3" t="str">
        <f t="shared" ca="1" si="216"/>
        <v>1</v>
      </c>
      <c r="Z596" s="3" t="str">
        <f t="shared" ca="1" si="217"/>
        <v>[node.desttbl_size]</v>
      </c>
      <c r="AA596" s="3" t="str">
        <f ca="1">" "
&amp;AE596
&amp;IF(AND(OR(K596=5,K596=6),MOD(INT(J596/1000),10)=1)," A2","")
&amp;IF(AND(NOT(I596),J596=109,OFFSET(program!$A$1,0,disasm!$A596+1)&gt;0,NOT(ISNUMBER(FIND(" A1 "," "&amp;AE596&amp;" "))))," AUTOLABEL","")
&amp;" "</f>
        <v xml:space="preserve">  </v>
      </c>
    </row>
    <row r="597" spans="1:31" x14ac:dyDescent="0.2">
      <c r="A597" s="1">
        <f t="shared" ca="1" si="202"/>
        <v>1457</v>
      </c>
      <c r="B597" s="2" t="str">
        <f t="shared" ca="1" si="203"/>
        <v>node36_main+20</v>
      </c>
      <c r="C597" s="3" t="str">
        <f ca="1">_xlfn.TEXTJOIN(" ",FALSE,OFFSET(program!$A$1,0,A597,1,M597))</f>
        <v>1101 0 1474 72</v>
      </c>
      <c r="D597" s="4" t="str">
        <f ca="1">IF($H597="data",".dat "&amp;X597,
IF($H597="str",".str " &amp; _xlfn.TEXTJOIN("",FALSE,OFFSET(program!$A$2,0,A597+1,1,M597-1)),
$L597&amp;" "&amp;_xlfn.TEXTJOIN(", ",TRUE,$X597:$Z597)
))</f>
        <v>ADD  0, node36_main+37, [node.desttbl]</v>
      </c>
      <c r="E597" s="19" t="b">
        <f t="shared" ca="1" si="204"/>
        <v>1</v>
      </c>
      <c r="F597" s="5" t="str">
        <f t="shared" ca="1" si="205"/>
        <v>node36_main</v>
      </c>
      <c r="G597" s="5">
        <f t="shared" ca="1" si="206"/>
        <v>1437</v>
      </c>
      <c r="H597" s="5" t="str">
        <f t="shared" si="207"/>
        <v>code</v>
      </c>
      <c r="I597" s="13" t="b">
        <f t="shared" si="208"/>
        <v>0</v>
      </c>
      <c r="J597" s="6">
        <f ca="1">OFFSET(program!$A$1,0,disasm!A597)</f>
        <v>1101</v>
      </c>
      <c r="K597" s="7">
        <f t="shared" ca="1" si="198"/>
        <v>1</v>
      </c>
      <c r="L597" s="7" t="str">
        <f t="shared" ca="1" si="209"/>
        <v xml:space="preserve">ADD </v>
      </c>
      <c r="M597" s="7">
        <f t="shared" ca="1" si="210"/>
        <v>4</v>
      </c>
      <c r="N597" s="7">
        <f t="shared" ca="1" si="199"/>
        <v>3</v>
      </c>
      <c r="O597" s="8">
        <f t="shared" ca="1" si="211"/>
        <v>1</v>
      </c>
      <c r="P597" s="8">
        <f t="shared" ca="1" si="200"/>
        <v>1</v>
      </c>
      <c r="Q597" s="8">
        <f t="shared" ca="1" si="201"/>
        <v>0</v>
      </c>
      <c r="R597" s="8" t="str">
        <f t="shared" ca="1" si="212"/>
        <v>num</v>
      </c>
      <c r="S597" s="8" t="str">
        <f t="shared" ca="1" si="213"/>
        <v>addr</v>
      </c>
      <c r="T597" s="8" t="str">
        <f t="shared" ca="1" si="214"/>
        <v>addr</v>
      </c>
      <c r="U597" s="7">
        <f ca="1">IF(O597="","",OFFSET(program!$A$1,0,disasm!$A597+COLUMN()-COLUMN($U597)+IF($I597,0,1)))</f>
        <v>0</v>
      </c>
      <c r="V597" s="7">
        <f ca="1">IF(P597="","",OFFSET(program!$A$1,0,disasm!$A597+COLUMN()-COLUMN($U597)+IF($I597,0,1)))</f>
        <v>1474</v>
      </c>
      <c r="W597" s="7">
        <f ca="1">IF(Q597="","",OFFSET(program!$A$1,0,disasm!$A597+COLUMN()-COLUMN($U597)+IF($I597,0,1)))</f>
        <v>72</v>
      </c>
      <c r="X597" s="3" t="str">
        <f t="shared" ca="1" si="215"/>
        <v>0</v>
      </c>
      <c r="Y597" s="3" t="str">
        <f t="shared" ca="1" si="216"/>
        <v>node36_main+37</v>
      </c>
      <c r="Z597" s="3" t="str">
        <f t="shared" ca="1" si="217"/>
        <v>[node.desttbl]</v>
      </c>
      <c r="AA597" s="3" t="str">
        <f ca="1">" "
&amp;AE597
&amp;IF(AND(OR(K597=5,K597=6),MOD(INT(J597/1000),10)=1)," A2","")
&amp;IF(AND(NOT(I597),J597=109,OFFSET(program!$A$1,0,disasm!$A597+1)&gt;0,NOT(ISNUMBER(FIND(" A1 "," "&amp;AE597&amp;" "))))," AUTOLABEL","")
&amp;" "</f>
        <v xml:space="preserve"> A2 </v>
      </c>
      <c r="AE597" s="21" t="s">
        <v>19</v>
      </c>
    </row>
    <row r="598" spans="1:31" x14ac:dyDescent="0.2">
      <c r="A598" s="1">
        <f t="shared" ca="1" si="202"/>
        <v>1461</v>
      </c>
      <c r="B598" s="2" t="str">
        <f t="shared" ca="1" si="203"/>
        <v>node36_main+24</v>
      </c>
      <c r="C598" s="3" t="str">
        <f ca="1">_xlfn.TEXTJOIN(" ",FALSE,OFFSET(program!$A$1,0,A598,1,M598))</f>
        <v>1105 1 73</v>
      </c>
      <c r="D598" s="4" t="str">
        <f ca="1">IF($H598="data",".dat "&amp;X598,
IF($H598="str",".str " &amp; _xlfn.TEXTJOIN("",FALSE,OFFSET(program!$A$2,0,A598+1,1,M598-1)),
$L598&amp;" "&amp;_xlfn.TEXTJOIN(", ",TRUE,$X598:$Z598)
))</f>
        <v>J!=0 1, main.loop</v>
      </c>
      <c r="E598" s="19" t="b">
        <f t="shared" ca="1" si="204"/>
        <v>1</v>
      </c>
      <c r="F598" s="5" t="str">
        <f t="shared" ca="1" si="205"/>
        <v>node36_main</v>
      </c>
      <c r="G598" s="5">
        <f t="shared" ca="1" si="206"/>
        <v>1437</v>
      </c>
      <c r="H598" s="5" t="str">
        <f t="shared" si="207"/>
        <v>code</v>
      </c>
      <c r="I598" s="13" t="b">
        <f t="shared" si="208"/>
        <v>0</v>
      </c>
      <c r="J598" s="6">
        <f ca="1">OFFSET(program!$A$1,0,disasm!A598)</f>
        <v>1105</v>
      </c>
      <c r="K598" s="7">
        <f t="shared" ca="1" si="198"/>
        <v>5</v>
      </c>
      <c r="L598" s="7" t="str">
        <f t="shared" ca="1" si="209"/>
        <v>J!=0</v>
      </c>
      <c r="M598" s="7">
        <f t="shared" ca="1" si="210"/>
        <v>3</v>
      </c>
      <c r="N598" s="7">
        <f t="shared" ca="1" si="199"/>
        <v>2</v>
      </c>
      <c r="O598" s="8">
        <f t="shared" ca="1" si="211"/>
        <v>1</v>
      </c>
      <c r="P598" s="8">
        <f t="shared" ca="1" si="200"/>
        <v>1</v>
      </c>
      <c r="Q598" s="8" t="str">
        <f t="shared" ca="1" si="201"/>
        <v/>
      </c>
      <c r="R598" s="8" t="str">
        <f t="shared" ca="1" si="212"/>
        <v>num</v>
      </c>
      <c r="S598" s="8" t="str">
        <f t="shared" ca="1" si="213"/>
        <v>addr</v>
      </c>
      <c r="T598" s="8" t="str">
        <f t="shared" ca="1" si="214"/>
        <v/>
      </c>
      <c r="U598" s="7">
        <f ca="1">IF(O598="","",OFFSET(program!$A$1,0,disasm!$A598+COLUMN()-COLUMN($U598)+IF($I598,0,1)))</f>
        <v>1</v>
      </c>
      <c r="V598" s="7">
        <f ca="1">IF(P598="","",OFFSET(program!$A$1,0,disasm!$A598+COLUMN()-COLUMN($U598)+IF($I598,0,1)))</f>
        <v>73</v>
      </c>
      <c r="W598" s="7" t="str">
        <f ca="1">IF(Q598="","",OFFSET(program!$A$1,0,disasm!$A598+COLUMN()-COLUMN($U598)+IF($I598,0,1)))</f>
        <v/>
      </c>
      <c r="X598" s="3" t="str">
        <f t="shared" ca="1" si="215"/>
        <v>1</v>
      </c>
      <c r="Y598" s="3" t="str">
        <f t="shared" ca="1" si="216"/>
        <v>main.loop</v>
      </c>
      <c r="Z598" s="3" t="str">
        <f t="shared" ca="1" si="217"/>
        <v/>
      </c>
      <c r="AA598" s="3" t="str">
        <f ca="1">" "
&amp;AE598
&amp;IF(AND(OR(K598=5,K598=6),MOD(INT(J598/1000),10)=1)," A2","")
&amp;IF(AND(NOT(I598),J598=109,OFFSET(program!$A$1,0,disasm!$A598+1)&gt;0,NOT(ISNUMBER(FIND(" A1 "," "&amp;AE598&amp;" "))))," AUTOLABEL","")
&amp;" "</f>
        <v xml:space="preserve">  A2 </v>
      </c>
    </row>
    <row r="599" spans="1:31" x14ac:dyDescent="0.2">
      <c r="A599" s="1">
        <f t="shared" ca="1" si="202"/>
        <v>1464</v>
      </c>
      <c r="B599" s="2" t="str">
        <f t="shared" ca="1" si="203"/>
        <v>node36_main+27</v>
      </c>
      <c r="C599" s="3" t="str">
        <f ca="1">_xlfn.TEXTJOIN(" ",FALSE,OFFSET(program!$A$1,0,A599,1,M599))</f>
        <v>0</v>
      </c>
      <c r="D599" s="4" t="str">
        <f ca="1">IF($H599="data",".dat "&amp;X599,
IF($H599="str",".str " &amp; _xlfn.TEXTJOIN("",FALSE,OFFSET(program!$A$2,0,A599+1,1,M599-1)),
$L599&amp;" "&amp;_xlfn.TEXTJOIN(", ",TRUE,$X599:$Z599)
))</f>
        <v>.dat 0</v>
      </c>
      <c r="E599" s="19" t="b">
        <f t="shared" ca="1" si="204"/>
        <v>1</v>
      </c>
      <c r="F599" s="5" t="str">
        <f t="shared" ca="1" si="205"/>
        <v>node36_main</v>
      </c>
      <c r="G599" s="5">
        <f t="shared" ca="1" si="206"/>
        <v>1437</v>
      </c>
      <c r="H599" s="5" t="str">
        <f t="shared" si="207"/>
        <v>data</v>
      </c>
      <c r="I599" s="13" t="b">
        <f t="shared" si="208"/>
        <v>1</v>
      </c>
      <c r="J599" s="6">
        <f ca="1">OFFSET(program!$A$1,0,disasm!A599)</f>
        <v>0</v>
      </c>
      <c r="K599" s="7">
        <f t="shared" ca="1" si="198"/>
        <v>0</v>
      </c>
      <c r="L599" s="7" t="e">
        <f t="shared" ca="1" si="209"/>
        <v>#VALUE!</v>
      </c>
      <c r="M599" s="7">
        <f t="shared" si="210"/>
        <v>1</v>
      </c>
      <c r="N599" s="7">
        <f t="shared" si="199"/>
        <v>1</v>
      </c>
      <c r="O599" s="8">
        <f t="shared" si="211"/>
        <v>1</v>
      </c>
      <c r="P599" s="8" t="str">
        <f t="shared" si="200"/>
        <v/>
      </c>
      <c r="Q599" s="8" t="str">
        <f t="shared" si="201"/>
        <v/>
      </c>
      <c r="R599" s="8" t="str">
        <f t="shared" ca="1" si="212"/>
        <v>num</v>
      </c>
      <c r="S599" s="8" t="str">
        <f t="shared" si="213"/>
        <v/>
      </c>
      <c r="T599" s="8" t="str">
        <f t="shared" si="214"/>
        <v/>
      </c>
      <c r="U599" s="7">
        <f ca="1">IF(O599="","",OFFSET(program!$A$1,0,disasm!$A599+COLUMN()-COLUMN($U599)+IF($I599,0,1)))</f>
        <v>0</v>
      </c>
      <c r="V599" s="7" t="str">
        <f ca="1">IF(P599="","",OFFSET(program!$A$1,0,disasm!$A599+COLUMN()-COLUMN($U599)+IF($I599,0,1)))</f>
        <v/>
      </c>
      <c r="W599" s="7" t="str">
        <f ca="1">IF(Q599="","",OFFSET(program!$A$1,0,disasm!$A599+COLUMN()-COLUMN($U599)+IF($I599,0,1)))</f>
        <v/>
      </c>
      <c r="X599" s="3" t="str">
        <f t="shared" ca="1" si="215"/>
        <v>0</v>
      </c>
      <c r="Y599" s="3" t="str">
        <f t="shared" si="216"/>
        <v/>
      </c>
      <c r="Z599" s="3" t="str">
        <f t="shared" si="217"/>
        <v/>
      </c>
      <c r="AA599" s="3" t="str">
        <f ca="1">" "
&amp;AE599
&amp;IF(AND(OR(K599=5,K599=6),MOD(INT(J599/1000),10)=1)," A2","")
&amp;IF(AND(NOT(I599),J599=109,OFFSET(program!$A$1,0,disasm!$A599+1)&gt;0,NOT(ISNUMBER(FIND(" A1 "," "&amp;AE599&amp;" "))))," AUTOLABEL","")
&amp;" "</f>
        <v xml:space="preserve"> DATA </v>
      </c>
      <c r="AE599" s="12" t="s">
        <v>23</v>
      </c>
    </row>
    <row r="600" spans="1:31" x14ac:dyDescent="0.2">
      <c r="A600" s="1">
        <f t="shared" ca="1" si="202"/>
        <v>1465</v>
      </c>
      <c r="B600" s="2" t="str">
        <f t="shared" ca="1" si="203"/>
        <v>node36_main+28</v>
      </c>
      <c r="C600" s="3" t="str">
        <f ca="1">_xlfn.TEXTJOIN(" ",FALSE,OFFSET(program!$A$1,0,A600,1,M600))</f>
        <v>0</v>
      </c>
      <c r="D600" s="4" t="str">
        <f ca="1">IF($H600="data",".dat "&amp;X600,
IF($H600="str",".str " &amp; _xlfn.TEXTJOIN("",FALSE,OFFSET(program!$A$2,0,A600+1,1,M600-1)),
$L600&amp;" "&amp;_xlfn.TEXTJOIN(", ",TRUE,$X600:$Z600)
))</f>
        <v>.dat 0</v>
      </c>
      <c r="E600" s="19" t="b">
        <f t="shared" ca="1" si="204"/>
        <v>1</v>
      </c>
      <c r="F600" s="5" t="str">
        <f t="shared" ca="1" si="205"/>
        <v>node36_main</v>
      </c>
      <c r="G600" s="5">
        <f t="shared" ca="1" si="206"/>
        <v>1437</v>
      </c>
      <c r="H600" s="5" t="str">
        <f t="shared" si="207"/>
        <v>data</v>
      </c>
      <c r="I600" s="13" t="b">
        <f t="shared" si="208"/>
        <v>1</v>
      </c>
      <c r="J600" s="6">
        <f ca="1">OFFSET(program!$A$1,0,disasm!A600)</f>
        <v>0</v>
      </c>
      <c r="K600" s="7">
        <f t="shared" ca="1" si="198"/>
        <v>0</v>
      </c>
      <c r="L600" s="7" t="e">
        <f t="shared" ca="1" si="209"/>
        <v>#VALUE!</v>
      </c>
      <c r="M600" s="7">
        <f t="shared" si="210"/>
        <v>1</v>
      </c>
      <c r="N600" s="7">
        <f t="shared" si="199"/>
        <v>1</v>
      </c>
      <c r="O600" s="8">
        <f t="shared" si="211"/>
        <v>1</v>
      </c>
      <c r="P600" s="8" t="str">
        <f t="shared" si="200"/>
        <v/>
      </c>
      <c r="Q600" s="8" t="str">
        <f t="shared" si="201"/>
        <v/>
      </c>
      <c r="R600" s="8" t="str">
        <f t="shared" ca="1" si="212"/>
        <v>num</v>
      </c>
      <c r="S600" s="8" t="str">
        <f t="shared" si="213"/>
        <v/>
      </c>
      <c r="T600" s="8" t="str">
        <f t="shared" si="214"/>
        <v/>
      </c>
      <c r="U600" s="7">
        <f ca="1">IF(O600="","",OFFSET(program!$A$1,0,disasm!$A600+COLUMN()-COLUMN($U600)+IF($I600,0,1)))</f>
        <v>0</v>
      </c>
      <c r="V600" s="7" t="str">
        <f ca="1">IF(P600="","",OFFSET(program!$A$1,0,disasm!$A600+COLUMN()-COLUMN($U600)+IF($I600,0,1)))</f>
        <v/>
      </c>
      <c r="W600" s="7" t="str">
        <f ca="1">IF(Q600="","",OFFSET(program!$A$1,0,disasm!$A600+COLUMN()-COLUMN($U600)+IF($I600,0,1)))</f>
        <v/>
      </c>
      <c r="X600" s="3" t="str">
        <f t="shared" ca="1" si="215"/>
        <v>0</v>
      </c>
      <c r="Y600" s="3" t="str">
        <f t="shared" si="216"/>
        <v/>
      </c>
      <c r="Z600" s="3" t="str">
        <f t="shared" si="217"/>
        <v/>
      </c>
      <c r="AA600" s="3" t="str">
        <f ca="1">" "
&amp;AE600
&amp;IF(AND(OR(K600=5,K600=6),MOD(INT(J600/1000),10)=1)," A2","")
&amp;IF(AND(NOT(I600),J600=109,OFFSET(program!$A$1,0,disasm!$A600+1)&gt;0,NOT(ISNUMBER(FIND(" A1 "," "&amp;AE600&amp;" "))))," AUTOLABEL","")
&amp;" "</f>
        <v xml:space="preserve">  </v>
      </c>
      <c r="AD600" s="12"/>
    </row>
    <row r="601" spans="1:31" x14ac:dyDescent="0.2">
      <c r="A601" s="1">
        <f t="shared" ca="1" si="202"/>
        <v>1466</v>
      </c>
      <c r="B601" s="2" t="str">
        <f t="shared" ca="1" si="203"/>
        <v>node36_main+29</v>
      </c>
      <c r="C601" s="3" t="str">
        <f ca="1">_xlfn.TEXTJOIN(" ",FALSE,OFFSET(program!$A$1,0,A601,1,M601))</f>
        <v>0</v>
      </c>
      <c r="D601" s="4" t="str">
        <f ca="1">IF($H601="data",".dat "&amp;X601,
IF($H601="str",".str " &amp; _xlfn.TEXTJOIN("",FALSE,OFFSET(program!$A$2,0,A601+1,1,M601-1)),
$L601&amp;" "&amp;_xlfn.TEXTJOIN(", ",TRUE,$X601:$Z601)
))</f>
        <v>.dat 0</v>
      </c>
      <c r="E601" s="19" t="b">
        <f t="shared" ca="1" si="204"/>
        <v>1</v>
      </c>
      <c r="F601" s="5" t="str">
        <f t="shared" ca="1" si="205"/>
        <v>node36_main</v>
      </c>
      <c r="G601" s="5">
        <f t="shared" ca="1" si="206"/>
        <v>1437</v>
      </c>
      <c r="H601" s="5" t="str">
        <f t="shared" si="207"/>
        <v>data</v>
      </c>
      <c r="I601" s="13" t="b">
        <f t="shared" si="208"/>
        <v>1</v>
      </c>
      <c r="J601" s="6">
        <f ca="1">OFFSET(program!$A$1,0,disasm!A601)</f>
        <v>0</v>
      </c>
      <c r="K601" s="7">
        <f t="shared" ca="1" si="198"/>
        <v>0</v>
      </c>
      <c r="L601" s="7" t="e">
        <f t="shared" ca="1" si="209"/>
        <v>#VALUE!</v>
      </c>
      <c r="M601" s="7">
        <f t="shared" si="210"/>
        <v>1</v>
      </c>
      <c r="N601" s="7">
        <f t="shared" si="199"/>
        <v>1</v>
      </c>
      <c r="O601" s="8">
        <f t="shared" si="211"/>
        <v>1</v>
      </c>
      <c r="P601" s="8" t="str">
        <f t="shared" si="200"/>
        <v/>
      </c>
      <c r="Q601" s="8" t="str">
        <f t="shared" si="201"/>
        <v/>
      </c>
      <c r="R601" s="8" t="str">
        <f t="shared" ca="1" si="212"/>
        <v>num</v>
      </c>
      <c r="S601" s="8" t="str">
        <f t="shared" si="213"/>
        <v/>
      </c>
      <c r="T601" s="8" t="str">
        <f t="shared" si="214"/>
        <v/>
      </c>
      <c r="U601" s="7">
        <f ca="1">IF(O601="","",OFFSET(program!$A$1,0,disasm!$A601+COLUMN()-COLUMN($U601)+IF($I601,0,1)))</f>
        <v>0</v>
      </c>
      <c r="V601" s="7" t="str">
        <f ca="1">IF(P601="","",OFFSET(program!$A$1,0,disasm!$A601+COLUMN()-COLUMN($U601)+IF($I601,0,1)))</f>
        <v/>
      </c>
      <c r="W601" s="7" t="str">
        <f ca="1">IF(Q601="","",OFFSET(program!$A$1,0,disasm!$A601+COLUMN()-COLUMN($U601)+IF($I601,0,1)))</f>
        <v/>
      </c>
      <c r="X601" s="3" t="str">
        <f t="shared" ca="1" si="215"/>
        <v>0</v>
      </c>
      <c r="Y601" s="3" t="str">
        <f t="shared" si="216"/>
        <v/>
      </c>
      <c r="Z601" s="3" t="str">
        <f t="shared" si="217"/>
        <v/>
      </c>
      <c r="AA601" s="3" t="str">
        <f ca="1">" "
&amp;AE601
&amp;IF(AND(OR(K601=5,K601=6),MOD(INT(J601/1000),10)=1)," A2","")
&amp;IF(AND(NOT(I601),J601=109,OFFSET(program!$A$1,0,disasm!$A601+1)&gt;0,NOT(ISNUMBER(FIND(" A1 "," "&amp;AE601&amp;" "))))," AUTOLABEL","")
&amp;" "</f>
        <v xml:space="preserve">  </v>
      </c>
    </row>
    <row r="602" spans="1:31" x14ac:dyDescent="0.2">
      <c r="A602" s="1">
        <f t="shared" ca="1" si="202"/>
        <v>1467</v>
      </c>
      <c r="B602" s="2" t="str">
        <f t="shared" ca="1" si="203"/>
        <v>node36_main+30</v>
      </c>
      <c r="C602" s="3" t="str">
        <f ca="1">_xlfn.TEXTJOIN(" ",FALSE,OFFSET(program!$A$1,0,A602,1,M602))</f>
        <v>0</v>
      </c>
      <c r="D602" s="4" t="str">
        <f ca="1">IF($H602="data",".dat "&amp;X602,
IF($H602="str",".str " &amp; _xlfn.TEXTJOIN("",FALSE,OFFSET(program!$A$2,0,A602+1,1,M602-1)),
$L602&amp;" "&amp;_xlfn.TEXTJOIN(", ",TRUE,$X602:$Z602)
))</f>
        <v>.dat 0</v>
      </c>
      <c r="E602" s="19" t="b">
        <f t="shared" ca="1" si="204"/>
        <v>1</v>
      </c>
      <c r="F602" s="5" t="str">
        <f t="shared" ca="1" si="205"/>
        <v>node36_main</v>
      </c>
      <c r="G602" s="5">
        <f t="shared" ca="1" si="206"/>
        <v>1437</v>
      </c>
      <c r="H602" s="5" t="str">
        <f t="shared" si="207"/>
        <v>data</v>
      </c>
      <c r="I602" s="13" t="b">
        <f t="shared" si="208"/>
        <v>1</v>
      </c>
      <c r="J602" s="6">
        <f ca="1">OFFSET(program!$A$1,0,disasm!A602)</f>
        <v>0</v>
      </c>
      <c r="K602" s="7">
        <f t="shared" ca="1" si="198"/>
        <v>0</v>
      </c>
      <c r="L602" s="7" t="e">
        <f t="shared" ca="1" si="209"/>
        <v>#VALUE!</v>
      </c>
      <c r="M602" s="7">
        <f t="shared" si="210"/>
        <v>1</v>
      </c>
      <c r="N602" s="7">
        <f t="shared" si="199"/>
        <v>1</v>
      </c>
      <c r="O602" s="8">
        <f t="shared" si="211"/>
        <v>1</v>
      </c>
      <c r="P602" s="8" t="str">
        <f t="shared" si="200"/>
        <v/>
      </c>
      <c r="Q602" s="8" t="str">
        <f t="shared" si="201"/>
        <v/>
      </c>
      <c r="R602" s="8" t="str">
        <f t="shared" ca="1" si="212"/>
        <v>num</v>
      </c>
      <c r="S602" s="8" t="str">
        <f t="shared" si="213"/>
        <v/>
      </c>
      <c r="T602" s="8" t="str">
        <f t="shared" si="214"/>
        <v/>
      </c>
      <c r="U602" s="7">
        <f ca="1">IF(O602="","",OFFSET(program!$A$1,0,disasm!$A602+COLUMN()-COLUMN($U602)+IF($I602,0,1)))</f>
        <v>0</v>
      </c>
      <c r="V602" s="7" t="str">
        <f ca="1">IF(P602="","",OFFSET(program!$A$1,0,disasm!$A602+COLUMN()-COLUMN($U602)+IF($I602,0,1)))</f>
        <v/>
      </c>
      <c r="W602" s="7" t="str">
        <f ca="1">IF(Q602="","",OFFSET(program!$A$1,0,disasm!$A602+COLUMN()-COLUMN($U602)+IF($I602,0,1)))</f>
        <v/>
      </c>
      <c r="X602" s="3" t="str">
        <f t="shared" ca="1" si="215"/>
        <v>0</v>
      </c>
      <c r="Y602" s="3" t="str">
        <f t="shared" si="216"/>
        <v/>
      </c>
      <c r="Z602" s="3" t="str">
        <f t="shared" si="217"/>
        <v/>
      </c>
      <c r="AA602" s="3" t="str">
        <f ca="1">" "
&amp;AE602
&amp;IF(AND(OR(K602=5,K602=6),MOD(INT(J602/1000),10)=1)," A2","")
&amp;IF(AND(NOT(I602),J602=109,OFFSET(program!$A$1,0,disasm!$A602+1)&gt;0,NOT(ISNUMBER(FIND(" A1 "," "&amp;AE602&amp;" "))))," AUTOLABEL","")
&amp;" "</f>
        <v xml:space="preserve">  </v>
      </c>
    </row>
    <row r="603" spans="1:31" x14ac:dyDescent="0.2">
      <c r="A603" s="1">
        <f t="shared" ca="1" si="202"/>
        <v>1468</v>
      </c>
      <c r="B603" s="2" t="str">
        <f t="shared" ca="1" si="203"/>
        <v>node36_main+31</v>
      </c>
      <c r="C603" s="3" t="str">
        <f ca="1">_xlfn.TEXTJOIN(" ",FALSE,OFFSET(program!$A$1,0,A603,1,M603))</f>
        <v>0</v>
      </c>
      <c r="D603" s="4" t="str">
        <f ca="1">IF($H603="data",".dat "&amp;X603,
IF($H603="str",".str " &amp; _xlfn.TEXTJOIN("",FALSE,OFFSET(program!$A$2,0,A603+1,1,M603-1)),
$L603&amp;" "&amp;_xlfn.TEXTJOIN(", ",TRUE,$X603:$Z603)
))</f>
        <v>.dat 0</v>
      </c>
      <c r="E603" s="19" t="b">
        <f t="shared" ca="1" si="204"/>
        <v>1</v>
      </c>
      <c r="F603" s="5" t="str">
        <f t="shared" ca="1" si="205"/>
        <v>node36_main</v>
      </c>
      <c r="G603" s="5">
        <f t="shared" ca="1" si="206"/>
        <v>1437</v>
      </c>
      <c r="H603" s="5" t="str">
        <f t="shared" si="207"/>
        <v>data</v>
      </c>
      <c r="I603" s="13" t="b">
        <f t="shared" si="208"/>
        <v>1</v>
      </c>
      <c r="J603" s="6">
        <f ca="1">OFFSET(program!$A$1,0,disasm!A603)</f>
        <v>0</v>
      </c>
      <c r="K603" s="7">
        <f t="shared" ca="1" si="198"/>
        <v>0</v>
      </c>
      <c r="L603" s="7" t="e">
        <f t="shared" ca="1" si="209"/>
        <v>#VALUE!</v>
      </c>
      <c r="M603" s="7">
        <f t="shared" si="210"/>
        <v>1</v>
      </c>
      <c r="N603" s="7">
        <f t="shared" si="199"/>
        <v>1</v>
      </c>
      <c r="O603" s="8">
        <f t="shared" si="211"/>
        <v>1</v>
      </c>
      <c r="P603" s="8" t="str">
        <f t="shared" si="200"/>
        <v/>
      </c>
      <c r="Q603" s="8" t="str">
        <f t="shared" si="201"/>
        <v/>
      </c>
      <c r="R603" s="8" t="str">
        <f t="shared" ca="1" si="212"/>
        <v>num</v>
      </c>
      <c r="S603" s="8" t="str">
        <f t="shared" si="213"/>
        <v/>
      </c>
      <c r="T603" s="8" t="str">
        <f t="shared" si="214"/>
        <v/>
      </c>
      <c r="U603" s="7">
        <f ca="1">IF(O603="","",OFFSET(program!$A$1,0,disasm!$A603+COLUMN()-COLUMN($U603)+IF($I603,0,1)))</f>
        <v>0</v>
      </c>
      <c r="V603" s="7" t="str">
        <f ca="1">IF(P603="","",OFFSET(program!$A$1,0,disasm!$A603+COLUMN()-COLUMN($U603)+IF($I603,0,1)))</f>
        <v/>
      </c>
      <c r="W603" s="7" t="str">
        <f ca="1">IF(Q603="","",OFFSET(program!$A$1,0,disasm!$A603+COLUMN()-COLUMN($U603)+IF($I603,0,1)))</f>
        <v/>
      </c>
      <c r="X603" s="3" t="str">
        <f t="shared" ca="1" si="215"/>
        <v>0</v>
      </c>
      <c r="Y603" s="3" t="str">
        <f t="shared" si="216"/>
        <v/>
      </c>
      <c r="Z603" s="3" t="str">
        <f t="shared" si="217"/>
        <v/>
      </c>
      <c r="AA603" s="3" t="str">
        <f ca="1">" "
&amp;AE603
&amp;IF(AND(OR(K603=5,K603=6),MOD(INT(J603/1000),10)=1)," A2","")
&amp;IF(AND(NOT(I603),J603=109,OFFSET(program!$A$1,0,disasm!$A603+1)&gt;0,NOT(ISNUMBER(FIND(" A1 "," "&amp;AE603&amp;" "))))," AUTOLABEL","")
&amp;" "</f>
        <v xml:space="preserve">  </v>
      </c>
    </row>
    <row r="604" spans="1:31" x14ac:dyDescent="0.2">
      <c r="A604" s="1">
        <f t="shared" ca="1" si="202"/>
        <v>1469</v>
      </c>
      <c r="B604" s="2" t="str">
        <f t="shared" ca="1" si="203"/>
        <v>node36_main+32</v>
      </c>
      <c r="C604" s="3" t="str">
        <f ca="1">_xlfn.TEXTJOIN(" ",FALSE,OFFSET(program!$A$1,0,A604,1,M604))</f>
        <v>0</v>
      </c>
      <c r="D604" s="4" t="str">
        <f ca="1">IF($H604="data",".dat "&amp;X604,
IF($H604="str",".str " &amp; _xlfn.TEXTJOIN("",FALSE,OFFSET(program!$A$2,0,A604+1,1,M604-1)),
$L604&amp;" "&amp;_xlfn.TEXTJOIN(", ",TRUE,$X604:$Z604)
))</f>
        <v>.dat 0</v>
      </c>
      <c r="E604" s="19" t="b">
        <f t="shared" ca="1" si="204"/>
        <v>1</v>
      </c>
      <c r="F604" s="5" t="str">
        <f t="shared" ca="1" si="205"/>
        <v>node36_main</v>
      </c>
      <c r="G604" s="5">
        <f t="shared" ca="1" si="206"/>
        <v>1437</v>
      </c>
      <c r="H604" s="5" t="str">
        <f t="shared" si="207"/>
        <v>data</v>
      </c>
      <c r="I604" s="13" t="b">
        <f t="shared" si="208"/>
        <v>1</v>
      </c>
      <c r="J604" s="6">
        <f ca="1">OFFSET(program!$A$1,0,disasm!A604)</f>
        <v>0</v>
      </c>
      <c r="K604" s="7">
        <f t="shared" ca="1" si="198"/>
        <v>0</v>
      </c>
      <c r="L604" s="7" t="e">
        <f t="shared" ca="1" si="209"/>
        <v>#VALUE!</v>
      </c>
      <c r="M604" s="7">
        <f t="shared" si="210"/>
        <v>1</v>
      </c>
      <c r="N604" s="7">
        <f t="shared" si="199"/>
        <v>1</v>
      </c>
      <c r="O604" s="8">
        <f t="shared" si="211"/>
        <v>1</v>
      </c>
      <c r="P604" s="8" t="str">
        <f t="shared" si="200"/>
        <v/>
      </c>
      <c r="Q604" s="8" t="str">
        <f t="shared" si="201"/>
        <v/>
      </c>
      <c r="R604" s="8" t="str">
        <f t="shared" ca="1" si="212"/>
        <v>num</v>
      </c>
      <c r="S604" s="8" t="str">
        <f t="shared" si="213"/>
        <v/>
      </c>
      <c r="T604" s="8" t="str">
        <f t="shared" si="214"/>
        <v/>
      </c>
      <c r="U604" s="7">
        <f ca="1">IF(O604="","",OFFSET(program!$A$1,0,disasm!$A604+COLUMN()-COLUMN($U604)+IF($I604,0,1)))</f>
        <v>0</v>
      </c>
      <c r="V604" s="7" t="str">
        <f ca="1">IF(P604="","",OFFSET(program!$A$1,0,disasm!$A604+COLUMN()-COLUMN($U604)+IF($I604,0,1)))</f>
        <v/>
      </c>
      <c r="W604" s="7" t="str">
        <f ca="1">IF(Q604="","",OFFSET(program!$A$1,0,disasm!$A604+COLUMN()-COLUMN($U604)+IF($I604,0,1)))</f>
        <v/>
      </c>
      <c r="X604" s="3" t="str">
        <f t="shared" ca="1" si="215"/>
        <v>0</v>
      </c>
      <c r="Y604" s="3" t="str">
        <f t="shared" si="216"/>
        <v/>
      </c>
      <c r="Z604" s="3" t="str">
        <f t="shared" si="217"/>
        <v/>
      </c>
      <c r="AA604" s="3" t="str">
        <f ca="1">" "
&amp;AE604
&amp;IF(AND(OR(K604=5,K604=6),MOD(INT(J604/1000),10)=1)," A2","")
&amp;IF(AND(NOT(I604),J604=109,OFFSET(program!$A$1,0,disasm!$A604+1)&gt;0,NOT(ISNUMBER(FIND(" A1 "," "&amp;AE604&amp;" "))))," AUTOLABEL","")
&amp;" "</f>
        <v xml:space="preserve">  </v>
      </c>
    </row>
    <row r="605" spans="1:31" x14ac:dyDescent="0.2">
      <c r="A605" s="1">
        <f t="shared" ca="1" si="202"/>
        <v>1470</v>
      </c>
      <c r="B605" s="2" t="str">
        <f t="shared" ca="1" si="203"/>
        <v>node36_main+33</v>
      </c>
      <c r="C605" s="3" t="str">
        <f ca="1">_xlfn.TEXTJOIN(" ",FALSE,OFFSET(program!$A$1,0,A605,1,M605))</f>
        <v>0</v>
      </c>
      <c r="D605" s="4" t="str">
        <f ca="1">IF($H605="data",".dat "&amp;X605,
IF($H605="str",".str " &amp; _xlfn.TEXTJOIN("",FALSE,OFFSET(program!$A$2,0,A605+1,1,M605-1)),
$L605&amp;" "&amp;_xlfn.TEXTJOIN(", ",TRUE,$X605:$Z605)
))</f>
        <v>.dat 0</v>
      </c>
      <c r="E605" s="19" t="b">
        <f t="shared" ca="1" si="204"/>
        <v>1</v>
      </c>
      <c r="F605" s="5" t="str">
        <f t="shared" ca="1" si="205"/>
        <v>node36_main</v>
      </c>
      <c r="G605" s="5">
        <f t="shared" ca="1" si="206"/>
        <v>1437</v>
      </c>
      <c r="H605" s="5" t="str">
        <f t="shared" si="207"/>
        <v>data</v>
      </c>
      <c r="I605" s="13" t="b">
        <f t="shared" si="208"/>
        <v>1</v>
      </c>
      <c r="J605" s="6">
        <f ca="1">OFFSET(program!$A$1,0,disasm!A605)</f>
        <v>0</v>
      </c>
      <c r="K605" s="7">
        <f t="shared" ca="1" si="198"/>
        <v>0</v>
      </c>
      <c r="L605" s="7" t="e">
        <f t="shared" ca="1" si="209"/>
        <v>#VALUE!</v>
      </c>
      <c r="M605" s="7">
        <f t="shared" si="210"/>
        <v>1</v>
      </c>
      <c r="N605" s="7">
        <f t="shared" si="199"/>
        <v>1</v>
      </c>
      <c r="O605" s="8">
        <f t="shared" si="211"/>
        <v>1</v>
      </c>
      <c r="P605" s="8" t="str">
        <f t="shared" si="200"/>
        <v/>
      </c>
      <c r="Q605" s="8" t="str">
        <f t="shared" si="201"/>
        <v/>
      </c>
      <c r="R605" s="8" t="str">
        <f t="shared" ca="1" si="212"/>
        <v>num</v>
      </c>
      <c r="S605" s="8" t="str">
        <f t="shared" si="213"/>
        <v/>
      </c>
      <c r="T605" s="8" t="str">
        <f t="shared" si="214"/>
        <v/>
      </c>
      <c r="U605" s="7">
        <f ca="1">IF(O605="","",OFFSET(program!$A$1,0,disasm!$A605+COLUMN()-COLUMN($U605)+IF($I605,0,1)))</f>
        <v>0</v>
      </c>
      <c r="V605" s="7" t="str">
        <f ca="1">IF(P605="","",OFFSET(program!$A$1,0,disasm!$A605+COLUMN()-COLUMN($U605)+IF($I605,0,1)))</f>
        <v/>
      </c>
      <c r="W605" s="7" t="str">
        <f ca="1">IF(Q605="","",OFFSET(program!$A$1,0,disasm!$A605+COLUMN()-COLUMN($U605)+IF($I605,0,1)))</f>
        <v/>
      </c>
      <c r="X605" s="3" t="str">
        <f t="shared" ca="1" si="215"/>
        <v>0</v>
      </c>
      <c r="Y605" s="3" t="str">
        <f t="shared" si="216"/>
        <v/>
      </c>
      <c r="Z605" s="3" t="str">
        <f t="shared" si="217"/>
        <v/>
      </c>
      <c r="AA605" s="3" t="str">
        <f ca="1">" "
&amp;AE605
&amp;IF(AND(OR(K605=5,K605=6),MOD(INT(J605/1000),10)=1)," A2","")
&amp;IF(AND(NOT(I605),J605=109,OFFSET(program!$A$1,0,disasm!$A605+1)&gt;0,NOT(ISNUMBER(FIND(" A1 "," "&amp;AE605&amp;" "))))," AUTOLABEL","")
&amp;" "</f>
        <v xml:space="preserve">  </v>
      </c>
      <c r="AD605" s="12"/>
    </row>
    <row r="606" spans="1:31" x14ac:dyDescent="0.2">
      <c r="A606" s="1">
        <f t="shared" ca="1" si="202"/>
        <v>1471</v>
      </c>
      <c r="B606" s="2" t="str">
        <f t="shared" ca="1" si="203"/>
        <v>node36_main+34</v>
      </c>
      <c r="C606" s="3" t="str">
        <f ca="1">_xlfn.TEXTJOIN(" ",FALSE,OFFSET(program!$A$1,0,A606,1,M606))</f>
        <v>0</v>
      </c>
      <c r="D606" s="4" t="str">
        <f ca="1">IF($H606="data",".dat "&amp;X606,
IF($H606="str",".str " &amp; _xlfn.TEXTJOIN("",FALSE,OFFSET(program!$A$2,0,A606+1,1,M606-1)),
$L606&amp;" "&amp;_xlfn.TEXTJOIN(", ",TRUE,$X606:$Z606)
))</f>
        <v>.dat 0</v>
      </c>
      <c r="E606" s="19" t="b">
        <f t="shared" ca="1" si="204"/>
        <v>1</v>
      </c>
      <c r="F606" s="5" t="str">
        <f t="shared" ca="1" si="205"/>
        <v>node36_main</v>
      </c>
      <c r="G606" s="5">
        <f t="shared" ca="1" si="206"/>
        <v>1437</v>
      </c>
      <c r="H606" s="5" t="str">
        <f t="shared" si="207"/>
        <v>data</v>
      </c>
      <c r="I606" s="13" t="b">
        <f t="shared" si="208"/>
        <v>1</v>
      </c>
      <c r="J606" s="6">
        <f ca="1">OFFSET(program!$A$1,0,disasm!A606)</f>
        <v>0</v>
      </c>
      <c r="K606" s="7">
        <f t="shared" ca="1" si="198"/>
        <v>0</v>
      </c>
      <c r="L606" s="7" t="e">
        <f t="shared" ca="1" si="209"/>
        <v>#VALUE!</v>
      </c>
      <c r="M606" s="7">
        <f t="shared" si="210"/>
        <v>1</v>
      </c>
      <c r="N606" s="7">
        <f t="shared" si="199"/>
        <v>1</v>
      </c>
      <c r="O606" s="8">
        <f t="shared" si="211"/>
        <v>1</v>
      </c>
      <c r="P606" s="8" t="str">
        <f t="shared" si="200"/>
        <v/>
      </c>
      <c r="Q606" s="8" t="str">
        <f t="shared" si="201"/>
        <v/>
      </c>
      <c r="R606" s="8" t="str">
        <f t="shared" ca="1" si="212"/>
        <v>num</v>
      </c>
      <c r="S606" s="8" t="str">
        <f t="shared" si="213"/>
        <v/>
      </c>
      <c r="T606" s="8" t="str">
        <f t="shared" si="214"/>
        <v/>
      </c>
      <c r="U606" s="7">
        <f ca="1">IF(O606="","",OFFSET(program!$A$1,0,disasm!$A606+COLUMN()-COLUMN($U606)+IF($I606,0,1)))</f>
        <v>0</v>
      </c>
      <c r="V606" s="7" t="str">
        <f ca="1">IF(P606="","",OFFSET(program!$A$1,0,disasm!$A606+COLUMN()-COLUMN($U606)+IF($I606,0,1)))</f>
        <v/>
      </c>
      <c r="W606" s="7" t="str">
        <f ca="1">IF(Q606="","",OFFSET(program!$A$1,0,disasm!$A606+COLUMN()-COLUMN($U606)+IF($I606,0,1)))</f>
        <v/>
      </c>
      <c r="X606" s="3" t="str">
        <f t="shared" ca="1" si="215"/>
        <v>0</v>
      </c>
      <c r="Y606" s="3" t="str">
        <f t="shared" si="216"/>
        <v/>
      </c>
      <c r="Z606" s="3" t="str">
        <f t="shared" si="217"/>
        <v/>
      </c>
      <c r="AA606" s="3" t="str">
        <f ca="1">" "
&amp;AE606
&amp;IF(AND(OR(K606=5,K606=6),MOD(INT(J606/1000),10)=1)," A2","")
&amp;IF(AND(NOT(I606),J606=109,OFFSET(program!$A$1,0,disasm!$A606+1)&gt;0,NOT(ISNUMBER(FIND(" A1 "," "&amp;AE606&amp;" "))))," AUTOLABEL","")
&amp;" "</f>
        <v xml:space="preserve">  </v>
      </c>
    </row>
    <row r="607" spans="1:31" x14ac:dyDescent="0.2">
      <c r="A607" s="1">
        <f t="shared" ca="1" si="202"/>
        <v>1472</v>
      </c>
      <c r="B607" s="2" t="str">
        <f t="shared" ca="1" si="203"/>
        <v>node36_main+35</v>
      </c>
      <c r="C607" s="3" t="str">
        <f ca="1">_xlfn.TEXTJOIN(" ",FALSE,OFFSET(program!$A$1,0,A607,1,M607))</f>
        <v>0</v>
      </c>
      <c r="D607" s="4" t="str">
        <f ca="1">IF($H607="data",".dat "&amp;X607,
IF($H607="str",".str " &amp; _xlfn.TEXTJOIN("",FALSE,OFFSET(program!$A$2,0,A607+1,1,M607-1)),
$L607&amp;" "&amp;_xlfn.TEXTJOIN(", ",TRUE,$X607:$Z607)
))</f>
        <v>.dat 0</v>
      </c>
      <c r="E607" s="19" t="b">
        <f t="shared" ca="1" si="204"/>
        <v>1</v>
      </c>
      <c r="F607" s="5" t="str">
        <f t="shared" ca="1" si="205"/>
        <v>node36_main</v>
      </c>
      <c r="G607" s="5">
        <f t="shared" ca="1" si="206"/>
        <v>1437</v>
      </c>
      <c r="H607" s="5" t="str">
        <f t="shared" si="207"/>
        <v>data</v>
      </c>
      <c r="I607" s="13" t="b">
        <f t="shared" si="208"/>
        <v>1</v>
      </c>
      <c r="J607" s="6">
        <f ca="1">OFFSET(program!$A$1,0,disasm!A607)</f>
        <v>0</v>
      </c>
      <c r="K607" s="7">
        <f t="shared" ca="1" si="198"/>
        <v>0</v>
      </c>
      <c r="L607" s="7" t="e">
        <f t="shared" ca="1" si="209"/>
        <v>#VALUE!</v>
      </c>
      <c r="M607" s="7">
        <f t="shared" si="210"/>
        <v>1</v>
      </c>
      <c r="N607" s="7">
        <f t="shared" si="199"/>
        <v>1</v>
      </c>
      <c r="O607" s="8">
        <f t="shared" si="211"/>
        <v>1</v>
      </c>
      <c r="P607" s="8" t="str">
        <f t="shared" si="200"/>
        <v/>
      </c>
      <c r="Q607" s="8" t="str">
        <f t="shared" si="201"/>
        <v/>
      </c>
      <c r="R607" s="8" t="str">
        <f t="shared" ca="1" si="212"/>
        <v>num</v>
      </c>
      <c r="S607" s="8" t="str">
        <f t="shared" si="213"/>
        <v/>
      </c>
      <c r="T607" s="8" t="str">
        <f t="shared" si="214"/>
        <v/>
      </c>
      <c r="U607" s="7">
        <f ca="1">IF(O607="","",OFFSET(program!$A$1,0,disasm!$A607+COLUMN()-COLUMN($U607)+IF($I607,0,1)))</f>
        <v>0</v>
      </c>
      <c r="V607" s="7" t="str">
        <f ca="1">IF(P607="","",OFFSET(program!$A$1,0,disasm!$A607+COLUMN()-COLUMN($U607)+IF($I607,0,1)))</f>
        <v/>
      </c>
      <c r="W607" s="7" t="str">
        <f ca="1">IF(Q607="","",OFFSET(program!$A$1,0,disasm!$A607+COLUMN()-COLUMN($U607)+IF($I607,0,1)))</f>
        <v/>
      </c>
      <c r="X607" s="3" t="str">
        <f t="shared" ca="1" si="215"/>
        <v>0</v>
      </c>
      <c r="Y607" s="3" t="str">
        <f t="shared" si="216"/>
        <v/>
      </c>
      <c r="Z607" s="3" t="str">
        <f t="shared" si="217"/>
        <v/>
      </c>
      <c r="AA607" s="3" t="str">
        <f ca="1">" "
&amp;AE607
&amp;IF(AND(OR(K607=5,K607=6),MOD(INT(J607/1000),10)=1)," A2","")
&amp;IF(AND(NOT(I607),J607=109,OFFSET(program!$A$1,0,disasm!$A607+1)&gt;0,NOT(ISNUMBER(FIND(" A1 "," "&amp;AE607&amp;" "))))," AUTOLABEL","")
&amp;" "</f>
        <v xml:space="preserve">  </v>
      </c>
    </row>
    <row r="608" spans="1:31" x14ac:dyDescent="0.2">
      <c r="A608" s="1">
        <f t="shared" ca="1" si="202"/>
        <v>1473</v>
      </c>
      <c r="B608" s="2" t="str">
        <f t="shared" ca="1" si="203"/>
        <v>node36_main+36</v>
      </c>
      <c r="C608" s="3" t="str">
        <f ca="1">_xlfn.TEXTJOIN(" ",FALSE,OFFSET(program!$A$1,0,A608,1,M608))</f>
        <v>0</v>
      </c>
      <c r="D608" s="4" t="str">
        <f ca="1">IF($H608="data",".dat "&amp;X608,
IF($H608="str",".str " &amp; _xlfn.TEXTJOIN("",FALSE,OFFSET(program!$A$2,0,A608+1,1,M608-1)),
$L608&amp;" "&amp;_xlfn.TEXTJOIN(", ",TRUE,$X608:$Z608)
))</f>
        <v>.dat 0</v>
      </c>
      <c r="E608" s="19" t="b">
        <f t="shared" ca="1" si="204"/>
        <v>1</v>
      </c>
      <c r="F608" s="5" t="str">
        <f t="shared" ca="1" si="205"/>
        <v>node36_main</v>
      </c>
      <c r="G608" s="5">
        <f t="shared" ca="1" si="206"/>
        <v>1437</v>
      </c>
      <c r="H608" s="5" t="str">
        <f t="shared" si="207"/>
        <v>data</v>
      </c>
      <c r="I608" s="13" t="b">
        <f t="shared" si="208"/>
        <v>1</v>
      </c>
      <c r="J608" s="6">
        <f ca="1">OFFSET(program!$A$1,0,disasm!A608)</f>
        <v>0</v>
      </c>
      <c r="K608" s="7">
        <f t="shared" ca="1" si="198"/>
        <v>0</v>
      </c>
      <c r="L608" s="7" t="e">
        <f t="shared" ca="1" si="209"/>
        <v>#VALUE!</v>
      </c>
      <c r="M608" s="7">
        <f t="shared" si="210"/>
        <v>1</v>
      </c>
      <c r="N608" s="7">
        <f t="shared" si="199"/>
        <v>1</v>
      </c>
      <c r="O608" s="8">
        <f t="shared" si="211"/>
        <v>1</v>
      </c>
      <c r="P608" s="8" t="str">
        <f t="shared" si="200"/>
        <v/>
      </c>
      <c r="Q608" s="8" t="str">
        <f t="shared" si="201"/>
        <v/>
      </c>
      <c r="R608" s="8" t="str">
        <f t="shared" ca="1" si="212"/>
        <v>num</v>
      </c>
      <c r="S608" s="8" t="str">
        <f t="shared" si="213"/>
        <v/>
      </c>
      <c r="T608" s="8" t="str">
        <f t="shared" si="214"/>
        <v/>
      </c>
      <c r="U608" s="7">
        <f ca="1">IF(O608="","",OFFSET(program!$A$1,0,disasm!$A608+COLUMN()-COLUMN($U608)+IF($I608,0,1)))</f>
        <v>0</v>
      </c>
      <c r="V608" s="7" t="str">
        <f ca="1">IF(P608="","",OFFSET(program!$A$1,0,disasm!$A608+COLUMN()-COLUMN($U608)+IF($I608,0,1)))</f>
        <v/>
      </c>
      <c r="W608" s="7" t="str">
        <f ca="1">IF(Q608="","",OFFSET(program!$A$1,0,disasm!$A608+COLUMN()-COLUMN($U608)+IF($I608,0,1)))</f>
        <v/>
      </c>
      <c r="X608" s="3" t="str">
        <f t="shared" ca="1" si="215"/>
        <v>0</v>
      </c>
      <c r="Y608" s="3" t="str">
        <f t="shared" si="216"/>
        <v/>
      </c>
      <c r="Z608" s="3" t="str">
        <f t="shared" si="217"/>
        <v/>
      </c>
      <c r="AA608" s="3" t="str">
        <f ca="1">" "
&amp;AE608
&amp;IF(AND(OR(K608=5,K608=6),MOD(INT(J608/1000),10)=1)," A2","")
&amp;IF(AND(NOT(I608),J608=109,OFFSET(program!$A$1,0,disasm!$A608+1)&gt;0,NOT(ISNUMBER(FIND(" A1 "," "&amp;AE608&amp;" "))))," AUTOLABEL","")
&amp;" "</f>
        <v xml:space="preserve">  </v>
      </c>
    </row>
    <row r="609" spans="1:31" x14ac:dyDescent="0.2">
      <c r="A609" s="1">
        <f t="shared" ca="1" si="202"/>
        <v>1474</v>
      </c>
      <c r="B609" s="2" t="str">
        <f t="shared" ca="1" si="203"/>
        <v>node36_main+37</v>
      </c>
      <c r="C609" s="3" t="str">
        <f ca="1">_xlfn.TEXTJOIN(" ",FALSE,OFFSET(program!$A$1,0,A609,1,M609))</f>
        <v>34</v>
      </c>
      <c r="D609" s="4" t="str">
        <f ca="1">IF($H609="data",".dat "&amp;X609,
IF($H609="str",".str " &amp; _xlfn.TEXTJOIN("",FALSE,OFFSET(program!$A$2,0,A609+1,1,M609-1)),
$L609&amp;" "&amp;_xlfn.TEXTJOIN(", ",TRUE,$X609:$Z609)
))</f>
        <v>.dat 34</v>
      </c>
      <c r="E609" s="19" t="b">
        <f t="shared" ca="1" si="204"/>
        <v>1</v>
      </c>
      <c r="F609" s="5" t="str">
        <f t="shared" ca="1" si="205"/>
        <v>node36_main</v>
      </c>
      <c r="G609" s="5">
        <f t="shared" ca="1" si="206"/>
        <v>1437</v>
      </c>
      <c r="H609" s="5" t="str">
        <f t="shared" si="207"/>
        <v>data</v>
      </c>
      <c r="I609" s="13" t="b">
        <f t="shared" si="208"/>
        <v>1</v>
      </c>
      <c r="J609" s="6">
        <f ca="1">OFFSET(program!$A$1,0,disasm!A609)</f>
        <v>34</v>
      </c>
      <c r="K609" s="7">
        <f t="shared" ca="1" si="198"/>
        <v>34</v>
      </c>
      <c r="L609" s="7" t="e">
        <f t="shared" ca="1" si="209"/>
        <v>#VALUE!</v>
      </c>
      <c r="M609" s="7">
        <f t="shared" si="210"/>
        <v>1</v>
      </c>
      <c r="N609" s="7">
        <f t="shared" si="199"/>
        <v>1</v>
      </c>
      <c r="O609" s="8">
        <f t="shared" si="211"/>
        <v>1</v>
      </c>
      <c r="P609" s="8" t="str">
        <f t="shared" si="200"/>
        <v/>
      </c>
      <c r="Q609" s="8" t="str">
        <f t="shared" si="201"/>
        <v/>
      </c>
      <c r="R609" s="8" t="str">
        <f t="shared" ca="1" si="212"/>
        <v>num</v>
      </c>
      <c r="S609" s="8" t="str">
        <f t="shared" si="213"/>
        <v/>
      </c>
      <c r="T609" s="8" t="str">
        <f t="shared" si="214"/>
        <v/>
      </c>
      <c r="U609" s="7">
        <f ca="1">IF(O609="","",OFFSET(program!$A$1,0,disasm!$A609+COLUMN()-COLUMN($U609)+IF($I609,0,1)))</f>
        <v>34</v>
      </c>
      <c r="V609" s="7" t="str">
        <f ca="1">IF(P609="","",OFFSET(program!$A$1,0,disasm!$A609+COLUMN()-COLUMN($U609)+IF($I609,0,1)))</f>
        <v/>
      </c>
      <c r="W609" s="7" t="str">
        <f ca="1">IF(Q609="","",OFFSET(program!$A$1,0,disasm!$A609+COLUMN()-COLUMN($U609)+IF($I609,0,1)))</f>
        <v/>
      </c>
      <c r="X609" s="3" t="str">
        <f t="shared" ca="1" si="215"/>
        <v>34</v>
      </c>
      <c r="Y609" s="3" t="str">
        <f t="shared" si="216"/>
        <v/>
      </c>
      <c r="Z609" s="3" t="str">
        <f t="shared" si="217"/>
        <v/>
      </c>
      <c r="AA609" s="3" t="str">
        <f ca="1">" "
&amp;AE609
&amp;IF(AND(OR(K609=5,K609=6),MOD(INT(J609/1000),10)=1)," A2","")
&amp;IF(AND(NOT(I609),J609=109,OFFSET(program!$A$1,0,disasm!$A609+1)&gt;0,NOT(ISNUMBER(FIND(" A1 "," "&amp;AE609&amp;" "))))," AUTOLABEL","")
&amp;" "</f>
        <v xml:space="preserve">  </v>
      </c>
    </row>
    <row r="610" spans="1:31" x14ac:dyDescent="0.2">
      <c r="A610" s="1">
        <f t="shared" ca="1" si="202"/>
        <v>1475</v>
      </c>
      <c r="B610" s="2" t="str">
        <f t="shared" ca="1" si="203"/>
        <v>node36_main+38</v>
      </c>
      <c r="C610" s="3" t="str">
        <f ca="1">_xlfn.TEXTJOIN(" ",FALSE,OFFSET(program!$A$1,0,A610,1,M610))</f>
        <v>98057</v>
      </c>
      <c r="D610" s="4" t="str">
        <f ca="1">IF($H610="data",".dat "&amp;X610,
IF($H610="str",".str " &amp; _xlfn.TEXTJOIN("",FALSE,OFFSET(program!$A$2,0,A610+1,1,M610-1)),
$L610&amp;" "&amp;_xlfn.TEXTJOIN(", ",TRUE,$X610:$Z610)
))</f>
        <v>.dat 98057</v>
      </c>
      <c r="E610" s="19" t="b">
        <f t="shared" ca="1" si="204"/>
        <v>1</v>
      </c>
      <c r="F610" s="5" t="str">
        <f t="shared" ca="1" si="205"/>
        <v>node36_main</v>
      </c>
      <c r="G610" s="5">
        <f t="shared" ca="1" si="206"/>
        <v>1437</v>
      </c>
      <c r="H610" s="5" t="str">
        <f t="shared" si="207"/>
        <v>data</v>
      </c>
      <c r="I610" s="13" t="b">
        <f t="shared" si="208"/>
        <v>1</v>
      </c>
      <c r="J610" s="6">
        <f ca="1">OFFSET(program!$A$1,0,disasm!A610)</f>
        <v>98057</v>
      </c>
      <c r="K610" s="7">
        <f t="shared" ca="1" si="198"/>
        <v>57</v>
      </c>
      <c r="L610" s="7" t="e">
        <f t="shared" ca="1" si="209"/>
        <v>#VALUE!</v>
      </c>
      <c r="M610" s="7">
        <f t="shared" si="210"/>
        <v>1</v>
      </c>
      <c r="N610" s="7">
        <f t="shared" si="199"/>
        <v>1</v>
      </c>
      <c r="O610" s="8">
        <f t="shared" si="211"/>
        <v>1</v>
      </c>
      <c r="P610" s="8" t="str">
        <f t="shared" si="200"/>
        <v/>
      </c>
      <c r="Q610" s="8" t="str">
        <f t="shared" si="201"/>
        <v/>
      </c>
      <c r="R610" s="8" t="str">
        <f t="shared" ca="1" si="212"/>
        <v>num</v>
      </c>
      <c r="S610" s="8" t="str">
        <f t="shared" si="213"/>
        <v/>
      </c>
      <c r="T610" s="8" t="str">
        <f t="shared" si="214"/>
        <v/>
      </c>
      <c r="U610" s="7">
        <f ca="1">IF(O610="","",OFFSET(program!$A$1,0,disasm!$A610+COLUMN()-COLUMN($U610)+IF($I610,0,1)))</f>
        <v>98057</v>
      </c>
      <c r="V610" s="7" t="str">
        <f ca="1">IF(P610="","",OFFSET(program!$A$1,0,disasm!$A610+COLUMN()-COLUMN($U610)+IF($I610,0,1)))</f>
        <v/>
      </c>
      <c r="W610" s="7" t="str">
        <f ca="1">IF(Q610="","",OFFSET(program!$A$1,0,disasm!$A610+COLUMN()-COLUMN($U610)+IF($I610,0,1)))</f>
        <v/>
      </c>
      <c r="X610" s="3" t="str">
        <f t="shared" ca="1" si="215"/>
        <v>98057</v>
      </c>
      <c r="Y610" s="3" t="str">
        <f t="shared" si="216"/>
        <v/>
      </c>
      <c r="Z610" s="3" t="str">
        <f t="shared" si="217"/>
        <v/>
      </c>
      <c r="AA610" s="3" t="str">
        <f ca="1">" "
&amp;AE610
&amp;IF(AND(OR(K610=5,K610=6),MOD(INT(J610/1000),10)=1)," A2","")
&amp;IF(AND(NOT(I610),J610=109,OFFSET(program!$A$1,0,disasm!$A610+1)&gt;0,NOT(ISNUMBER(FIND(" A1 "," "&amp;AE610&amp;" "))))," AUTOLABEL","")
&amp;" "</f>
        <v xml:space="preserve">  </v>
      </c>
    </row>
    <row r="611" spans="1:31" x14ac:dyDescent="0.2">
      <c r="A611" s="1">
        <f t="shared" ca="1" si="202"/>
        <v>1476</v>
      </c>
      <c r="B611" s="2" t="str">
        <f t="shared" ca="1" si="203"/>
        <v>node25_main</v>
      </c>
      <c r="C611" s="3" t="str">
        <f ca="1">_xlfn.TEXTJOIN(" ",FALSE,OFFSET(program!$A$1,0,A611,1,M611))</f>
        <v>1101 28697 0 66</v>
      </c>
      <c r="D611" s="4" t="str">
        <f ca="1">IF($H611="data",".dat "&amp;X611,
IF($H611="str",".str " &amp; _xlfn.TEXTJOIN("",FALSE,OFFSET(program!$A$2,0,A611+1,1,M611-1)),
$L611&amp;" "&amp;_xlfn.TEXTJOIN(", ",TRUE,$X611:$Z611)
))</f>
        <v>ADD  28697, 0, [node.prime]</v>
      </c>
      <c r="E611" s="19" t="b">
        <f t="shared" ca="1" si="204"/>
        <v>0</v>
      </c>
      <c r="F611" s="5" t="str">
        <f t="shared" si="205"/>
        <v>node25_main</v>
      </c>
      <c r="G611" s="5">
        <f t="shared" ca="1" si="206"/>
        <v>1476</v>
      </c>
      <c r="H611" s="5" t="str">
        <f t="shared" si="207"/>
        <v>code</v>
      </c>
      <c r="I611" s="13" t="b">
        <f t="shared" si="208"/>
        <v>0</v>
      </c>
      <c r="J611" s="6">
        <f ca="1">OFFSET(program!$A$1,0,disasm!A611)</f>
        <v>1101</v>
      </c>
      <c r="K611" s="7">
        <f t="shared" ca="1" si="198"/>
        <v>1</v>
      </c>
      <c r="L611" s="7" t="str">
        <f t="shared" ca="1" si="209"/>
        <v xml:space="preserve">ADD </v>
      </c>
      <c r="M611" s="7">
        <f t="shared" ca="1" si="210"/>
        <v>4</v>
      </c>
      <c r="N611" s="7">
        <f t="shared" ca="1" si="199"/>
        <v>3</v>
      </c>
      <c r="O611" s="8">
        <f t="shared" ca="1" si="211"/>
        <v>1</v>
      </c>
      <c r="P611" s="8">
        <f t="shared" ca="1" si="200"/>
        <v>1</v>
      </c>
      <c r="Q611" s="8">
        <f t="shared" ca="1" si="201"/>
        <v>0</v>
      </c>
      <c r="R611" s="8" t="str">
        <f t="shared" ca="1" si="212"/>
        <v>num</v>
      </c>
      <c r="S611" s="8" t="str">
        <f t="shared" ca="1" si="213"/>
        <v>num</v>
      </c>
      <c r="T611" s="8" t="str">
        <f t="shared" ca="1" si="214"/>
        <v>addr</v>
      </c>
      <c r="U611" s="7">
        <f ca="1">IF(O611="","",OFFSET(program!$A$1,0,disasm!$A611+COLUMN()-COLUMN($U611)+IF($I611,0,1)))</f>
        <v>28697</v>
      </c>
      <c r="V611" s="7">
        <f ca="1">IF(P611="","",OFFSET(program!$A$1,0,disasm!$A611+COLUMN()-COLUMN($U611)+IF($I611,0,1)))</f>
        <v>0</v>
      </c>
      <c r="W611" s="7">
        <f ca="1">IF(Q611="","",OFFSET(program!$A$1,0,disasm!$A611+COLUMN()-COLUMN($U611)+IF($I611,0,1)))</f>
        <v>66</v>
      </c>
      <c r="X611" s="3" t="str">
        <f t="shared" ca="1" si="215"/>
        <v>28697</v>
      </c>
      <c r="Y611" s="3" t="str">
        <f t="shared" ca="1" si="216"/>
        <v>0</v>
      </c>
      <c r="Z611" s="3" t="str">
        <f t="shared" ca="1" si="217"/>
        <v>[node.prime]</v>
      </c>
      <c r="AA611" s="3" t="str">
        <f ca="1">" "
&amp;AE611
&amp;IF(AND(OR(K611=5,K611=6),MOD(INT(J611/1000),10)=1)," A2","")
&amp;IF(AND(NOT(I611),J611=109,OFFSET(program!$A$1,0,disasm!$A611+1)&gt;0,NOT(ISNUMBER(FIND(" A1 "," "&amp;AE611&amp;" "))))," AUTOLABEL","")
&amp;" "</f>
        <v xml:space="preserve"> CODE </v>
      </c>
      <c r="AD611" s="12" t="s">
        <v>114</v>
      </c>
      <c r="AE611" s="12" t="s">
        <v>24</v>
      </c>
    </row>
    <row r="612" spans="1:31" x14ac:dyDescent="0.2">
      <c r="A612" s="1">
        <f t="shared" ca="1" si="202"/>
        <v>1480</v>
      </c>
      <c r="B612" s="2" t="str">
        <f t="shared" ca="1" si="203"/>
        <v>node25_main+4</v>
      </c>
      <c r="C612" s="3" t="str">
        <f ca="1">_xlfn.TEXTJOIN(" ",FALSE,OFFSET(program!$A$1,0,A612,1,M612))</f>
        <v>1101 0 1 67</v>
      </c>
      <c r="D612" s="4" t="str">
        <f ca="1">IF($H612="data",".dat "&amp;X612,
IF($H612="str",".str " &amp; _xlfn.TEXTJOIN("",FALSE,OFFSET(program!$A$2,0,A612+1,1,M612-1)),
$L612&amp;" "&amp;_xlfn.TEXTJOIN(", ",TRUE,$X612:$Z612)
))</f>
        <v>ADD  0, 1, [node.rxmem_size]</v>
      </c>
      <c r="E612" s="19" t="b">
        <f t="shared" ca="1" si="204"/>
        <v>0</v>
      </c>
      <c r="F612" s="5" t="str">
        <f t="shared" ca="1" si="205"/>
        <v>node25_main</v>
      </c>
      <c r="G612" s="5">
        <f t="shared" ca="1" si="206"/>
        <v>1476</v>
      </c>
      <c r="H612" s="5" t="str">
        <f t="shared" si="207"/>
        <v>code</v>
      </c>
      <c r="I612" s="13" t="b">
        <f t="shared" si="208"/>
        <v>0</v>
      </c>
      <c r="J612" s="6">
        <f ca="1">OFFSET(program!$A$1,0,disasm!A612)</f>
        <v>1101</v>
      </c>
      <c r="K612" s="7">
        <f t="shared" ca="1" si="198"/>
        <v>1</v>
      </c>
      <c r="L612" s="7" t="str">
        <f t="shared" ca="1" si="209"/>
        <v xml:space="preserve">ADD </v>
      </c>
      <c r="M612" s="7">
        <f t="shared" ca="1" si="210"/>
        <v>4</v>
      </c>
      <c r="N612" s="7">
        <f t="shared" ca="1" si="199"/>
        <v>3</v>
      </c>
      <c r="O612" s="8">
        <f t="shared" ca="1" si="211"/>
        <v>1</v>
      </c>
      <c r="P612" s="8">
        <f t="shared" ca="1" si="200"/>
        <v>1</v>
      </c>
      <c r="Q612" s="8">
        <f t="shared" ca="1" si="201"/>
        <v>0</v>
      </c>
      <c r="R612" s="8" t="str">
        <f t="shared" ca="1" si="212"/>
        <v>num</v>
      </c>
      <c r="S612" s="8" t="str">
        <f t="shared" ca="1" si="213"/>
        <v>num</v>
      </c>
      <c r="T612" s="8" t="str">
        <f t="shared" ca="1" si="214"/>
        <v>addr</v>
      </c>
      <c r="U612" s="7">
        <f ca="1">IF(O612="","",OFFSET(program!$A$1,0,disasm!$A612+COLUMN()-COLUMN($U612)+IF($I612,0,1)))</f>
        <v>0</v>
      </c>
      <c r="V612" s="7">
        <f ca="1">IF(P612="","",OFFSET(program!$A$1,0,disasm!$A612+COLUMN()-COLUMN($U612)+IF($I612,0,1)))</f>
        <v>1</v>
      </c>
      <c r="W612" s="7">
        <f ca="1">IF(Q612="","",OFFSET(program!$A$1,0,disasm!$A612+COLUMN()-COLUMN($U612)+IF($I612,0,1)))</f>
        <v>67</v>
      </c>
      <c r="X612" s="3" t="str">
        <f t="shared" ca="1" si="215"/>
        <v>0</v>
      </c>
      <c r="Y612" s="3" t="str">
        <f t="shared" ca="1" si="216"/>
        <v>1</v>
      </c>
      <c r="Z612" s="3" t="str">
        <f t="shared" ca="1" si="217"/>
        <v>[node.rxmem_size]</v>
      </c>
      <c r="AA612" s="3" t="str">
        <f ca="1">" "
&amp;AE612
&amp;IF(AND(OR(K612=5,K612=6),MOD(INT(J612/1000),10)=1)," A2","")
&amp;IF(AND(NOT(I612),J612=109,OFFSET(program!$A$1,0,disasm!$A612+1)&gt;0,NOT(ISNUMBER(FIND(" A1 "," "&amp;AE612&amp;" "))))," AUTOLABEL","")
&amp;" "</f>
        <v xml:space="preserve">  </v>
      </c>
    </row>
    <row r="613" spans="1:31" x14ac:dyDescent="0.2">
      <c r="A613" s="1">
        <f t="shared" ca="1" si="202"/>
        <v>1484</v>
      </c>
      <c r="B613" s="2" t="str">
        <f t="shared" ca="1" si="203"/>
        <v>node25_main+8</v>
      </c>
      <c r="C613" s="3" t="str">
        <f ca="1">_xlfn.TEXTJOIN(" ",FALSE,OFFSET(program!$A$1,0,A613,1,M613))</f>
        <v>1102 1503 1 68</v>
      </c>
      <c r="D613" s="4" t="str">
        <f ca="1">IF($H613="data",".dat "&amp;X613,
IF($H613="str",".str " &amp; _xlfn.TEXTJOIN("",FALSE,OFFSET(program!$A$2,0,A613+1,1,M613-1)),
$L613&amp;" "&amp;_xlfn.TEXTJOIN(", ",TRUE,$X613:$Z613)
))</f>
        <v>MUL  node25_main+27, 1, [node.rxmem]</v>
      </c>
      <c r="E613" s="19" t="b">
        <f t="shared" ca="1" si="204"/>
        <v>0</v>
      </c>
      <c r="F613" s="5" t="str">
        <f t="shared" ca="1" si="205"/>
        <v>node25_main</v>
      </c>
      <c r="G613" s="5">
        <f t="shared" ca="1" si="206"/>
        <v>1476</v>
      </c>
      <c r="H613" s="5" t="str">
        <f t="shared" si="207"/>
        <v>code</v>
      </c>
      <c r="I613" s="13" t="b">
        <f t="shared" si="208"/>
        <v>0</v>
      </c>
      <c r="J613" s="6">
        <f ca="1">OFFSET(program!$A$1,0,disasm!A613)</f>
        <v>1102</v>
      </c>
      <c r="K613" s="7">
        <f t="shared" ca="1" si="198"/>
        <v>2</v>
      </c>
      <c r="L613" s="7" t="str">
        <f t="shared" ca="1" si="209"/>
        <v xml:space="preserve">MUL </v>
      </c>
      <c r="M613" s="7">
        <f t="shared" ca="1" si="210"/>
        <v>4</v>
      </c>
      <c r="N613" s="7">
        <f t="shared" ca="1" si="199"/>
        <v>3</v>
      </c>
      <c r="O613" s="8">
        <f t="shared" ca="1" si="211"/>
        <v>1</v>
      </c>
      <c r="P613" s="8">
        <f t="shared" ca="1" si="200"/>
        <v>1</v>
      </c>
      <c r="Q613" s="8">
        <f t="shared" ca="1" si="201"/>
        <v>0</v>
      </c>
      <c r="R613" s="8" t="str">
        <f t="shared" ca="1" si="212"/>
        <v>addr</v>
      </c>
      <c r="S613" s="8" t="str">
        <f t="shared" ca="1" si="213"/>
        <v>num</v>
      </c>
      <c r="T613" s="8" t="str">
        <f t="shared" ca="1" si="214"/>
        <v>addr</v>
      </c>
      <c r="U613" s="7">
        <f ca="1">IF(O613="","",OFFSET(program!$A$1,0,disasm!$A613+COLUMN()-COLUMN($U613)+IF($I613,0,1)))</f>
        <v>1503</v>
      </c>
      <c r="V613" s="7">
        <f ca="1">IF(P613="","",OFFSET(program!$A$1,0,disasm!$A613+COLUMN()-COLUMN($U613)+IF($I613,0,1)))</f>
        <v>1</v>
      </c>
      <c r="W613" s="7">
        <f ca="1">IF(Q613="","",OFFSET(program!$A$1,0,disasm!$A613+COLUMN()-COLUMN($U613)+IF($I613,0,1)))</f>
        <v>68</v>
      </c>
      <c r="X613" s="3" t="str">
        <f t="shared" ca="1" si="215"/>
        <v>node25_main+27</v>
      </c>
      <c r="Y613" s="3" t="str">
        <f t="shared" ca="1" si="216"/>
        <v>1</v>
      </c>
      <c r="Z613" s="3" t="str">
        <f t="shared" ca="1" si="217"/>
        <v>[node.rxmem]</v>
      </c>
      <c r="AA613" s="3" t="str">
        <f ca="1">" "
&amp;AE613
&amp;IF(AND(OR(K613=5,K613=6),MOD(INT(J613/1000),10)=1)," A2","")
&amp;IF(AND(NOT(I613),J613=109,OFFSET(program!$A$1,0,disasm!$A613+1)&gt;0,NOT(ISNUMBER(FIND(" A1 "," "&amp;AE613&amp;" "))))," AUTOLABEL","")
&amp;" "</f>
        <v xml:space="preserve"> A1 </v>
      </c>
      <c r="AE613" s="12" t="s">
        <v>28</v>
      </c>
    </row>
    <row r="614" spans="1:31" x14ac:dyDescent="0.2">
      <c r="A614" s="1">
        <f t="shared" ca="1" si="202"/>
        <v>1488</v>
      </c>
      <c r="B614" s="2" t="str">
        <f t="shared" ca="1" si="203"/>
        <v>node25_main+12</v>
      </c>
      <c r="C614" s="3" t="str">
        <f ca="1">_xlfn.TEXTJOIN(" ",FALSE,OFFSET(program!$A$1,0,A614,1,M614))</f>
        <v>1101 0 556 69</v>
      </c>
      <c r="D614" s="4" t="str">
        <f ca="1">IF($H614="data",".dat "&amp;X614,
IF($H614="str",".str " &amp; _xlfn.TEXTJOIN("",FALSE,OFFSET(program!$A$2,0,A614+1,1,M614-1)),
$L614&amp;" "&amp;_xlfn.TEXTJOIN(", ",TRUE,$X614:$Z614)
))</f>
        <v>ADD  0, app_first, [node.node_app]</v>
      </c>
      <c r="E614" s="19" t="b">
        <f t="shared" ca="1" si="204"/>
        <v>0</v>
      </c>
      <c r="F614" s="5" t="str">
        <f t="shared" ca="1" si="205"/>
        <v>node25_main</v>
      </c>
      <c r="G614" s="5">
        <f t="shared" ca="1" si="206"/>
        <v>1476</v>
      </c>
      <c r="H614" s="5" t="str">
        <f t="shared" si="207"/>
        <v>code</v>
      </c>
      <c r="I614" s="13" t="b">
        <f t="shared" si="208"/>
        <v>0</v>
      </c>
      <c r="J614" s="6">
        <f ca="1">OFFSET(program!$A$1,0,disasm!A614)</f>
        <v>1101</v>
      </c>
      <c r="K614" s="7">
        <f t="shared" ca="1" si="198"/>
        <v>1</v>
      </c>
      <c r="L614" s="7" t="str">
        <f t="shared" ca="1" si="209"/>
        <v xml:space="preserve">ADD </v>
      </c>
      <c r="M614" s="7">
        <f t="shared" ca="1" si="210"/>
        <v>4</v>
      </c>
      <c r="N614" s="7">
        <f t="shared" ca="1" si="199"/>
        <v>3</v>
      </c>
      <c r="O614" s="8">
        <f t="shared" ca="1" si="211"/>
        <v>1</v>
      </c>
      <c r="P614" s="8">
        <f t="shared" ca="1" si="200"/>
        <v>1</v>
      </c>
      <c r="Q614" s="8">
        <f t="shared" ca="1" si="201"/>
        <v>0</v>
      </c>
      <c r="R614" s="8" t="str">
        <f t="shared" ca="1" si="212"/>
        <v>num</v>
      </c>
      <c r="S614" s="8" t="str">
        <f t="shared" ca="1" si="213"/>
        <v>addr</v>
      </c>
      <c r="T614" s="8" t="str">
        <f t="shared" ca="1" si="214"/>
        <v>addr</v>
      </c>
      <c r="U614" s="7">
        <f ca="1">IF(O614="","",OFFSET(program!$A$1,0,disasm!$A614+COLUMN()-COLUMN($U614)+IF($I614,0,1)))</f>
        <v>0</v>
      </c>
      <c r="V614" s="7">
        <f ca="1">IF(P614="","",OFFSET(program!$A$1,0,disasm!$A614+COLUMN()-COLUMN($U614)+IF($I614,0,1)))</f>
        <v>556</v>
      </c>
      <c r="W614" s="7">
        <f ca="1">IF(Q614="","",OFFSET(program!$A$1,0,disasm!$A614+COLUMN()-COLUMN($U614)+IF($I614,0,1)))</f>
        <v>69</v>
      </c>
      <c r="X614" s="3" t="str">
        <f t="shared" ca="1" si="215"/>
        <v>0</v>
      </c>
      <c r="Y614" s="3" t="str">
        <f t="shared" ca="1" si="216"/>
        <v>app_first</v>
      </c>
      <c r="Z614" s="3" t="str">
        <f t="shared" ca="1" si="217"/>
        <v>[node.node_app]</v>
      </c>
      <c r="AA614" s="3" t="str">
        <f ca="1">" "
&amp;AE614
&amp;IF(AND(OR(K614=5,K614=6),MOD(INT(J614/1000),10)=1)," A2","")
&amp;IF(AND(NOT(I614),J614=109,OFFSET(program!$A$1,0,disasm!$A614+1)&gt;0,NOT(ISNUMBER(FIND(" A1 "," "&amp;AE614&amp;" "))))," AUTOLABEL","")
&amp;" "</f>
        <v xml:space="preserve"> A2 </v>
      </c>
      <c r="AE614" s="12" t="s">
        <v>19</v>
      </c>
    </row>
    <row r="615" spans="1:31" x14ac:dyDescent="0.2">
      <c r="A615" s="1">
        <f t="shared" ca="1" si="202"/>
        <v>1492</v>
      </c>
      <c r="B615" s="2" t="str">
        <f t="shared" ca="1" si="203"/>
        <v>node25_main+16</v>
      </c>
      <c r="C615" s="3" t="str">
        <f ca="1">_xlfn.TEXTJOIN(" ",FALSE,OFFSET(program!$A$1,0,A615,1,M615))</f>
        <v>1102 1 1 71</v>
      </c>
      <c r="D615" s="4" t="str">
        <f ca="1">IF($H615="data",".dat "&amp;X615,
IF($H615="str",".str " &amp; _xlfn.TEXTJOIN("",FALSE,OFFSET(program!$A$2,0,A615+1,1,M615-1)),
$L615&amp;" "&amp;_xlfn.TEXTJOIN(", ",TRUE,$X615:$Z615)
))</f>
        <v>MUL  1, 1, [node.desttbl_size]</v>
      </c>
      <c r="E615" s="19" t="b">
        <f t="shared" ca="1" si="204"/>
        <v>0</v>
      </c>
      <c r="F615" s="5" t="str">
        <f t="shared" ca="1" si="205"/>
        <v>node25_main</v>
      </c>
      <c r="G615" s="5">
        <f t="shared" ca="1" si="206"/>
        <v>1476</v>
      </c>
      <c r="H615" s="5" t="str">
        <f t="shared" si="207"/>
        <v>code</v>
      </c>
      <c r="I615" s="13" t="b">
        <f t="shared" si="208"/>
        <v>0</v>
      </c>
      <c r="J615" s="6">
        <f ca="1">OFFSET(program!$A$1,0,disasm!A615)</f>
        <v>1102</v>
      </c>
      <c r="K615" s="7">
        <f t="shared" ca="1" si="198"/>
        <v>2</v>
      </c>
      <c r="L615" s="7" t="str">
        <f t="shared" ca="1" si="209"/>
        <v xml:space="preserve">MUL </v>
      </c>
      <c r="M615" s="7">
        <f t="shared" ca="1" si="210"/>
        <v>4</v>
      </c>
      <c r="N615" s="7">
        <f t="shared" ca="1" si="199"/>
        <v>3</v>
      </c>
      <c r="O615" s="8">
        <f t="shared" ca="1" si="211"/>
        <v>1</v>
      </c>
      <c r="P615" s="8">
        <f t="shared" ca="1" si="200"/>
        <v>1</v>
      </c>
      <c r="Q615" s="8">
        <f t="shared" ca="1" si="201"/>
        <v>0</v>
      </c>
      <c r="R615" s="8" t="str">
        <f t="shared" ca="1" si="212"/>
        <v>num</v>
      </c>
      <c r="S615" s="8" t="str">
        <f t="shared" ca="1" si="213"/>
        <v>num</v>
      </c>
      <c r="T615" s="8" t="str">
        <f t="shared" ca="1" si="214"/>
        <v>addr</v>
      </c>
      <c r="U615" s="7">
        <f ca="1">IF(O615="","",OFFSET(program!$A$1,0,disasm!$A615+COLUMN()-COLUMN($U615)+IF($I615,0,1)))</f>
        <v>1</v>
      </c>
      <c r="V615" s="7">
        <f ca="1">IF(P615="","",OFFSET(program!$A$1,0,disasm!$A615+COLUMN()-COLUMN($U615)+IF($I615,0,1)))</f>
        <v>1</v>
      </c>
      <c r="W615" s="7">
        <f ca="1">IF(Q615="","",OFFSET(program!$A$1,0,disasm!$A615+COLUMN()-COLUMN($U615)+IF($I615,0,1)))</f>
        <v>71</v>
      </c>
      <c r="X615" s="3" t="str">
        <f t="shared" ca="1" si="215"/>
        <v>1</v>
      </c>
      <c r="Y615" s="3" t="str">
        <f t="shared" ca="1" si="216"/>
        <v>1</v>
      </c>
      <c r="Z615" s="3" t="str">
        <f t="shared" ca="1" si="217"/>
        <v>[node.desttbl_size]</v>
      </c>
      <c r="AA615" s="3" t="str">
        <f ca="1">" "
&amp;AE615
&amp;IF(AND(OR(K615=5,K615=6),MOD(INT(J615/1000),10)=1)," A2","")
&amp;IF(AND(NOT(I615),J615=109,OFFSET(program!$A$1,0,disasm!$A615+1)&gt;0,NOT(ISNUMBER(FIND(" A1 "," "&amp;AE615&amp;" "))))," AUTOLABEL","")
&amp;" "</f>
        <v xml:space="preserve">  </v>
      </c>
    </row>
    <row r="616" spans="1:31" x14ac:dyDescent="0.2">
      <c r="A616" s="1">
        <f t="shared" ca="1" si="202"/>
        <v>1496</v>
      </c>
      <c r="B616" s="2" t="str">
        <f t="shared" ca="1" si="203"/>
        <v>node25_main+20</v>
      </c>
      <c r="C616" s="3" t="str">
        <f ca="1">_xlfn.TEXTJOIN(" ",FALSE,OFFSET(program!$A$1,0,A616,1,M616))</f>
        <v>1102 1 1505 72</v>
      </c>
      <c r="D616" s="4" t="str">
        <f ca="1">IF($H616="data",".dat "&amp;X616,
IF($H616="str",".str " &amp; _xlfn.TEXTJOIN("",FALSE,OFFSET(program!$A$2,0,A616+1,1,M616-1)),
$L616&amp;" "&amp;_xlfn.TEXTJOIN(", ",TRUE,$X616:$Z616)
))</f>
        <v>MUL  1, node25_main+29, [node.desttbl]</v>
      </c>
      <c r="E616" s="19" t="b">
        <f t="shared" ca="1" si="204"/>
        <v>0</v>
      </c>
      <c r="F616" s="5" t="str">
        <f t="shared" ca="1" si="205"/>
        <v>node25_main</v>
      </c>
      <c r="G616" s="5">
        <f t="shared" ca="1" si="206"/>
        <v>1476</v>
      </c>
      <c r="H616" s="5" t="str">
        <f t="shared" si="207"/>
        <v>code</v>
      </c>
      <c r="I616" s="13" t="b">
        <f t="shared" si="208"/>
        <v>0</v>
      </c>
      <c r="J616" s="6">
        <f ca="1">OFFSET(program!$A$1,0,disasm!A616)</f>
        <v>1102</v>
      </c>
      <c r="K616" s="7">
        <f t="shared" ca="1" si="198"/>
        <v>2</v>
      </c>
      <c r="L616" s="7" t="str">
        <f t="shared" ca="1" si="209"/>
        <v xml:space="preserve">MUL </v>
      </c>
      <c r="M616" s="7">
        <f t="shared" ca="1" si="210"/>
        <v>4</v>
      </c>
      <c r="N616" s="7">
        <f t="shared" ca="1" si="199"/>
        <v>3</v>
      </c>
      <c r="O616" s="8">
        <f t="shared" ca="1" si="211"/>
        <v>1</v>
      </c>
      <c r="P616" s="8">
        <f t="shared" ca="1" si="200"/>
        <v>1</v>
      </c>
      <c r="Q616" s="8">
        <f t="shared" ca="1" si="201"/>
        <v>0</v>
      </c>
      <c r="R616" s="8" t="str">
        <f t="shared" ca="1" si="212"/>
        <v>num</v>
      </c>
      <c r="S616" s="8" t="str">
        <f t="shared" ca="1" si="213"/>
        <v>addr</v>
      </c>
      <c r="T616" s="8" t="str">
        <f t="shared" ca="1" si="214"/>
        <v>addr</v>
      </c>
      <c r="U616" s="7">
        <f ca="1">IF(O616="","",OFFSET(program!$A$1,0,disasm!$A616+COLUMN()-COLUMN($U616)+IF($I616,0,1)))</f>
        <v>1</v>
      </c>
      <c r="V616" s="7">
        <f ca="1">IF(P616="","",OFFSET(program!$A$1,0,disasm!$A616+COLUMN()-COLUMN($U616)+IF($I616,0,1)))</f>
        <v>1505</v>
      </c>
      <c r="W616" s="7">
        <f ca="1">IF(Q616="","",OFFSET(program!$A$1,0,disasm!$A616+COLUMN()-COLUMN($U616)+IF($I616,0,1)))</f>
        <v>72</v>
      </c>
      <c r="X616" s="3" t="str">
        <f t="shared" ca="1" si="215"/>
        <v>1</v>
      </c>
      <c r="Y616" s="3" t="str">
        <f t="shared" ca="1" si="216"/>
        <v>node25_main+29</v>
      </c>
      <c r="Z616" s="3" t="str">
        <f t="shared" ca="1" si="217"/>
        <v>[node.desttbl]</v>
      </c>
      <c r="AA616" s="3" t="str">
        <f ca="1">" "
&amp;AE616
&amp;IF(AND(OR(K616=5,K616=6),MOD(INT(J616/1000),10)=1)," A2","")
&amp;IF(AND(NOT(I616),J616=109,OFFSET(program!$A$1,0,disasm!$A616+1)&gt;0,NOT(ISNUMBER(FIND(" A1 "," "&amp;AE616&amp;" "))))," AUTOLABEL","")
&amp;" "</f>
        <v xml:space="preserve"> A2 </v>
      </c>
      <c r="AE616" s="21" t="s">
        <v>19</v>
      </c>
    </row>
    <row r="617" spans="1:31" x14ac:dyDescent="0.2">
      <c r="A617" s="1">
        <f t="shared" ca="1" si="202"/>
        <v>1500</v>
      </c>
      <c r="B617" s="2" t="str">
        <f t="shared" ca="1" si="203"/>
        <v>node25_main+24</v>
      </c>
      <c r="C617" s="3" t="str">
        <f ca="1">_xlfn.TEXTJOIN(" ",FALSE,OFFSET(program!$A$1,0,A617,1,M617))</f>
        <v>1105 1 73</v>
      </c>
      <c r="D617" s="4" t="str">
        <f ca="1">IF($H617="data",".dat "&amp;X617,
IF($H617="str",".str " &amp; _xlfn.TEXTJOIN("",FALSE,OFFSET(program!$A$2,0,A617+1,1,M617-1)),
$L617&amp;" "&amp;_xlfn.TEXTJOIN(", ",TRUE,$X617:$Z617)
))</f>
        <v>J!=0 1, main.loop</v>
      </c>
      <c r="E617" s="19" t="b">
        <f t="shared" ca="1" si="204"/>
        <v>0</v>
      </c>
      <c r="F617" s="5" t="str">
        <f t="shared" ca="1" si="205"/>
        <v>node25_main</v>
      </c>
      <c r="G617" s="5">
        <f t="shared" ca="1" si="206"/>
        <v>1476</v>
      </c>
      <c r="H617" s="5" t="str">
        <f t="shared" si="207"/>
        <v>code</v>
      </c>
      <c r="I617" s="13" t="b">
        <f t="shared" si="208"/>
        <v>0</v>
      </c>
      <c r="J617" s="6">
        <f ca="1">OFFSET(program!$A$1,0,disasm!A617)</f>
        <v>1105</v>
      </c>
      <c r="K617" s="7">
        <f t="shared" ca="1" si="198"/>
        <v>5</v>
      </c>
      <c r="L617" s="7" t="str">
        <f t="shared" ca="1" si="209"/>
        <v>J!=0</v>
      </c>
      <c r="M617" s="7">
        <f t="shared" ca="1" si="210"/>
        <v>3</v>
      </c>
      <c r="N617" s="7">
        <f t="shared" ca="1" si="199"/>
        <v>2</v>
      </c>
      <c r="O617" s="8">
        <f t="shared" ca="1" si="211"/>
        <v>1</v>
      </c>
      <c r="P617" s="8">
        <f t="shared" ca="1" si="200"/>
        <v>1</v>
      </c>
      <c r="Q617" s="8" t="str">
        <f t="shared" ca="1" si="201"/>
        <v/>
      </c>
      <c r="R617" s="8" t="str">
        <f t="shared" ca="1" si="212"/>
        <v>num</v>
      </c>
      <c r="S617" s="8" t="str">
        <f t="shared" ca="1" si="213"/>
        <v>addr</v>
      </c>
      <c r="T617" s="8" t="str">
        <f t="shared" ca="1" si="214"/>
        <v/>
      </c>
      <c r="U617" s="7">
        <f ca="1">IF(O617="","",OFFSET(program!$A$1,0,disasm!$A617+COLUMN()-COLUMN($U617)+IF($I617,0,1)))</f>
        <v>1</v>
      </c>
      <c r="V617" s="7">
        <f ca="1">IF(P617="","",OFFSET(program!$A$1,0,disasm!$A617+COLUMN()-COLUMN($U617)+IF($I617,0,1)))</f>
        <v>73</v>
      </c>
      <c r="W617" s="7" t="str">
        <f ca="1">IF(Q617="","",OFFSET(program!$A$1,0,disasm!$A617+COLUMN()-COLUMN($U617)+IF($I617,0,1)))</f>
        <v/>
      </c>
      <c r="X617" s="3" t="str">
        <f t="shared" ca="1" si="215"/>
        <v>1</v>
      </c>
      <c r="Y617" s="3" t="str">
        <f t="shared" ca="1" si="216"/>
        <v>main.loop</v>
      </c>
      <c r="Z617" s="3" t="str">
        <f t="shared" ca="1" si="217"/>
        <v/>
      </c>
      <c r="AA617" s="3" t="str">
        <f ca="1">" "
&amp;AE617
&amp;IF(AND(OR(K617=5,K617=6),MOD(INT(J617/1000),10)=1)," A2","")
&amp;IF(AND(NOT(I617),J617=109,OFFSET(program!$A$1,0,disasm!$A617+1)&gt;0,NOT(ISNUMBER(FIND(" A1 "," "&amp;AE617&amp;" "))))," AUTOLABEL","")
&amp;" "</f>
        <v xml:space="preserve">  A2 </v>
      </c>
    </row>
    <row r="618" spans="1:31" x14ac:dyDescent="0.2">
      <c r="A618" s="1">
        <f t="shared" ca="1" si="202"/>
        <v>1503</v>
      </c>
      <c r="B618" s="2" t="str">
        <f t="shared" ca="1" si="203"/>
        <v>node25_main+27</v>
      </c>
      <c r="C618" s="3" t="str">
        <f ca="1">_xlfn.TEXTJOIN(" ",FALSE,OFFSET(program!$A$1,0,A618,1,M618))</f>
        <v>1</v>
      </c>
      <c r="D618" s="4" t="str">
        <f ca="1">IF($H618="data",".dat "&amp;X618,
IF($H618="str",".str " &amp; _xlfn.TEXTJOIN("",FALSE,OFFSET(program!$A$2,0,A618+1,1,M618-1)),
$L618&amp;" "&amp;_xlfn.TEXTJOIN(", ",TRUE,$X618:$Z618)
))</f>
        <v>.dat 1</v>
      </c>
      <c r="E618" s="19" t="b">
        <f t="shared" ca="1" si="204"/>
        <v>0</v>
      </c>
      <c r="F618" s="5" t="str">
        <f t="shared" ca="1" si="205"/>
        <v>node25_main</v>
      </c>
      <c r="G618" s="5">
        <f t="shared" ca="1" si="206"/>
        <v>1476</v>
      </c>
      <c r="H618" s="5" t="str">
        <f t="shared" si="207"/>
        <v>data</v>
      </c>
      <c r="I618" s="13" t="b">
        <f t="shared" si="208"/>
        <v>1</v>
      </c>
      <c r="J618" s="6">
        <f ca="1">OFFSET(program!$A$1,0,disasm!A618)</f>
        <v>1</v>
      </c>
      <c r="K618" s="7">
        <f t="shared" ca="1" si="198"/>
        <v>1</v>
      </c>
      <c r="L618" s="7" t="str">
        <f t="shared" ca="1" si="209"/>
        <v xml:space="preserve">ADD </v>
      </c>
      <c r="M618" s="7">
        <f t="shared" si="210"/>
        <v>1</v>
      </c>
      <c r="N618" s="7">
        <f t="shared" si="199"/>
        <v>1</v>
      </c>
      <c r="O618" s="8">
        <f t="shared" si="211"/>
        <v>1</v>
      </c>
      <c r="P618" s="8" t="str">
        <f t="shared" si="200"/>
        <v/>
      </c>
      <c r="Q618" s="8" t="str">
        <f t="shared" si="201"/>
        <v/>
      </c>
      <c r="R618" s="8" t="str">
        <f t="shared" ca="1" si="212"/>
        <v>num</v>
      </c>
      <c r="S618" s="8" t="str">
        <f t="shared" si="213"/>
        <v/>
      </c>
      <c r="T618" s="8" t="str">
        <f t="shared" si="214"/>
        <v/>
      </c>
      <c r="U618" s="7">
        <f ca="1">IF(O618="","",OFFSET(program!$A$1,0,disasm!$A618+COLUMN()-COLUMN($U618)+IF($I618,0,1)))</f>
        <v>1</v>
      </c>
      <c r="V618" s="7" t="str">
        <f ca="1">IF(P618="","",OFFSET(program!$A$1,0,disasm!$A618+COLUMN()-COLUMN($U618)+IF($I618,0,1)))</f>
        <v/>
      </c>
      <c r="W618" s="7" t="str">
        <f ca="1">IF(Q618="","",OFFSET(program!$A$1,0,disasm!$A618+COLUMN()-COLUMN($U618)+IF($I618,0,1)))</f>
        <v/>
      </c>
      <c r="X618" s="3" t="str">
        <f t="shared" ca="1" si="215"/>
        <v>1</v>
      </c>
      <c r="Y618" s="3" t="str">
        <f t="shared" si="216"/>
        <v/>
      </c>
      <c r="Z618" s="3" t="str">
        <f t="shared" si="217"/>
        <v/>
      </c>
      <c r="AA618" s="3" t="str">
        <f ca="1">" "
&amp;AE618
&amp;IF(AND(OR(K618=5,K618=6),MOD(INT(J618/1000),10)=1)," A2","")
&amp;IF(AND(NOT(I618),J618=109,OFFSET(program!$A$1,0,disasm!$A618+1)&gt;0,NOT(ISNUMBER(FIND(" A1 "," "&amp;AE618&amp;" "))))," AUTOLABEL","")
&amp;" "</f>
        <v xml:space="preserve"> DATA </v>
      </c>
      <c r="AE618" s="12" t="s">
        <v>23</v>
      </c>
    </row>
    <row r="619" spans="1:31" x14ac:dyDescent="0.2">
      <c r="A619" s="1">
        <f t="shared" ca="1" si="202"/>
        <v>1504</v>
      </c>
      <c r="B619" s="2" t="str">
        <f t="shared" ca="1" si="203"/>
        <v>node25_main+28</v>
      </c>
      <c r="C619" s="3" t="str">
        <f ca="1">_xlfn.TEXTJOIN(" ",FALSE,OFFSET(program!$A$1,0,A619,1,M619))</f>
        <v>6400</v>
      </c>
      <c r="D619" s="4" t="str">
        <f ca="1">IF($H619="data",".dat "&amp;X619,
IF($H619="str",".str " &amp; _xlfn.TEXTJOIN("",FALSE,OFFSET(program!$A$2,0,A619+1,1,M619-1)),
$L619&amp;" "&amp;_xlfn.TEXTJOIN(", ",TRUE,$X619:$Z619)
))</f>
        <v>.dat 6400</v>
      </c>
      <c r="E619" s="19" t="b">
        <f t="shared" ca="1" si="204"/>
        <v>0</v>
      </c>
      <c r="F619" s="5" t="str">
        <f t="shared" ca="1" si="205"/>
        <v>node25_main</v>
      </c>
      <c r="G619" s="5">
        <f t="shared" ca="1" si="206"/>
        <v>1476</v>
      </c>
      <c r="H619" s="5" t="str">
        <f t="shared" si="207"/>
        <v>data</v>
      </c>
      <c r="I619" s="13" t="b">
        <f t="shared" si="208"/>
        <v>1</v>
      </c>
      <c r="J619" s="6">
        <f ca="1">OFFSET(program!$A$1,0,disasm!A619)</f>
        <v>6400</v>
      </c>
      <c r="K619" s="7">
        <f t="shared" ca="1" si="198"/>
        <v>0</v>
      </c>
      <c r="L619" s="7" t="e">
        <f t="shared" ca="1" si="209"/>
        <v>#VALUE!</v>
      </c>
      <c r="M619" s="7">
        <f t="shared" si="210"/>
        <v>1</v>
      </c>
      <c r="N619" s="7">
        <f t="shared" si="199"/>
        <v>1</v>
      </c>
      <c r="O619" s="8">
        <f t="shared" si="211"/>
        <v>1</v>
      </c>
      <c r="P619" s="8" t="str">
        <f t="shared" si="200"/>
        <v/>
      </c>
      <c r="Q619" s="8" t="str">
        <f t="shared" si="201"/>
        <v/>
      </c>
      <c r="R619" s="8" t="str">
        <f t="shared" ca="1" si="212"/>
        <v>num</v>
      </c>
      <c r="S619" s="8" t="str">
        <f t="shared" si="213"/>
        <v/>
      </c>
      <c r="T619" s="8" t="str">
        <f t="shared" si="214"/>
        <v/>
      </c>
      <c r="U619" s="7">
        <f ca="1">IF(O619="","",OFFSET(program!$A$1,0,disasm!$A619+COLUMN()-COLUMN($U619)+IF($I619,0,1)))</f>
        <v>6400</v>
      </c>
      <c r="V619" s="7" t="str">
        <f ca="1">IF(P619="","",OFFSET(program!$A$1,0,disasm!$A619+COLUMN()-COLUMN($U619)+IF($I619,0,1)))</f>
        <v/>
      </c>
      <c r="W619" s="7" t="str">
        <f ca="1">IF(Q619="","",OFFSET(program!$A$1,0,disasm!$A619+COLUMN()-COLUMN($U619)+IF($I619,0,1)))</f>
        <v/>
      </c>
      <c r="X619" s="3" t="str">
        <f t="shared" ca="1" si="215"/>
        <v>6400</v>
      </c>
      <c r="Y619" s="3" t="str">
        <f t="shared" si="216"/>
        <v/>
      </c>
      <c r="Z619" s="3" t="str">
        <f t="shared" si="217"/>
        <v/>
      </c>
      <c r="AA619" s="3" t="str">
        <f ca="1">" "
&amp;AE619
&amp;IF(AND(OR(K619=5,K619=6),MOD(INT(J619/1000),10)=1)," A2","")
&amp;IF(AND(NOT(I619),J619=109,OFFSET(program!$A$1,0,disasm!$A619+1)&gt;0,NOT(ISNUMBER(FIND(" A1 "," "&amp;AE619&amp;" "))))," AUTOLABEL","")
&amp;" "</f>
        <v xml:space="preserve">  </v>
      </c>
    </row>
    <row r="620" spans="1:31" x14ac:dyDescent="0.2">
      <c r="A620" s="1">
        <f t="shared" ca="1" si="202"/>
        <v>1505</v>
      </c>
      <c r="B620" s="2" t="str">
        <f t="shared" ca="1" si="203"/>
        <v>node25_main+29</v>
      </c>
      <c r="C620" s="3" t="str">
        <f ca="1">_xlfn.TEXTJOIN(" ",FALSE,OFFSET(program!$A$1,0,A620,1,M620))</f>
        <v>42</v>
      </c>
      <c r="D620" s="4" t="str">
        <f ca="1">IF($H620="data",".dat "&amp;X620,
IF($H620="str",".str " &amp; _xlfn.TEXTJOIN("",FALSE,OFFSET(program!$A$2,0,A620+1,1,M620-1)),
$L620&amp;" "&amp;_xlfn.TEXTJOIN(", ",TRUE,$X620:$Z620)
))</f>
        <v>.dat 42</v>
      </c>
      <c r="E620" s="19" t="b">
        <f t="shared" ca="1" si="204"/>
        <v>0</v>
      </c>
      <c r="F620" s="5" t="str">
        <f t="shared" ca="1" si="205"/>
        <v>node25_main</v>
      </c>
      <c r="G620" s="5">
        <f t="shared" ca="1" si="206"/>
        <v>1476</v>
      </c>
      <c r="H620" s="5" t="str">
        <f t="shared" si="207"/>
        <v>data</v>
      </c>
      <c r="I620" s="13" t="b">
        <f t="shared" si="208"/>
        <v>1</v>
      </c>
      <c r="J620" s="6">
        <f ca="1">OFFSET(program!$A$1,0,disasm!A620)</f>
        <v>42</v>
      </c>
      <c r="K620" s="7">
        <f t="shared" ca="1" si="198"/>
        <v>42</v>
      </c>
      <c r="L620" s="7" t="e">
        <f t="shared" ca="1" si="209"/>
        <v>#VALUE!</v>
      </c>
      <c r="M620" s="7">
        <f t="shared" si="210"/>
        <v>1</v>
      </c>
      <c r="N620" s="7">
        <f t="shared" si="199"/>
        <v>1</v>
      </c>
      <c r="O620" s="8">
        <f t="shared" si="211"/>
        <v>1</v>
      </c>
      <c r="P620" s="8" t="str">
        <f t="shared" si="200"/>
        <v/>
      </c>
      <c r="Q620" s="8" t="str">
        <f t="shared" si="201"/>
        <v/>
      </c>
      <c r="R620" s="8" t="str">
        <f t="shared" ca="1" si="212"/>
        <v>num</v>
      </c>
      <c r="S620" s="8" t="str">
        <f t="shared" si="213"/>
        <v/>
      </c>
      <c r="T620" s="8" t="str">
        <f t="shared" si="214"/>
        <v/>
      </c>
      <c r="U620" s="7">
        <f ca="1">IF(O620="","",OFFSET(program!$A$1,0,disasm!$A620+COLUMN()-COLUMN($U620)+IF($I620,0,1)))</f>
        <v>42</v>
      </c>
      <c r="V620" s="7" t="str">
        <f ca="1">IF(P620="","",OFFSET(program!$A$1,0,disasm!$A620+COLUMN()-COLUMN($U620)+IF($I620,0,1)))</f>
        <v/>
      </c>
      <c r="W620" s="7" t="str">
        <f ca="1">IF(Q620="","",OFFSET(program!$A$1,0,disasm!$A620+COLUMN()-COLUMN($U620)+IF($I620,0,1)))</f>
        <v/>
      </c>
      <c r="X620" s="3" t="str">
        <f t="shared" ca="1" si="215"/>
        <v>42</v>
      </c>
      <c r="Y620" s="3" t="str">
        <f t="shared" si="216"/>
        <v/>
      </c>
      <c r="Z620" s="3" t="str">
        <f t="shared" si="217"/>
        <v/>
      </c>
      <c r="AA620" s="3" t="str">
        <f ca="1">" "
&amp;AE620
&amp;IF(AND(OR(K620=5,K620=6),MOD(INT(J620/1000),10)=1)," A2","")
&amp;IF(AND(NOT(I620),J620=109,OFFSET(program!$A$1,0,disasm!$A620+1)&gt;0,NOT(ISNUMBER(FIND(" A1 "," "&amp;AE620&amp;" "))))," AUTOLABEL","")
&amp;" "</f>
        <v xml:space="preserve">  </v>
      </c>
    </row>
    <row r="621" spans="1:31" x14ac:dyDescent="0.2">
      <c r="A621" s="1">
        <f t="shared" ca="1" si="202"/>
        <v>1506</v>
      </c>
      <c r="B621" s="2" t="str">
        <f t="shared" ca="1" si="203"/>
        <v>node25_main+30</v>
      </c>
      <c r="C621" s="3" t="str">
        <f ca="1">_xlfn.TEXTJOIN(" ",FALSE,OFFSET(program!$A$1,0,A621,1,M621))</f>
        <v>373782</v>
      </c>
      <c r="D621" s="4" t="str">
        <f ca="1">IF($H621="data",".dat "&amp;X621,
IF($H621="str",".str " &amp; _xlfn.TEXTJOIN("",FALSE,OFFSET(program!$A$2,0,A621+1,1,M621-1)),
$L621&amp;" "&amp;_xlfn.TEXTJOIN(", ",TRUE,$X621:$Z621)
))</f>
        <v>.dat 373782</v>
      </c>
      <c r="E621" s="19" t="b">
        <f t="shared" ca="1" si="204"/>
        <v>0</v>
      </c>
      <c r="F621" s="5" t="str">
        <f t="shared" ca="1" si="205"/>
        <v>node25_main</v>
      </c>
      <c r="G621" s="5">
        <f t="shared" ca="1" si="206"/>
        <v>1476</v>
      </c>
      <c r="H621" s="5" t="str">
        <f t="shared" si="207"/>
        <v>data</v>
      </c>
      <c r="I621" s="13" t="b">
        <f t="shared" si="208"/>
        <v>1</v>
      </c>
      <c r="J621" s="6">
        <f ca="1">OFFSET(program!$A$1,0,disasm!A621)</f>
        <v>373782</v>
      </c>
      <c r="K621" s="7">
        <f t="shared" ca="1" si="198"/>
        <v>82</v>
      </c>
      <c r="L621" s="7" t="e">
        <f t="shared" ca="1" si="209"/>
        <v>#VALUE!</v>
      </c>
      <c r="M621" s="7">
        <f t="shared" si="210"/>
        <v>1</v>
      </c>
      <c r="N621" s="7">
        <f t="shared" si="199"/>
        <v>1</v>
      </c>
      <c r="O621" s="8">
        <f t="shared" si="211"/>
        <v>1</v>
      </c>
      <c r="P621" s="8" t="str">
        <f t="shared" si="200"/>
        <v/>
      </c>
      <c r="Q621" s="8" t="str">
        <f t="shared" si="201"/>
        <v/>
      </c>
      <c r="R621" s="8" t="str">
        <f t="shared" ca="1" si="212"/>
        <v>num</v>
      </c>
      <c r="S621" s="8" t="str">
        <f t="shared" si="213"/>
        <v/>
      </c>
      <c r="T621" s="8" t="str">
        <f t="shared" si="214"/>
        <v/>
      </c>
      <c r="U621" s="7">
        <f ca="1">IF(O621="","",OFFSET(program!$A$1,0,disasm!$A621+COLUMN()-COLUMN($U621)+IF($I621,0,1)))</f>
        <v>373782</v>
      </c>
      <c r="V621" s="7" t="str">
        <f ca="1">IF(P621="","",OFFSET(program!$A$1,0,disasm!$A621+COLUMN()-COLUMN($U621)+IF($I621,0,1)))</f>
        <v/>
      </c>
      <c r="W621" s="7" t="str">
        <f ca="1">IF(Q621="","",OFFSET(program!$A$1,0,disasm!$A621+COLUMN()-COLUMN($U621)+IF($I621,0,1)))</f>
        <v/>
      </c>
      <c r="X621" s="3" t="str">
        <f t="shared" ca="1" si="215"/>
        <v>373782</v>
      </c>
      <c r="Y621" s="3" t="str">
        <f t="shared" si="216"/>
        <v/>
      </c>
      <c r="Z621" s="3" t="str">
        <f t="shared" si="217"/>
        <v/>
      </c>
      <c r="AA621" s="3" t="str">
        <f ca="1">" "
&amp;AE621
&amp;IF(AND(OR(K621=5,K621=6),MOD(INT(J621/1000),10)=1)," A2","")
&amp;IF(AND(NOT(I621),J621=109,OFFSET(program!$A$1,0,disasm!$A621+1)&gt;0,NOT(ISNUMBER(FIND(" A1 "," "&amp;AE621&amp;" "))))," AUTOLABEL","")
&amp;" "</f>
        <v xml:space="preserve">  </v>
      </c>
    </row>
    <row r="622" spans="1:31" x14ac:dyDescent="0.2">
      <c r="A622" s="1">
        <f t="shared" ca="1" si="202"/>
        <v>1507</v>
      </c>
      <c r="B622" s="2" t="str">
        <f t="shared" ca="1" si="203"/>
        <v>node46_main</v>
      </c>
      <c r="C622" s="3" t="str">
        <f ca="1">_xlfn.TEXTJOIN(" ",FALSE,OFFSET(program!$A$1,0,A622,1,M622))</f>
        <v>1101 23873 0 66</v>
      </c>
      <c r="D622" s="4" t="str">
        <f ca="1">IF($H622="data",".dat "&amp;X622,
IF($H622="str",".str " &amp; _xlfn.TEXTJOIN("",FALSE,OFFSET(program!$A$2,0,A622+1,1,M622-1)),
$L622&amp;" "&amp;_xlfn.TEXTJOIN(", ",TRUE,$X622:$Z622)
))</f>
        <v>ADD  23873, 0, [node.prime]</v>
      </c>
      <c r="E622" s="19" t="b">
        <f t="shared" ca="1" si="204"/>
        <v>1</v>
      </c>
      <c r="F622" s="5" t="str">
        <f t="shared" si="205"/>
        <v>node46_main</v>
      </c>
      <c r="G622" s="5">
        <f t="shared" ca="1" si="206"/>
        <v>1507</v>
      </c>
      <c r="H622" s="5" t="str">
        <f t="shared" si="207"/>
        <v>code</v>
      </c>
      <c r="I622" s="13" t="b">
        <f t="shared" si="208"/>
        <v>0</v>
      </c>
      <c r="J622" s="6">
        <f ca="1">OFFSET(program!$A$1,0,disasm!A622)</f>
        <v>1101</v>
      </c>
      <c r="K622" s="7">
        <f t="shared" ca="1" si="198"/>
        <v>1</v>
      </c>
      <c r="L622" s="7" t="str">
        <f t="shared" ca="1" si="209"/>
        <v xml:space="preserve">ADD </v>
      </c>
      <c r="M622" s="7">
        <f t="shared" ca="1" si="210"/>
        <v>4</v>
      </c>
      <c r="N622" s="7">
        <f t="shared" ca="1" si="199"/>
        <v>3</v>
      </c>
      <c r="O622" s="8">
        <f t="shared" ca="1" si="211"/>
        <v>1</v>
      </c>
      <c r="P622" s="8">
        <f t="shared" ca="1" si="200"/>
        <v>1</v>
      </c>
      <c r="Q622" s="8">
        <f t="shared" ca="1" si="201"/>
        <v>0</v>
      </c>
      <c r="R622" s="8" t="str">
        <f t="shared" ca="1" si="212"/>
        <v>num</v>
      </c>
      <c r="S622" s="8" t="str">
        <f t="shared" ca="1" si="213"/>
        <v>num</v>
      </c>
      <c r="T622" s="8" t="str">
        <f t="shared" ca="1" si="214"/>
        <v>addr</v>
      </c>
      <c r="U622" s="7">
        <f ca="1">IF(O622="","",OFFSET(program!$A$1,0,disasm!$A622+COLUMN()-COLUMN($U622)+IF($I622,0,1)))</f>
        <v>23873</v>
      </c>
      <c r="V622" s="7">
        <f ca="1">IF(P622="","",OFFSET(program!$A$1,0,disasm!$A622+COLUMN()-COLUMN($U622)+IF($I622,0,1)))</f>
        <v>0</v>
      </c>
      <c r="W622" s="7">
        <f ca="1">IF(Q622="","",OFFSET(program!$A$1,0,disasm!$A622+COLUMN()-COLUMN($U622)+IF($I622,0,1)))</f>
        <v>66</v>
      </c>
      <c r="X622" s="3" t="str">
        <f t="shared" ca="1" si="215"/>
        <v>23873</v>
      </c>
      <c r="Y622" s="3" t="str">
        <f t="shared" ca="1" si="216"/>
        <v>0</v>
      </c>
      <c r="Z622" s="3" t="str">
        <f t="shared" ca="1" si="217"/>
        <v>[node.prime]</v>
      </c>
      <c r="AA622" s="3" t="str">
        <f ca="1">" "
&amp;AE622
&amp;IF(AND(OR(K622=5,K622=6),MOD(INT(J622/1000),10)=1)," A2","")
&amp;IF(AND(NOT(I622),J622=109,OFFSET(program!$A$1,0,disasm!$A622+1)&gt;0,NOT(ISNUMBER(FIND(" A1 "," "&amp;AE622&amp;" "))))," AUTOLABEL","")
&amp;" "</f>
        <v xml:space="preserve"> CODE </v>
      </c>
      <c r="AD622" s="12" t="s">
        <v>115</v>
      </c>
      <c r="AE622" s="12" t="s">
        <v>24</v>
      </c>
    </row>
    <row r="623" spans="1:31" x14ac:dyDescent="0.2">
      <c r="A623" s="1">
        <f t="shared" ca="1" si="202"/>
        <v>1511</v>
      </c>
      <c r="B623" s="2" t="str">
        <f t="shared" ca="1" si="203"/>
        <v>node46_main+4</v>
      </c>
      <c r="C623" s="3" t="str">
        <f ca="1">_xlfn.TEXTJOIN(" ",FALSE,OFFSET(program!$A$1,0,A623,1,M623))</f>
        <v>1102 1 1 67</v>
      </c>
      <c r="D623" s="4" t="str">
        <f ca="1">IF($H623="data",".dat "&amp;X623,
IF($H623="str",".str " &amp; _xlfn.TEXTJOIN("",FALSE,OFFSET(program!$A$2,0,A623+1,1,M623-1)),
$L623&amp;" "&amp;_xlfn.TEXTJOIN(", ",TRUE,$X623:$Z623)
))</f>
        <v>MUL  1, 1, [node.rxmem_size]</v>
      </c>
      <c r="E623" s="19" t="b">
        <f t="shared" ca="1" si="204"/>
        <v>1</v>
      </c>
      <c r="F623" s="5" t="str">
        <f t="shared" ca="1" si="205"/>
        <v>node46_main</v>
      </c>
      <c r="G623" s="5">
        <f t="shared" ca="1" si="206"/>
        <v>1507</v>
      </c>
      <c r="H623" s="5" t="str">
        <f t="shared" si="207"/>
        <v>code</v>
      </c>
      <c r="I623" s="13" t="b">
        <f t="shared" si="208"/>
        <v>0</v>
      </c>
      <c r="J623" s="6">
        <f ca="1">OFFSET(program!$A$1,0,disasm!A623)</f>
        <v>1102</v>
      </c>
      <c r="K623" s="7">
        <f t="shared" ca="1" si="198"/>
        <v>2</v>
      </c>
      <c r="L623" s="7" t="str">
        <f t="shared" ca="1" si="209"/>
        <v xml:space="preserve">MUL </v>
      </c>
      <c r="M623" s="7">
        <f t="shared" ca="1" si="210"/>
        <v>4</v>
      </c>
      <c r="N623" s="7">
        <f t="shared" ca="1" si="199"/>
        <v>3</v>
      </c>
      <c r="O623" s="8">
        <f t="shared" ca="1" si="211"/>
        <v>1</v>
      </c>
      <c r="P623" s="8">
        <f t="shared" ca="1" si="200"/>
        <v>1</v>
      </c>
      <c r="Q623" s="8">
        <f t="shared" ca="1" si="201"/>
        <v>0</v>
      </c>
      <c r="R623" s="8" t="str">
        <f t="shared" ca="1" si="212"/>
        <v>num</v>
      </c>
      <c r="S623" s="8" t="str">
        <f t="shared" ca="1" si="213"/>
        <v>num</v>
      </c>
      <c r="T623" s="8" t="str">
        <f t="shared" ca="1" si="214"/>
        <v>addr</v>
      </c>
      <c r="U623" s="7">
        <f ca="1">IF(O623="","",OFFSET(program!$A$1,0,disasm!$A623+COLUMN()-COLUMN($U623)+IF($I623,0,1)))</f>
        <v>1</v>
      </c>
      <c r="V623" s="7">
        <f ca="1">IF(P623="","",OFFSET(program!$A$1,0,disasm!$A623+COLUMN()-COLUMN($U623)+IF($I623,0,1)))</f>
        <v>1</v>
      </c>
      <c r="W623" s="7">
        <f ca="1">IF(Q623="","",OFFSET(program!$A$1,0,disasm!$A623+COLUMN()-COLUMN($U623)+IF($I623,0,1)))</f>
        <v>67</v>
      </c>
      <c r="X623" s="3" t="str">
        <f t="shared" ca="1" si="215"/>
        <v>1</v>
      </c>
      <c r="Y623" s="3" t="str">
        <f t="shared" ca="1" si="216"/>
        <v>1</v>
      </c>
      <c r="Z623" s="3" t="str">
        <f t="shared" ca="1" si="217"/>
        <v>[node.rxmem_size]</v>
      </c>
      <c r="AA623" s="3" t="str">
        <f ca="1">" "
&amp;AE623
&amp;IF(AND(OR(K623=5,K623=6),MOD(INT(J623/1000),10)=1)," A2","")
&amp;IF(AND(NOT(I623),J623=109,OFFSET(program!$A$1,0,disasm!$A623+1)&gt;0,NOT(ISNUMBER(FIND(" A1 "," "&amp;AE623&amp;" "))))," AUTOLABEL","")
&amp;" "</f>
        <v xml:space="preserve">  </v>
      </c>
    </row>
    <row r="624" spans="1:31" x14ac:dyDescent="0.2">
      <c r="A624" s="1">
        <f t="shared" ca="1" si="202"/>
        <v>1515</v>
      </c>
      <c r="B624" s="2" t="str">
        <f t="shared" ca="1" si="203"/>
        <v>node46_main+8</v>
      </c>
      <c r="C624" s="3" t="str">
        <f ca="1">_xlfn.TEXTJOIN(" ",FALSE,OFFSET(program!$A$1,0,A624,1,M624))</f>
        <v>1101 1534 0 68</v>
      </c>
      <c r="D624" s="4" t="str">
        <f ca="1">IF($H624="data",".dat "&amp;X624,
IF($H624="str",".str " &amp; _xlfn.TEXTJOIN("",FALSE,OFFSET(program!$A$2,0,A624+1,1,M624-1)),
$L624&amp;" "&amp;_xlfn.TEXTJOIN(", ",TRUE,$X624:$Z624)
))</f>
        <v>ADD  node46_main+27, 0, [node.rxmem]</v>
      </c>
      <c r="E624" s="19" t="b">
        <f t="shared" ca="1" si="204"/>
        <v>1</v>
      </c>
      <c r="F624" s="5" t="str">
        <f t="shared" ca="1" si="205"/>
        <v>node46_main</v>
      </c>
      <c r="G624" s="5">
        <f t="shared" ca="1" si="206"/>
        <v>1507</v>
      </c>
      <c r="H624" s="5" t="str">
        <f t="shared" si="207"/>
        <v>code</v>
      </c>
      <c r="I624" s="13" t="b">
        <f t="shared" si="208"/>
        <v>0</v>
      </c>
      <c r="J624" s="6">
        <f ca="1">OFFSET(program!$A$1,0,disasm!A624)</f>
        <v>1101</v>
      </c>
      <c r="K624" s="7">
        <f t="shared" ca="1" si="198"/>
        <v>1</v>
      </c>
      <c r="L624" s="7" t="str">
        <f t="shared" ca="1" si="209"/>
        <v xml:space="preserve">ADD </v>
      </c>
      <c r="M624" s="7">
        <f t="shared" ca="1" si="210"/>
        <v>4</v>
      </c>
      <c r="N624" s="7">
        <f t="shared" ca="1" si="199"/>
        <v>3</v>
      </c>
      <c r="O624" s="8">
        <f t="shared" ca="1" si="211"/>
        <v>1</v>
      </c>
      <c r="P624" s="8">
        <f t="shared" ca="1" si="200"/>
        <v>1</v>
      </c>
      <c r="Q624" s="8">
        <f t="shared" ca="1" si="201"/>
        <v>0</v>
      </c>
      <c r="R624" s="8" t="str">
        <f t="shared" ca="1" si="212"/>
        <v>addr</v>
      </c>
      <c r="S624" s="8" t="str">
        <f t="shared" ca="1" si="213"/>
        <v>num</v>
      </c>
      <c r="T624" s="8" t="str">
        <f t="shared" ca="1" si="214"/>
        <v>addr</v>
      </c>
      <c r="U624" s="7">
        <f ca="1">IF(O624="","",OFFSET(program!$A$1,0,disasm!$A624+COLUMN()-COLUMN($U624)+IF($I624,0,1)))</f>
        <v>1534</v>
      </c>
      <c r="V624" s="7">
        <f ca="1">IF(P624="","",OFFSET(program!$A$1,0,disasm!$A624+COLUMN()-COLUMN($U624)+IF($I624,0,1)))</f>
        <v>0</v>
      </c>
      <c r="W624" s="7">
        <f ca="1">IF(Q624="","",OFFSET(program!$A$1,0,disasm!$A624+COLUMN()-COLUMN($U624)+IF($I624,0,1)))</f>
        <v>68</v>
      </c>
      <c r="X624" s="3" t="str">
        <f t="shared" ca="1" si="215"/>
        <v>node46_main+27</v>
      </c>
      <c r="Y624" s="3" t="str">
        <f t="shared" ca="1" si="216"/>
        <v>0</v>
      </c>
      <c r="Z624" s="3" t="str">
        <f t="shared" ca="1" si="217"/>
        <v>[node.rxmem]</v>
      </c>
      <c r="AA624" s="3" t="str">
        <f ca="1">" "
&amp;AE624
&amp;IF(AND(OR(K624=5,K624=6),MOD(INT(J624/1000),10)=1)," A2","")
&amp;IF(AND(NOT(I624),J624=109,OFFSET(program!$A$1,0,disasm!$A624+1)&gt;0,NOT(ISNUMBER(FIND(" A1 "," "&amp;AE624&amp;" "))))," AUTOLABEL","")
&amp;" "</f>
        <v xml:space="preserve"> A1 </v>
      </c>
      <c r="AE624" s="12" t="s">
        <v>28</v>
      </c>
    </row>
    <row r="625" spans="1:31" x14ac:dyDescent="0.2">
      <c r="A625" s="1">
        <f t="shared" ca="1" si="202"/>
        <v>1519</v>
      </c>
      <c r="B625" s="2" t="str">
        <f t="shared" ca="1" si="203"/>
        <v>node46_main+12</v>
      </c>
      <c r="C625" s="3" t="str">
        <f ca="1">_xlfn.TEXTJOIN(" ",FALSE,OFFSET(program!$A$1,0,A625,1,M625))</f>
        <v>1101 556 0 69</v>
      </c>
      <c r="D625" s="4" t="str">
        <f ca="1">IF($H625="data",".dat "&amp;X625,
IF($H625="str",".str " &amp; _xlfn.TEXTJOIN("",FALSE,OFFSET(program!$A$2,0,A625+1,1,M625-1)),
$L625&amp;" "&amp;_xlfn.TEXTJOIN(", ",TRUE,$X625:$Z625)
))</f>
        <v>ADD  app_first, 0, [node.node_app]</v>
      </c>
      <c r="E625" s="19" t="b">
        <f t="shared" ca="1" si="204"/>
        <v>1</v>
      </c>
      <c r="F625" s="5" t="str">
        <f t="shared" ca="1" si="205"/>
        <v>node46_main</v>
      </c>
      <c r="G625" s="5">
        <f t="shared" ca="1" si="206"/>
        <v>1507</v>
      </c>
      <c r="H625" s="5" t="str">
        <f t="shared" si="207"/>
        <v>code</v>
      </c>
      <c r="I625" s="13" t="b">
        <f t="shared" si="208"/>
        <v>0</v>
      </c>
      <c r="J625" s="6">
        <f ca="1">OFFSET(program!$A$1,0,disasm!A625)</f>
        <v>1101</v>
      </c>
      <c r="K625" s="7">
        <f t="shared" ca="1" si="198"/>
        <v>1</v>
      </c>
      <c r="L625" s="7" t="str">
        <f t="shared" ca="1" si="209"/>
        <v xml:space="preserve">ADD </v>
      </c>
      <c r="M625" s="7">
        <f t="shared" ca="1" si="210"/>
        <v>4</v>
      </c>
      <c r="N625" s="7">
        <f t="shared" ca="1" si="199"/>
        <v>3</v>
      </c>
      <c r="O625" s="8">
        <f t="shared" ca="1" si="211"/>
        <v>1</v>
      </c>
      <c r="P625" s="8">
        <f t="shared" ca="1" si="200"/>
        <v>1</v>
      </c>
      <c r="Q625" s="8">
        <f t="shared" ca="1" si="201"/>
        <v>0</v>
      </c>
      <c r="R625" s="8" t="str">
        <f t="shared" ca="1" si="212"/>
        <v>addr</v>
      </c>
      <c r="S625" s="8" t="str">
        <f t="shared" ca="1" si="213"/>
        <v>num</v>
      </c>
      <c r="T625" s="8" t="str">
        <f t="shared" ca="1" si="214"/>
        <v>addr</v>
      </c>
      <c r="U625" s="7">
        <f ca="1">IF(O625="","",OFFSET(program!$A$1,0,disasm!$A625+COLUMN()-COLUMN($U625)+IF($I625,0,1)))</f>
        <v>556</v>
      </c>
      <c r="V625" s="7">
        <f ca="1">IF(P625="","",OFFSET(program!$A$1,0,disasm!$A625+COLUMN()-COLUMN($U625)+IF($I625,0,1)))</f>
        <v>0</v>
      </c>
      <c r="W625" s="7">
        <f ca="1">IF(Q625="","",OFFSET(program!$A$1,0,disasm!$A625+COLUMN()-COLUMN($U625)+IF($I625,0,1)))</f>
        <v>69</v>
      </c>
      <c r="X625" s="3" t="str">
        <f t="shared" ca="1" si="215"/>
        <v>app_first</v>
      </c>
      <c r="Y625" s="3" t="str">
        <f t="shared" ca="1" si="216"/>
        <v>0</v>
      </c>
      <c r="Z625" s="3" t="str">
        <f t="shared" ca="1" si="217"/>
        <v>[node.node_app]</v>
      </c>
      <c r="AA625" s="3" t="str">
        <f ca="1">" "
&amp;AE625
&amp;IF(AND(OR(K625=5,K625=6),MOD(INT(J625/1000),10)=1)," A2","")
&amp;IF(AND(NOT(I625),J625=109,OFFSET(program!$A$1,0,disasm!$A625+1)&gt;0,NOT(ISNUMBER(FIND(" A1 "," "&amp;AE625&amp;" "))))," AUTOLABEL","")
&amp;" "</f>
        <v xml:space="preserve"> A1 </v>
      </c>
      <c r="AE625" s="12" t="s">
        <v>28</v>
      </c>
    </row>
    <row r="626" spans="1:31" x14ac:dyDescent="0.2">
      <c r="A626" s="1">
        <f t="shared" ca="1" si="202"/>
        <v>1523</v>
      </c>
      <c r="B626" s="2" t="str">
        <f t="shared" ca="1" si="203"/>
        <v>node46_main+16</v>
      </c>
      <c r="C626" s="3" t="str">
        <f ca="1">_xlfn.TEXTJOIN(" ",FALSE,OFFSET(program!$A$1,0,A626,1,M626))</f>
        <v>1101 8 0 71</v>
      </c>
      <c r="D626" s="4" t="str">
        <f ca="1">IF($H626="data",".dat "&amp;X626,
IF($H626="str",".str " &amp; _xlfn.TEXTJOIN("",FALSE,OFFSET(program!$A$2,0,A626+1,1,M626-1)),
$L626&amp;" "&amp;_xlfn.TEXTJOIN(", ",TRUE,$X626:$Z626)
))</f>
        <v>ADD  8, 0, [node.desttbl_size]</v>
      </c>
      <c r="E626" s="19" t="b">
        <f t="shared" ca="1" si="204"/>
        <v>1</v>
      </c>
      <c r="F626" s="5" t="str">
        <f t="shared" ca="1" si="205"/>
        <v>node46_main</v>
      </c>
      <c r="G626" s="5">
        <f t="shared" ca="1" si="206"/>
        <v>1507</v>
      </c>
      <c r="H626" s="5" t="str">
        <f t="shared" si="207"/>
        <v>code</v>
      </c>
      <c r="I626" s="13" t="b">
        <f t="shared" si="208"/>
        <v>0</v>
      </c>
      <c r="J626" s="6">
        <f ca="1">OFFSET(program!$A$1,0,disasm!A626)</f>
        <v>1101</v>
      </c>
      <c r="K626" s="7">
        <f t="shared" ca="1" si="198"/>
        <v>1</v>
      </c>
      <c r="L626" s="7" t="str">
        <f t="shared" ca="1" si="209"/>
        <v xml:space="preserve">ADD </v>
      </c>
      <c r="M626" s="7">
        <f t="shared" ca="1" si="210"/>
        <v>4</v>
      </c>
      <c r="N626" s="7">
        <f t="shared" ca="1" si="199"/>
        <v>3</v>
      </c>
      <c r="O626" s="8">
        <f t="shared" ca="1" si="211"/>
        <v>1</v>
      </c>
      <c r="P626" s="8">
        <f t="shared" ca="1" si="200"/>
        <v>1</v>
      </c>
      <c r="Q626" s="8">
        <f t="shared" ca="1" si="201"/>
        <v>0</v>
      </c>
      <c r="R626" s="8" t="str">
        <f t="shared" ca="1" si="212"/>
        <v>num</v>
      </c>
      <c r="S626" s="8" t="str">
        <f t="shared" ca="1" si="213"/>
        <v>num</v>
      </c>
      <c r="T626" s="8" t="str">
        <f t="shared" ca="1" si="214"/>
        <v>addr</v>
      </c>
      <c r="U626" s="7">
        <f ca="1">IF(O626="","",OFFSET(program!$A$1,0,disasm!$A626+COLUMN()-COLUMN($U626)+IF($I626,0,1)))</f>
        <v>8</v>
      </c>
      <c r="V626" s="7">
        <f ca="1">IF(P626="","",OFFSET(program!$A$1,0,disasm!$A626+COLUMN()-COLUMN($U626)+IF($I626,0,1)))</f>
        <v>0</v>
      </c>
      <c r="W626" s="7">
        <f ca="1">IF(Q626="","",OFFSET(program!$A$1,0,disasm!$A626+COLUMN()-COLUMN($U626)+IF($I626,0,1)))</f>
        <v>71</v>
      </c>
      <c r="X626" s="3" t="str">
        <f t="shared" ca="1" si="215"/>
        <v>8</v>
      </c>
      <c r="Y626" s="3" t="str">
        <f t="shared" ca="1" si="216"/>
        <v>0</v>
      </c>
      <c r="Z626" s="3" t="str">
        <f t="shared" ca="1" si="217"/>
        <v>[node.desttbl_size]</v>
      </c>
      <c r="AA626" s="3" t="str">
        <f ca="1">" "
&amp;AE626
&amp;IF(AND(OR(K626=5,K626=6),MOD(INT(J626/1000),10)=1)," A2","")
&amp;IF(AND(NOT(I626),J626=109,OFFSET(program!$A$1,0,disasm!$A626+1)&gt;0,NOT(ISNUMBER(FIND(" A1 "," "&amp;AE626&amp;" "))))," AUTOLABEL","")
&amp;" "</f>
        <v xml:space="preserve">  </v>
      </c>
    </row>
    <row r="627" spans="1:31" x14ac:dyDescent="0.2">
      <c r="A627" s="1">
        <f t="shared" ca="1" si="202"/>
        <v>1527</v>
      </c>
      <c r="B627" s="2" t="str">
        <f t="shared" ca="1" si="203"/>
        <v>node46_main+20</v>
      </c>
      <c r="C627" s="3" t="str">
        <f ca="1">_xlfn.TEXTJOIN(" ",FALSE,OFFSET(program!$A$1,0,A627,1,M627))</f>
        <v>1101 1536 0 72</v>
      </c>
      <c r="D627" s="4" t="str">
        <f ca="1">IF($H627="data",".dat "&amp;X627,
IF($H627="str",".str " &amp; _xlfn.TEXTJOIN("",FALSE,OFFSET(program!$A$2,0,A627+1,1,M627-1)),
$L627&amp;" "&amp;_xlfn.TEXTJOIN(", ",TRUE,$X627:$Z627)
))</f>
        <v>ADD  node46_main+29, 0, [node.desttbl]</v>
      </c>
      <c r="E627" s="19" t="b">
        <f t="shared" ca="1" si="204"/>
        <v>1</v>
      </c>
      <c r="F627" s="5" t="str">
        <f t="shared" ca="1" si="205"/>
        <v>node46_main</v>
      </c>
      <c r="G627" s="5">
        <f t="shared" ca="1" si="206"/>
        <v>1507</v>
      </c>
      <c r="H627" s="5" t="str">
        <f t="shared" si="207"/>
        <v>code</v>
      </c>
      <c r="I627" s="13" t="b">
        <f t="shared" si="208"/>
        <v>0</v>
      </c>
      <c r="J627" s="6">
        <f ca="1">OFFSET(program!$A$1,0,disasm!A627)</f>
        <v>1101</v>
      </c>
      <c r="K627" s="7">
        <f t="shared" ca="1" si="198"/>
        <v>1</v>
      </c>
      <c r="L627" s="7" t="str">
        <f t="shared" ca="1" si="209"/>
        <v xml:space="preserve">ADD </v>
      </c>
      <c r="M627" s="7">
        <f t="shared" ca="1" si="210"/>
        <v>4</v>
      </c>
      <c r="N627" s="7">
        <f t="shared" ca="1" si="199"/>
        <v>3</v>
      </c>
      <c r="O627" s="8">
        <f t="shared" ca="1" si="211"/>
        <v>1</v>
      </c>
      <c r="P627" s="8">
        <f t="shared" ca="1" si="200"/>
        <v>1</v>
      </c>
      <c r="Q627" s="8">
        <f t="shared" ca="1" si="201"/>
        <v>0</v>
      </c>
      <c r="R627" s="8" t="str">
        <f t="shared" ca="1" si="212"/>
        <v>addr</v>
      </c>
      <c r="S627" s="8" t="str">
        <f t="shared" ca="1" si="213"/>
        <v>num</v>
      </c>
      <c r="T627" s="8" t="str">
        <f t="shared" ca="1" si="214"/>
        <v>addr</v>
      </c>
      <c r="U627" s="7">
        <f ca="1">IF(O627="","",OFFSET(program!$A$1,0,disasm!$A627+COLUMN()-COLUMN($U627)+IF($I627,0,1)))</f>
        <v>1536</v>
      </c>
      <c r="V627" s="7">
        <f ca="1">IF(P627="","",OFFSET(program!$A$1,0,disasm!$A627+COLUMN()-COLUMN($U627)+IF($I627,0,1)))</f>
        <v>0</v>
      </c>
      <c r="W627" s="7">
        <f ca="1">IF(Q627="","",OFFSET(program!$A$1,0,disasm!$A627+COLUMN()-COLUMN($U627)+IF($I627,0,1)))</f>
        <v>72</v>
      </c>
      <c r="X627" s="3" t="str">
        <f t="shared" ca="1" si="215"/>
        <v>node46_main+29</v>
      </c>
      <c r="Y627" s="3" t="str">
        <f t="shared" ca="1" si="216"/>
        <v>0</v>
      </c>
      <c r="Z627" s="3" t="str">
        <f t="shared" ca="1" si="217"/>
        <v>[node.desttbl]</v>
      </c>
      <c r="AA627" s="3" t="str">
        <f ca="1">" "
&amp;AE627
&amp;IF(AND(OR(K627=5,K627=6),MOD(INT(J627/1000),10)=1)," A2","")
&amp;IF(AND(NOT(I627),J627=109,OFFSET(program!$A$1,0,disasm!$A627+1)&gt;0,NOT(ISNUMBER(FIND(" A1 "," "&amp;AE627&amp;" "))))," AUTOLABEL","")
&amp;" "</f>
        <v xml:space="preserve"> A1 </v>
      </c>
      <c r="AE627" s="21" t="s">
        <v>28</v>
      </c>
    </row>
    <row r="628" spans="1:31" x14ac:dyDescent="0.2">
      <c r="A628" s="1">
        <f t="shared" ca="1" si="202"/>
        <v>1531</v>
      </c>
      <c r="B628" s="2" t="str">
        <f t="shared" ca="1" si="203"/>
        <v>node46_main+24</v>
      </c>
      <c r="C628" s="3" t="str">
        <f ca="1">_xlfn.TEXTJOIN(" ",FALSE,OFFSET(program!$A$1,0,A628,1,M628))</f>
        <v>1105 1 73</v>
      </c>
      <c r="D628" s="4" t="str">
        <f ca="1">IF($H628="data",".dat "&amp;X628,
IF($H628="str",".str " &amp; _xlfn.TEXTJOIN("",FALSE,OFFSET(program!$A$2,0,A628+1,1,M628-1)),
$L628&amp;" "&amp;_xlfn.TEXTJOIN(", ",TRUE,$X628:$Z628)
))</f>
        <v>J!=0 1, main.loop</v>
      </c>
      <c r="E628" s="19" t="b">
        <f t="shared" ca="1" si="204"/>
        <v>1</v>
      </c>
      <c r="F628" s="5" t="str">
        <f t="shared" ca="1" si="205"/>
        <v>node46_main</v>
      </c>
      <c r="G628" s="5">
        <f t="shared" ca="1" si="206"/>
        <v>1507</v>
      </c>
      <c r="H628" s="5" t="str">
        <f t="shared" si="207"/>
        <v>code</v>
      </c>
      <c r="I628" s="13" t="b">
        <f t="shared" si="208"/>
        <v>0</v>
      </c>
      <c r="J628" s="6">
        <f ca="1">OFFSET(program!$A$1,0,disasm!A628)</f>
        <v>1105</v>
      </c>
      <c r="K628" s="7">
        <f t="shared" ca="1" si="198"/>
        <v>5</v>
      </c>
      <c r="L628" s="7" t="str">
        <f t="shared" ca="1" si="209"/>
        <v>J!=0</v>
      </c>
      <c r="M628" s="7">
        <f t="shared" ca="1" si="210"/>
        <v>3</v>
      </c>
      <c r="N628" s="7">
        <f t="shared" ca="1" si="199"/>
        <v>2</v>
      </c>
      <c r="O628" s="8">
        <f t="shared" ca="1" si="211"/>
        <v>1</v>
      </c>
      <c r="P628" s="8">
        <f t="shared" ca="1" si="200"/>
        <v>1</v>
      </c>
      <c r="Q628" s="8" t="str">
        <f t="shared" ca="1" si="201"/>
        <v/>
      </c>
      <c r="R628" s="8" t="str">
        <f t="shared" ca="1" si="212"/>
        <v>num</v>
      </c>
      <c r="S628" s="8" t="str">
        <f t="shared" ca="1" si="213"/>
        <v>addr</v>
      </c>
      <c r="T628" s="8" t="str">
        <f t="shared" ca="1" si="214"/>
        <v/>
      </c>
      <c r="U628" s="7">
        <f ca="1">IF(O628="","",OFFSET(program!$A$1,0,disasm!$A628+COLUMN()-COLUMN($U628)+IF($I628,0,1)))</f>
        <v>1</v>
      </c>
      <c r="V628" s="7">
        <f ca="1">IF(P628="","",OFFSET(program!$A$1,0,disasm!$A628+COLUMN()-COLUMN($U628)+IF($I628,0,1)))</f>
        <v>73</v>
      </c>
      <c r="W628" s="7" t="str">
        <f ca="1">IF(Q628="","",OFFSET(program!$A$1,0,disasm!$A628+COLUMN()-COLUMN($U628)+IF($I628,0,1)))</f>
        <v/>
      </c>
      <c r="X628" s="3" t="str">
        <f t="shared" ca="1" si="215"/>
        <v>1</v>
      </c>
      <c r="Y628" s="3" t="str">
        <f t="shared" ca="1" si="216"/>
        <v>main.loop</v>
      </c>
      <c r="Z628" s="3" t="str">
        <f t="shared" ca="1" si="217"/>
        <v/>
      </c>
      <c r="AA628" s="3" t="str">
        <f ca="1">" "
&amp;AE628
&amp;IF(AND(OR(K628=5,K628=6),MOD(INT(J628/1000),10)=1)," A2","")
&amp;IF(AND(NOT(I628),J628=109,OFFSET(program!$A$1,0,disasm!$A628+1)&gt;0,NOT(ISNUMBER(FIND(" A1 "," "&amp;AE628&amp;" "))))," AUTOLABEL","")
&amp;" "</f>
        <v xml:space="preserve">  A2 </v>
      </c>
    </row>
    <row r="629" spans="1:31" x14ac:dyDescent="0.2">
      <c r="A629" s="1">
        <f t="shared" ca="1" si="202"/>
        <v>1534</v>
      </c>
      <c r="B629" s="2" t="str">
        <f t="shared" ca="1" si="203"/>
        <v>node46_main+27</v>
      </c>
      <c r="C629" s="3" t="str">
        <f ca="1">_xlfn.TEXTJOIN(" ",FALSE,OFFSET(program!$A$1,0,A629,1,M629))</f>
        <v>1</v>
      </c>
      <c r="D629" s="4" t="str">
        <f ca="1">IF($H629="data",".dat "&amp;X629,
IF($H629="str",".str " &amp; _xlfn.TEXTJOIN("",FALSE,OFFSET(program!$A$2,0,A629+1,1,M629-1)),
$L629&amp;" "&amp;_xlfn.TEXTJOIN(", ",TRUE,$X629:$Z629)
))</f>
        <v>.dat 1</v>
      </c>
      <c r="E629" s="19" t="b">
        <f t="shared" ca="1" si="204"/>
        <v>1</v>
      </c>
      <c r="F629" s="5" t="str">
        <f t="shared" ca="1" si="205"/>
        <v>node46_main</v>
      </c>
      <c r="G629" s="5">
        <f t="shared" ca="1" si="206"/>
        <v>1507</v>
      </c>
      <c r="H629" s="5" t="str">
        <f t="shared" si="207"/>
        <v>data</v>
      </c>
      <c r="I629" s="13" t="b">
        <f t="shared" si="208"/>
        <v>1</v>
      </c>
      <c r="J629" s="6">
        <f ca="1">OFFSET(program!$A$1,0,disasm!A629)</f>
        <v>1</v>
      </c>
      <c r="K629" s="7">
        <f t="shared" ca="1" si="198"/>
        <v>1</v>
      </c>
      <c r="L629" s="7" t="str">
        <f t="shared" ca="1" si="209"/>
        <v xml:space="preserve">ADD </v>
      </c>
      <c r="M629" s="7">
        <f t="shared" si="210"/>
        <v>1</v>
      </c>
      <c r="N629" s="7">
        <f t="shared" si="199"/>
        <v>1</v>
      </c>
      <c r="O629" s="8">
        <f t="shared" si="211"/>
        <v>1</v>
      </c>
      <c r="P629" s="8" t="str">
        <f t="shared" si="200"/>
        <v/>
      </c>
      <c r="Q629" s="8" t="str">
        <f t="shared" si="201"/>
        <v/>
      </c>
      <c r="R629" s="8" t="str">
        <f t="shared" ca="1" si="212"/>
        <v>num</v>
      </c>
      <c r="S629" s="8" t="str">
        <f t="shared" si="213"/>
        <v/>
      </c>
      <c r="T629" s="8" t="str">
        <f t="shared" si="214"/>
        <v/>
      </c>
      <c r="U629" s="7">
        <f ca="1">IF(O629="","",OFFSET(program!$A$1,0,disasm!$A629+COLUMN()-COLUMN($U629)+IF($I629,0,1)))</f>
        <v>1</v>
      </c>
      <c r="V629" s="7" t="str">
        <f ca="1">IF(P629="","",OFFSET(program!$A$1,0,disasm!$A629+COLUMN()-COLUMN($U629)+IF($I629,0,1)))</f>
        <v/>
      </c>
      <c r="W629" s="7" t="str">
        <f ca="1">IF(Q629="","",OFFSET(program!$A$1,0,disasm!$A629+COLUMN()-COLUMN($U629)+IF($I629,0,1)))</f>
        <v/>
      </c>
      <c r="X629" s="3" t="str">
        <f t="shared" ca="1" si="215"/>
        <v>1</v>
      </c>
      <c r="Y629" s="3" t="str">
        <f t="shared" si="216"/>
        <v/>
      </c>
      <c r="Z629" s="3" t="str">
        <f t="shared" si="217"/>
        <v/>
      </c>
      <c r="AA629" s="3" t="str">
        <f ca="1">" "
&amp;AE629
&amp;IF(AND(OR(K629=5,K629=6),MOD(INT(J629/1000),10)=1)," A2","")
&amp;IF(AND(NOT(I629),J629=109,OFFSET(program!$A$1,0,disasm!$A629+1)&gt;0,NOT(ISNUMBER(FIND(" A1 "," "&amp;AE629&amp;" "))))," AUTOLABEL","")
&amp;" "</f>
        <v xml:space="preserve"> DATA </v>
      </c>
      <c r="AE629" s="12" t="s">
        <v>23</v>
      </c>
    </row>
    <row r="630" spans="1:31" x14ac:dyDescent="0.2">
      <c r="A630" s="1">
        <f t="shared" ca="1" si="202"/>
        <v>1535</v>
      </c>
      <c r="B630" s="2" t="str">
        <f t="shared" ca="1" si="203"/>
        <v>node46_main+28</v>
      </c>
      <c r="C630" s="3" t="str">
        <f ca="1">_xlfn.TEXTJOIN(" ",FALSE,OFFSET(program!$A$1,0,A630,1,M630))</f>
        <v>2</v>
      </c>
      <c r="D630" s="4" t="str">
        <f ca="1">IF($H630="data",".dat "&amp;X630,
IF($H630="str",".str " &amp; _xlfn.TEXTJOIN("",FALSE,OFFSET(program!$A$2,0,A630+1,1,M630-1)),
$L630&amp;" "&amp;_xlfn.TEXTJOIN(", ",TRUE,$X630:$Z630)
))</f>
        <v>.dat 2</v>
      </c>
      <c r="E630" s="19" t="b">
        <f t="shared" ca="1" si="204"/>
        <v>1</v>
      </c>
      <c r="F630" s="5" t="str">
        <f t="shared" ca="1" si="205"/>
        <v>node46_main</v>
      </c>
      <c r="G630" s="5">
        <f t="shared" ca="1" si="206"/>
        <v>1507</v>
      </c>
      <c r="H630" s="5" t="str">
        <f t="shared" si="207"/>
        <v>data</v>
      </c>
      <c r="I630" s="13" t="b">
        <f t="shared" si="208"/>
        <v>1</v>
      </c>
      <c r="J630" s="6">
        <f ca="1">OFFSET(program!$A$1,0,disasm!A630)</f>
        <v>2</v>
      </c>
      <c r="K630" s="7">
        <f t="shared" ca="1" si="198"/>
        <v>2</v>
      </c>
      <c r="L630" s="7" t="str">
        <f t="shared" ca="1" si="209"/>
        <v xml:space="preserve">MUL </v>
      </c>
      <c r="M630" s="7">
        <f t="shared" si="210"/>
        <v>1</v>
      </c>
      <c r="N630" s="7">
        <f t="shared" si="199"/>
        <v>1</v>
      </c>
      <c r="O630" s="8">
        <f t="shared" si="211"/>
        <v>1</v>
      </c>
      <c r="P630" s="8" t="str">
        <f t="shared" si="200"/>
        <v/>
      </c>
      <c r="Q630" s="8" t="str">
        <f t="shared" si="201"/>
        <v/>
      </c>
      <c r="R630" s="8" t="str">
        <f t="shared" ca="1" si="212"/>
        <v>num</v>
      </c>
      <c r="S630" s="8" t="str">
        <f t="shared" si="213"/>
        <v/>
      </c>
      <c r="T630" s="8" t="str">
        <f t="shared" si="214"/>
        <v/>
      </c>
      <c r="U630" s="7">
        <f ca="1">IF(O630="","",OFFSET(program!$A$1,0,disasm!$A630+COLUMN()-COLUMN($U630)+IF($I630,0,1)))</f>
        <v>2</v>
      </c>
      <c r="V630" s="7" t="str">
        <f ca="1">IF(P630="","",OFFSET(program!$A$1,0,disasm!$A630+COLUMN()-COLUMN($U630)+IF($I630,0,1)))</f>
        <v/>
      </c>
      <c r="W630" s="7" t="str">
        <f ca="1">IF(Q630="","",OFFSET(program!$A$1,0,disasm!$A630+COLUMN()-COLUMN($U630)+IF($I630,0,1)))</f>
        <v/>
      </c>
      <c r="X630" s="3" t="str">
        <f t="shared" ca="1" si="215"/>
        <v>2</v>
      </c>
      <c r="Y630" s="3" t="str">
        <f t="shared" si="216"/>
        <v/>
      </c>
      <c r="Z630" s="3" t="str">
        <f t="shared" si="217"/>
        <v/>
      </c>
      <c r="AA630" s="3" t="str">
        <f ca="1">" "
&amp;AE630
&amp;IF(AND(OR(K630=5,K630=6),MOD(INT(J630/1000),10)=1)," A2","")
&amp;IF(AND(NOT(I630),J630=109,OFFSET(program!$A$1,0,disasm!$A630+1)&gt;0,NOT(ISNUMBER(FIND(" A1 "," "&amp;AE630&amp;" "))))," AUTOLABEL","")
&amp;" "</f>
        <v xml:space="preserve">  </v>
      </c>
    </row>
    <row r="631" spans="1:31" x14ac:dyDescent="0.2">
      <c r="A631" s="1">
        <f t="shared" ca="1" si="202"/>
        <v>1536</v>
      </c>
      <c r="B631" s="2" t="str">
        <f t="shared" ca="1" si="203"/>
        <v>node46_main+29</v>
      </c>
      <c r="C631" s="3" t="str">
        <f ca="1">_xlfn.TEXTJOIN(" ",FALSE,OFFSET(program!$A$1,0,A631,1,M631))</f>
        <v>42</v>
      </c>
      <c r="D631" s="4" t="str">
        <f ca="1">IF($H631="data",".dat "&amp;X631,
IF($H631="str",".str " &amp; _xlfn.TEXTJOIN("",FALSE,OFFSET(program!$A$2,0,A631+1,1,M631-1)),
$L631&amp;" "&amp;_xlfn.TEXTJOIN(", ",TRUE,$X631:$Z631)
))</f>
        <v>.dat 42</v>
      </c>
      <c r="E631" s="19" t="b">
        <f t="shared" ca="1" si="204"/>
        <v>1</v>
      </c>
      <c r="F631" s="5" t="str">
        <f t="shared" ca="1" si="205"/>
        <v>node46_main</v>
      </c>
      <c r="G631" s="5">
        <f t="shared" ca="1" si="206"/>
        <v>1507</v>
      </c>
      <c r="H631" s="5" t="str">
        <f t="shared" si="207"/>
        <v>data</v>
      </c>
      <c r="I631" s="13" t="b">
        <f t="shared" si="208"/>
        <v>1</v>
      </c>
      <c r="J631" s="6">
        <f ca="1">OFFSET(program!$A$1,0,disasm!A631)</f>
        <v>42</v>
      </c>
      <c r="K631" s="7">
        <f t="shared" ca="1" si="198"/>
        <v>42</v>
      </c>
      <c r="L631" s="7" t="e">
        <f t="shared" ca="1" si="209"/>
        <v>#VALUE!</v>
      </c>
      <c r="M631" s="7">
        <f t="shared" si="210"/>
        <v>1</v>
      </c>
      <c r="N631" s="7">
        <f t="shared" si="199"/>
        <v>1</v>
      </c>
      <c r="O631" s="8">
        <f t="shared" si="211"/>
        <v>1</v>
      </c>
      <c r="P631" s="8" t="str">
        <f t="shared" si="200"/>
        <v/>
      </c>
      <c r="Q631" s="8" t="str">
        <f t="shared" si="201"/>
        <v/>
      </c>
      <c r="R631" s="8" t="str">
        <f t="shared" ca="1" si="212"/>
        <v>num</v>
      </c>
      <c r="S631" s="8" t="str">
        <f t="shared" si="213"/>
        <v/>
      </c>
      <c r="T631" s="8" t="str">
        <f t="shared" si="214"/>
        <v/>
      </c>
      <c r="U631" s="7">
        <f ca="1">IF(O631="","",OFFSET(program!$A$1,0,disasm!$A631+COLUMN()-COLUMN($U631)+IF($I631,0,1)))</f>
        <v>42</v>
      </c>
      <c r="V631" s="7" t="str">
        <f ca="1">IF(P631="","",OFFSET(program!$A$1,0,disasm!$A631+COLUMN()-COLUMN($U631)+IF($I631,0,1)))</f>
        <v/>
      </c>
      <c r="W631" s="7" t="str">
        <f ca="1">IF(Q631="","",OFFSET(program!$A$1,0,disasm!$A631+COLUMN()-COLUMN($U631)+IF($I631,0,1)))</f>
        <v/>
      </c>
      <c r="X631" s="3" t="str">
        <f t="shared" ca="1" si="215"/>
        <v>42</v>
      </c>
      <c r="Y631" s="3" t="str">
        <f t="shared" si="216"/>
        <v/>
      </c>
      <c r="Z631" s="3" t="str">
        <f t="shared" si="217"/>
        <v/>
      </c>
      <c r="AA631" s="3" t="str">
        <f ca="1">" "
&amp;AE631
&amp;IF(AND(OR(K631=5,K631=6),MOD(INT(J631/1000),10)=1)," A2","")
&amp;IF(AND(NOT(I631),J631=109,OFFSET(program!$A$1,0,disasm!$A631+1)&gt;0,NOT(ISNUMBER(FIND(" A1 "," "&amp;AE631&amp;" "))))," AUTOLABEL","")
&amp;" "</f>
        <v xml:space="preserve">  </v>
      </c>
    </row>
    <row r="632" spans="1:31" x14ac:dyDescent="0.2">
      <c r="A632" s="1">
        <f t="shared" ca="1" si="202"/>
        <v>1537</v>
      </c>
      <c r="B632" s="2" t="str">
        <f t="shared" ca="1" si="203"/>
        <v>node46_main+30</v>
      </c>
      <c r="C632" s="3" t="str">
        <f ca="1">_xlfn.TEXTJOIN(" ",FALSE,OFFSET(program!$A$1,0,A632,1,M632))</f>
        <v>62297</v>
      </c>
      <c r="D632" s="4" t="str">
        <f ca="1">IF($H632="data",".dat "&amp;X632,
IF($H632="str",".str " &amp; _xlfn.TEXTJOIN("",FALSE,OFFSET(program!$A$2,0,A632+1,1,M632-1)),
$L632&amp;" "&amp;_xlfn.TEXTJOIN(", ",TRUE,$X632:$Z632)
))</f>
        <v>.dat 62297</v>
      </c>
      <c r="E632" s="19" t="b">
        <f t="shared" ca="1" si="204"/>
        <v>1</v>
      </c>
      <c r="F632" s="5" t="str">
        <f t="shared" ca="1" si="205"/>
        <v>node46_main</v>
      </c>
      <c r="G632" s="5">
        <f t="shared" ca="1" si="206"/>
        <v>1507</v>
      </c>
      <c r="H632" s="5" t="str">
        <f t="shared" si="207"/>
        <v>data</v>
      </c>
      <c r="I632" s="13" t="b">
        <f t="shared" si="208"/>
        <v>1</v>
      </c>
      <c r="J632" s="6">
        <f ca="1">OFFSET(program!$A$1,0,disasm!A632)</f>
        <v>62297</v>
      </c>
      <c r="K632" s="7">
        <f t="shared" ca="1" si="198"/>
        <v>97</v>
      </c>
      <c r="L632" s="7" t="e">
        <f t="shared" ca="1" si="209"/>
        <v>#VALUE!</v>
      </c>
      <c r="M632" s="7">
        <f t="shared" si="210"/>
        <v>1</v>
      </c>
      <c r="N632" s="7">
        <f t="shared" si="199"/>
        <v>1</v>
      </c>
      <c r="O632" s="8">
        <f t="shared" si="211"/>
        <v>1</v>
      </c>
      <c r="P632" s="8" t="str">
        <f t="shared" si="200"/>
        <v/>
      </c>
      <c r="Q632" s="8" t="str">
        <f t="shared" si="201"/>
        <v/>
      </c>
      <c r="R632" s="8" t="str">
        <f t="shared" ca="1" si="212"/>
        <v>num</v>
      </c>
      <c r="S632" s="8" t="str">
        <f t="shared" si="213"/>
        <v/>
      </c>
      <c r="T632" s="8" t="str">
        <f t="shared" si="214"/>
        <v/>
      </c>
      <c r="U632" s="7">
        <f ca="1">IF(O632="","",OFFSET(program!$A$1,0,disasm!$A632+COLUMN()-COLUMN($U632)+IF($I632,0,1)))</f>
        <v>62297</v>
      </c>
      <c r="V632" s="7" t="str">
        <f ca="1">IF(P632="","",OFFSET(program!$A$1,0,disasm!$A632+COLUMN()-COLUMN($U632)+IF($I632,0,1)))</f>
        <v/>
      </c>
      <c r="W632" s="7" t="str">
        <f ca="1">IF(Q632="","",OFFSET(program!$A$1,0,disasm!$A632+COLUMN()-COLUMN($U632)+IF($I632,0,1)))</f>
        <v/>
      </c>
      <c r="X632" s="3" t="str">
        <f t="shared" ca="1" si="215"/>
        <v>62297</v>
      </c>
      <c r="Y632" s="3" t="str">
        <f t="shared" si="216"/>
        <v/>
      </c>
      <c r="Z632" s="3" t="str">
        <f t="shared" si="217"/>
        <v/>
      </c>
      <c r="AA632" s="3" t="str">
        <f ca="1">" "
&amp;AE632
&amp;IF(AND(OR(K632=5,K632=6),MOD(INT(J632/1000),10)=1)," A2","")
&amp;IF(AND(NOT(I632),J632=109,OFFSET(program!$A$1,0,disasm!$A632+1)&gt;0,NOT(ISNUMBER(FIND(" A1 "," "&amp;AE632&amp;" "))))," AUTOLABEL","")
&amp;" "</f>
        <v xml:space="preserve">  </v>
      </c>
    </row>
    <row r="633" spans="1:31" x14ac:dyDescent="0.2">
      <c r="A633" s="1">
        <f t="shared" ca="1" si="202"/>
        <v>1538</v>
      </c>
      <c r="B633" s="2" t="str">
        <f t="shared" ca="1" si="203"/>
        <v>node46_main+31</v>
      </c>
      <c r="C633" s="3" t="str">
        <f ca="1">_xlfn.TEXTJOIN(" ",FALSE,OFFSET(program!$A$1,0,A633,1,M633))</f>
        <v>39</v>
      </c>
      <c r="D633" s="4" t="str">
        <f ca="1">IF($H633="data",".dat "&amp;X633,
IF($H633="str",".str " &amp; _xlfn.TEXTJOIN("",FALSE,OFFSET(program!$A$2,0,A633+1,1,M633-1)),
$L633&amp;" "&amp;_xlfn.TEXTJOIN(", ",TRUE,$X633:$Z633)
))</f>
        <v>.dat 39</v>
      </c>
      <c r="E633" s="19" t="b">
        <f t="shared" ca="1" si="204"/>
        <v>1</v>
      </c>
      <c r="F633" s="5" t="str">
        <f t="shared" ca="1" si="205"/>
        <v>node46_main</v>
      </c>
      <c r="G633" s="5">
        <f t="shared" ca="1" si="206"/>
        <v>1507</v>
      </c>
      <c r="H633" s="5" t="str">
        <f t="shared" si="207"/>
        <v>data</v>
      </c>
      <c r="I633" s="13" t="b">
        <f t="shared" si="208"/>
        <v>1</v>
      </c>
      <c r="J633" s="6">
        <f ca="1">OFFSET(program!$A$1,0,disasm!A633)</f>
        <v>39</v>
      </c>
      <c r="K633" s="7">
        <f t="shared" ca="1" si="198"/>
        <v>39</v>
      </c>
      <c r="L633" s="7" t="e">
        <f t="shared" ca="1" si="209"/>
        <v>#VALUE!</v>
      </c>
      <c r="M633" s="7">
        <f t="shared" si="210"/>
        <v>1</v>
      </c>
      <c r="N633" s="7">
        <f t="shared" si="199"/>
        <v>1</v>
      </c>
      <c r="O633" s="8">
        <f t="shared" si="211"/>
        <v>1</v>
      </c>
      <c r="P633" s="8" t="str">
        <f t="shared" si="200"/>
        <v/>
      </c>
      <c r="Q633" s="8" t="str">
        <f t="shared" si="201"/>
        <v/>
      </c>
      <c r="R633" s="8" t="str">
        <f t="shared" ca="1" si="212"/>
        <v>num</v>
      </c>
      <c r="S633" s="8" t="str">
        <f t="shared" si="213"/>
        <v/>
      </c>
      <c r="T633" s="8" t="str">
        <f t="shared" si="214"/>
        <v/>
      </c>
      <c r="U633" s="7">
        <f ca="1">IF(O633="","",OFFSET(program!$A$1,0,disasm!$A633+COLUMN()-COLUMN($U633)+IF($I633,0,1)))</f>
        <v>39</v>
      </c>
      <c r="V633" s="7" t="str">
        <f ca="1">IF(P633="","",OFFSET(program!$A$1,0,disasm!$A633+COLUMN()-COLUMN($U633)+IF($I633,0,1)))</f>
        <v/>
      </c>
      <c r="W633" s="7" t="str">
        <f ca="1">IF(Q633="","",OFFSET(program!$A$1,0,disasm!$A633+COLUMN()-COLUMN($U633)+IF($I633,0,1)))</f>
        <v/>
      </c>
      <c r="X633" s="3" t="str">
        <f t="shared" ca="1" si="215"/>
        <v>39</v>
      </c>
      <c r="Y633" s="3" t="str">
        <f t="shared" si="216"/>
        <v/>
      </c>
      <c r="Z633" s="3" t="str">
        <f t="shared" si="217"/>
        <v/>
      </c>
      <c r="AA633" s="3" t="str">
        <f ca="1">" "
&amp;AE633
&amp;IF(AND(OR(K633=5,K633=6),MOD(INT(J633/1000),10)=1)," A2","")
&amp;IF(AND(NOT(I633),J633=109,OFFSET(program!$A$1,0,disasm!$A633+1)&gt;0,NOT(ISNUMBER(FIND(" A1 "," "&amp;AE633&amp;" "))))," AUTOLABEL","")
&amp;" "</f>
        <v xml:space="preserve">  </v>
      </c>
    </row>
    <row r="634" spans="1:31" x14ac:dyDescent="0.2">
      <c r="A634" s="1">
        <f t="shared" ca="1" si="202"/>
        <v>1539</v>
      </c>
      <c r="B634" s="2" t="str">
        <f t="shared" ca="1" si="203"/>
        <v>node46_main+32</v>
      </c>
      <c r="C634" s="3" t="str">
        <f ca="1">_xlfn.TEXTJOIN(" ",FALSE,OFFSET(program!$A$1,0,A634,1,M634))</f>
        <v>4162</v>
      </c>
      <c r="D634" s="4" t="str">
        <f ca="1">IF($H634="data",".dat "&amp;X634,
IF($H634="str",".str " &amp; _xlfn.TEXTJOIN("",FALSE,OFFSET(program!$A$2,0,A634+1,1,M634-1)),
$L634&amp;" "&amp;_xlfn.TEXTJOIN(", ",TRUE,$X634:$Z634)
))</f>
        <v>.dat 4162</v>
      </c>
      <c r="E634" s="19" t="b">
        <f t="shared" ca="1" si="204"/>
        <v>1</v>
      </c>
      <c r="F634" s="5" t="str">
        <f t="shared" ca="1" si="205"/>
        <v>node46_main</v>
      </c>
      <c r="G634" s="5">
        <f t="shared" ca="1" si="206"/>
        <v>1507</v>
      </c>
      <c r="H634" s="5" t="str">
        <f t="shared" si="207"/>
        <v>data</v>
      </c>
      <c r="I634" s="13" t="b">
        <f t="shared" si="208"/>
        <v>1</v>
      </c>
      <c r="J634" s="6">
        <f ca="1">OFFSET(program!$A$1,0,disasm!A634)</f>
        <v>4162</v>
      </c>
      <c r="K634" s="7">
        <f t="shared" ca="1" si="198"/>
        <v>62</v>
      </c>
      <c r="L634" s="7" t="e">
        <f t="shared" ca="1" si="209"/>
        <v>#VALUE!</v>
      </c>
      <c r="M634" s="7">
        <f t="shared" si="210"/>
        <v>1</v>
      </c>
      <c r="N634" s="7">
        <f t="shared" si="199"/>
        <v>1</v>
      </c>
      <c r="O634" s="8">
        <f t="shared" si="211"/>
        <v>1</v>
      </c>
      <c r="P634" s="8" t="str">
        <f t="shared" si="200"/>
        <v/>
      </c>
      <c r="Q634" s="8" t="str">
        <f t="shared" si="201"/>
        <v/>
      </c>
      <c r="R634" s="8" t="str">
        <f t="shared" ca="1" si="212"/>
        <v>num</v>
      </c>
      <c r="S634" s="8" t="str">
        <f t="shared" si="213"/>
        <v/>
      </c>
      <c r="T634" s="8" t="str">
        <f t="shared" si="214"/>
        <v/>
      </c>
      <c r="U634" s="7">
        <f ca="1">IF(O634="","",OFFSET(program!$A$1,0,disasm!$A634+COLUMN()-COLUMN($U634)+IF($I634,0,1)))</f>
        <v>4162</v>
      </c>
      <c r="V634" s="7" t="str">
        <f ca="1">IF(P634="","",OFFSET(program!$A$1,0,disasm!$A634+COLUMN()-COLUMN($U634)+IF($I634,0,1)))</f>
        <v/>
      </c>
      <c r="W634" s="7" t="str">
        <f ca="1">IF(Q634="","",OFFSET(program!$A$1,0,disasm!$A634+COLUMN()-COLUMN($U634)+IF($I634,0,1)))</f>
        <v/>
      </c>
      <c r="X634" s="3" t="str">
        <f t="shared" ca="1" si="215"/>
        <v>4162</v>
      </c>
      <c r="Y634" s="3" t="str">
        <f t="shared" si="216"/>
        <v/>
      </c>
      <c r="Z634" s="3" t="str">
        <f t="shared" si="217"/>
        <v/>
      </c>
      <c r="AA634" s="3" t="str">
        <f ca="1">" "
&amp;AE634
&amp;IF(AND(OR(K634=5,K634=6),MOD(INT(J634/1000),10)=1)," A2","")
&amp;IF(AND(NOT(I634),J634=109,OFFSET(program!$A$1,0,disasm!$A634+1)&gt;0,NOT(ISNUMBER(FIND(" A1 "," "&amp;AE634&amp;" "))))," AUTOLABEL","")
&amp;" "</f>
        <v xml:space="preserve">  </v>
      </c>
    </row>
    <row r="635" spans="1:31" x14ac:dyDescent="0.2">
      <c r="A635" s="1">
        <f t="shared" ca="1" si="202"/>
        <v>1540</v>
      </c>
      <c r="B635" s="2" t="str">
        <f t="shared" ca="1" si="203"/>
        <v>node46_main+33</v>
      </c>
      <c r="C635" s="3" t="str">
        <f ca="1">_xlfn.TEXTJOIN(" ",FALSE,OFFSET(program!$A$1,0,A635,1,M635))</f>
        <v>27</v>
      </c>
      <c r="D635" s="4" t="str">
        <f ca="1">IF($H635="data",".dat "&amp;X635,
IF($H635="str",".str " &amp; _xlfn.TEXTJOIN("",FALSE,OFFSET(program!$A$2,0,A635+1,1,M635-1)),
$L635&amp;" "&amp;_xlfn.TEXTJOIN(", ",TRUE,$X635:$Z635)
))</f>
        <v>.dat 27</v>
      </c>
      <c r="E635" s="19" t="b">
        <f t="shared" ca="1" si="204"/>
        <v>1</v>
      </c>
      <c r="F635" s="5" t="str">
        <f t="shared" ca="1" si="205"/>
        <v>node46_main</v>
      </c>
      <c r="G635" s="5">
        <f t="shared" ca="1" si="206"/>
        <v>1507</v>
      </c>
      <c r="H635" s="5" t="str">
        <f t="shared" si="207"/>
        <v>data</v>
      </c>
      <c r="I635" s="13" t="b">
        <f t="shared" si="208"/>
        <v>1</v>
      </c>
      <c r="J635" s="6">
        <f ca="1">OFFSET(program!$A$1,0,disasm!A635)</f>
        <v>27</v>
      </c>
      <c r="K635" s="7">
        <f t="shared" ca="1" si="198"/>
        <v>27</v>
      </c>
      <c r="L635" s="7" t="e">
        <f t="shared" ca="1" si="209"/>
        <v>#VALUE!</v>
      </c>
      <c r="M635" s="7">
        <f t="shared" si="210"/>
        <v>1</v>
      </c>
      <c r="N635" s="7">
        <f t="shared" si="199"/>
        <v>1</v>
      </c>
      <c r="O635" s="8">
        <f t="shared" si="211"/>
        <v>1</v>
      </c>
      <c r="P635" s="8" t="str">
        <f t="shared" si="200"/>
        <v/>
      </c>
      <c r="Q635" s="8" t="str">
        <f t="shared" si="201"/>
        <v/>
      </c>
      <c r="R635" s="8" t="str">
        <f t="shared" ca="1" si="212"/>
        <v>num</v>
      </c>
      <c r="S635" s="8" t="str">
        <f t="shared" si="213"/>
        <v/>
      </c>
      <c r="T635" s="8" t="str">
        <f t="shared" si="214"/>
        <v/>
      </c>
      <c r="U635" s="7">
        <f ca="1">IF(O635="","",OFFSET(program!$A$1,0,disasm!$A635+COLUMN()-COLUMN($U635)+IF($I635,0,1)))</f>
        <v>27</v>
      </c>
      <c r="V635" s="7" t="str">
        <f ca="1">IF(P635="","",OFFSET(program!$A$1,0,disasm!$A635+COLUMN()-COLUMN($U635)+IF($I635,0,1)))</f>
        <v/>
      </c>
      <c r="W635" s="7" t="str">
        <f ca="1">IF(Q635="","",OFFSET(program!$A$1,0,disasm!$A635+COLUMN()-COLUMN($U635)+IF($I635,0,1)))</f>
        <v/>
      </c>
      <c r="X635" s="3" t="str">
        <f t="shared" ca="1" si="215"/>
        <v>27</v>
      </c>
      <c r="Y635" s="3" t="str">
        <f t="shared" si="216"/>
        <v/>
      </c>
      <c r="Z635" s="3" t="str">
        <f t="shared" si="217"/>
        <v/>
      </c>
      <c r="AA635" s="3" t="str">
        <f ca="1">" "
&amp;AE635
&amp;IF(AND(OR(K635=5,K635=6),MOD(INT(J635/1000),10)=1)," A2","")
&amp;IF(AND(NOT(I635),J635=109,OFFSET(program!$A$1,0,disasm!$A635+1)&gt;0,NOT(ISNUMBER(FIND(" A1 "," "&amp;AE635&amp;" "))))," AUTOLABEL","")
&amp;" "</f>
        <v xml:space="preserve">  </v>
      </c>
    </row>
    <row r="636" spans="1:31" x14ac:dyDescent="0.2">
      <c r="A636" s="1">
        <f t="shared" ca="1" si="202"/>
        <v>1541</v>
      </c>
      <c r="B636" s="2" t="str">
        <f t="shared" ca="1" si="203"/>
        <v>node46_main+34</v>
      </c>
      <c r="C636" s="3" t="str">
        <f ca="1">_xlfn.TEXTJOIN(" ",FALSE,OFFSET(program!$A$1,0,A636,1,M636))</f>
        <v>40954</v>
      </c>
      <c r="D636" s="4" t="str">
        <f ca="1">IF($H636="data",".dat "&amp;X636,
IF($H636="str",".str " &amp; _xlfn.TEXTJOIN("",FALSE,OFFSET(program!$A$2,0,A636+1,1,M636-1)),
$L636&amp;" "&amp;_xlfn.TEXTJOIN(", ",TRUE,$X636:$Z636)
))</f>
        <v>.dat 40954</v>
      </c>
      <c r="E636" s="19" t="b">
        <f t="shared" ca="1" si="204"/>
        <v>1</v>
      </c>
      <c r="F636" s="5" t="str">
        <f t="shared" ca="1" si="205"/>
        <v>node46_main</v>
      </c>
      <c r="G636" s="5">
        <f t="shared" ca="1" si="206"/>
        <v>1507</v>
      </c>
      <c r="H636" s="5" t="str">
        <f t="shared" si="207"/>
        <v>data</v>
      </c>
      <c r="I636" s="13" t="b">
        <f t="shared" si="208"/>
        <v>1</v>
      </c>
      <c r="J636" s="6">
        <f ca="1">OFFSET(program!$A$1,0,disasm!A636)</f>
        <v>40954</v>
      </c>
      <c r="K636" s="7">
        <f t="shared" ca="1" si="198"/>
        <v>54</v>
      </c>
      <c r="L636" s="7" t="e">
        <f t="shared" ca="1" si="209"/>
        <v>#VALUE!</v>
      </c>
      <c r="M636" s="7">
        <f t="shared" si="210"/>
        <v>1</v>
      </c>
      <c r="N636" s="7">
        <f t="shared" si="199"/>
        <v>1</v>
      </c>
      <c r="O636" s="8">
        <f t="shared" si="211"/>
        <v>1</v>
      </c>
      <c r="P636" s="8" t="str">
        <f t="shared" si="200"/>
        <v/>
      </c>
      <c r="Q636" s="8" t="str">
        <f t="shared" si="201"/>
        <v/>
      </c>
      <c r="R636" s="8" t="str">
        <f t="shared" ca="1" si="212"/>
        <v>num</v>
      </c>
      <c r="S636" s="8" t="str">
        <f t="shared" si="213"/>
        <v/>
      </c>
      <c r="T636" s="8" t="str">
        <f t="shared" si="214"/>
        <v/>
      </c>
      <c r="U636" s="7">
        <f ca="1">IF(O636="","",OFFSET(program!$A$1,0,disasm!$A636+COLUMN()-COLUMN($U636)+IF($I636,0,1)))</f>
        <v>40954</v>
      </c>
      <c r="V636" s="7" t="str">
        <f ca="1">IF(P636="","",OFFSET(program!$A$1,0,disasm!$A636+COLUMN()-COLUMN($U636)+IF($I636,0,1)))</f>
        <v/>
      </c>
      <c r="W636" s="7" t="str">
        <f ca="1">IF(Q636="","",OFFSET(program!$A$1,0,disasm!$A636+COLUMN()-COLUMN($U636)+IF($I636,0,1)))</f>
        <v/>
      </c>
      <c r="X636" s="3" t="str">
        <f t="shared" ca="1" si="215"/>
        <v>40954</v>
      </c>
      <c r="Y636" s="3" t="str">
        <f t="shared" si="216"/>
        <v/>
      </c>
      <c r="Z636" s="3" t="str">
        <f t="shared" si="217"/>
        <v/>
      </c>
      <c r="AA636" s="3" t="str">
        <f ca="1">" "
&amp;AE636
&amp;IF(AND(OR(K636=5,K636=6),MOD(INT(J636/1000),10)=1)," A2","")
&amp;IF(AND(NOT(I636),J636=109,OFFSET(program!$A$1,0,disasm!$A636+1)&gt;0,NOT(ISNUMBER(FIND(" A1 "," "&amp;AE636&amp;" "))))," AUTOLABEL","")
&amp;" "</f>
        <v xml:space="preserve">  </v>
      </c>
    </row>
    <row r="637" spans="1:31" x14ac:dyDescent="0.2">
      <c r="A637" s="1">
        <f t="shared" ca="1" si="202"/>
        <v>1542</v>
      </c>
      <c r="B637" s="2" t="str">
        <f t="shared" ca="1" si="203"/>
        <v>node46_main+35</v>
      </c>
      <c r="C637" s="3" t="str">
        <f ca="1">_xlfn.TEXTJOIN(" ",FALSE,OFFSET(program!$A$1,0,A637,1,M637))</f>
        <v>29</v>
      </c>
      <c r="D637" s="4" t="str">
        <f ca="1">IF($H637="data",".dat "&amp;X637,
IF($H637="str",".str " &amp; _xlfn.TEXTJOIN("",FALSE,OFFSET(program!$A$2,0,A637+1,1,M637-1)),
$L637&amp;" "&amp;_xlfn.TEXTJOIN(", ",TRUE,$X637:$Z637)
))</f>
        <v>.dat 29</v>
      </c>
      <c r="E637" s="19" t="b">
        <f t="shared" ca="1" si="204"/>
        <v>1</v>
      </c>
      <c r="F637" s="5" t="str">
        <f t="shared" ca="1" si="205"/>
        <v>node46_main</v>
      </c>
      <c r="G637" s="5">
        <f t="shared" ca="1" si="206"/>
        <v>1507</v>
      </c>
      <c r="H637" s="5" t="str">
        <f t="shared" si="207"/>
        <v>data</v>
      </c>
      <c r="I637" s="13" t="b">
        <f t="shared" si="208"/>
        <v>1</v>
      </c>
      <c r="J637" s="6">
        <f ca="1">OFFSET(program!$A$1,0,disasm!A637)</f>
        <v>29</v>
      </c>
      <c r="K637" s="7">
        <f t="shared" ca="1" si="198"/>
        <v>29</v>
      </c>
      <c r="L637" s="7" t="e">
        <f t="shared" ca="1" si="209"/>
        <v>#VALUE!</v>
      </c>
      <c r="M637" s="7">
        <f t="shared" si="210"/>
        <v>1</v>
      </c>
      <c r="N637" s="7">
        <f t="shared" si="199"/>
        <v>1</v>
      </c>
      <c r="O637" s="8">
        <f t="shared" si="211"/>
        <v>1</v>
      </c>
      <c r="P637" s="8" t="str">
        <f t="shared" si="200"/>
        <v/>
      </c>
      <c r="Q637" s="8" t="str">
        <f t="shared" si="201"/>
        <v/>
      </c>
      <c r="R637" s="8" t="str">
        <f t="shared" ca="1" si="212"/>
        <v>num</v>
      </c>
      <c r="S637" s="8" t="str">
        <f t="shared" si="213"/>
        <v/>
      </c>
      <c r="T637" s="8" t="str">
        <f t="shared" si="214"/>
        <v/>
      </c>
      <c r="U637" s="7">
        <f ca="1">IF(O637="","",OFFSET(program!$A$1,0,disasm!$A637+COLUMN()-COLUMN($U637)+IF($I637,0,1)))</f>
        <v>29</v>
      </c>
      <c r="V637" s="7" t="str">
        <f ca="1">IF(P637="","",OFFSET(program!$A$1,0,disasm!$A637+COLUMN()-COLUMN($U637)+IF($I637,0,1)))</f>
        <v/>
      </c>
      <c r="W637" s="7" t="str">
        <f ca="1">IF(Q637="","",OFFSET(program!$A$1,0,disasm!$A637+COLUMN()-COLUMN($U637)+IF($I637,0,1)))</f>
        <v/>
      </c>
      <c r="X637" s="3" t="str">
        <f t="shared" ca="1" si="215"/>
        <v>29</v>
      </c>
      <c r="Y637" s="3" t="str">
        <f t="shared" si="216"/>
        <v/>
      </c>
      <c r="Z637" s="3" t="str">
        <f t="shared" si="217"/>
        <v/>
      </c>
      <c r="AA637" s="3" t="str">
        <f ca="1">" "
&amp;AE637
&amp;IF(AND(OR(K637=5,K637=6),MOD(INT(J637/1000),10)=1)," A2","")
&amp;IF(AND(NOT(I637),J637=109,OFFSET(program!$A$1,0,disasm!$A637+1)&gt;0,NOT(ISNUMBER(FIND(" A1 "," "&amp;AE637&amp;" "))))," AUTOLABEL","")
&amp;" "</f>
        <v xml:space="preserve">  </v>
      </c>
    </row>
    <row r="638" spans="1:31" x14ac:dyDescent="0.2">
      <c r="A638" s="1">
        <f t="shared" ca="1" si="202"/>
        <v>1543</v>
      </c>
      <c r="B638" s="2" t="str">
        <f t="shared" ca="1" si="203"/>
        <v>node46_main+36</v>
      </c>
      <c r="C638" s="3" t="str">
        <f ca="1">_xlfn.TEXTJOIN(" ",FALSE,OFFSET(program!$A$1,0,A638,1,M638))</f>
        <v>259683</v>
      </c>
      <c r="D638" s="4" t="str">
        <f ca="1">IF($H638="data",".dat "&amp;X638,
IF($H638="str",".str " &amp; _xlfn.TEXTJOIN("",FALSE,OFFSET(program!$A$2,0,A638+1,1,M638-1)),
$L638&amp;" "&amp;_xlfn.TEXTJOIN(", ",TRUE,$X638:$Z638)
))</f>
        <v>.dat 259683</v>
      </c>
      <c r="E638" s="19" t="b">
        <f t="shared" ca="1" si="204"/>
        <v>1</v>
      </c>
      <c r="F638" s="5" t="str">
        <f t="shared" ca="1" si="205"/>
        <v>node46_main</v>
      </c>
      <c r="G638" s="5">
        <f t="shared" ca="1" si="206"/>
        <v>1507</v>
      </c>
      <c r="H638" s="5" t="str">
        <f t="shared" si="207"/>
        <v>data</v>
      </c>
      <c r="I638" s="13" t="b">
        <f t="shared" si="208"/>
        <v>1</v>
      </c>
      <c r="J638" s="6">
        <f ca="1">OFFSET(program!$A$1,0,disasm!A638)</f>
        <v>259683</v>
      </c>
      <c r="K638" s="7">
        <f t="shared" ca="1" si="198"/>
        <v>83</v>
      </c>
      <c r="L638" s="7" t="e">
        <f t="shared" ca="1" si="209"/>
        <v>#VALUE!</v>
      </c>
      <c r="M638" s="7">
        <f t="shared" si="210"/>
        <v>1</v>
      </c>
      <c r="N638" s="7">
        <f t="shared" si="199"/>
        <v>1</v>
      </c>
      <c r="O638" s="8">
        <f t="shared" si="211"/>
        <v>1</v>
      </c>
      <c r="P638" s="8" t="str">
        <f t="shared" si="200"/>
        <v/>
      </c>
      <c r="Q638" s="8" t="str">
        <f t="shared" si="201"/>
        <v/>
      </c>
      <c r="R638" s="8" t="str">
        <f t="shared" ca="1" si="212"/>
        <v>num</v>
      </c>
      <c r="S638" s="8" t="str">
        <f t="shared" si="213"/>
        <v/>
      </c>
      <c r="T638" s="8" t="str">
        <f t="shared" si="214"/>
        <v/>
      </c>
      <c r="U638" s="7">
        <f ca="1">IF(O638="","",OFFSET(program!$A$1,0,disasm!$A638+COLUMN()-COLUMN($U638)+IF($I638,0,1)))</f>
        <v>259683</v>
      </c>
      <c r="V638" s="7" t="str">
        <f ca="1">IF(P638="","",OFFSET(program!$A$1,0,disasm!$A638+COLUMN()-COLUMN($U638)+IF($I638,0,1)))</f>
        <v/>
      </c>
      <c r="W638" s="7" t="str">
        <f ca="1">IF(Q638="","",OFFSET(program!$A$1,0,disasm!$A638+COLUMN()-COLUMN($U638)+IF($I638,0,1)))</f>
        <v/>
      </c>
      <c r="X638" s="3" t="str">
        <f t="shared" ca="1" si="215"/>
        <v>259683</v>
      </c>
      <c r="Y638" s="3" t="str">
        <f t="shared" si="216"/>
        <v/>
      </c>
      <c r="Z638" s="3" t="str">
        <f t="shared" si="217"/>
        <v/>
      </c>
      <c r="AA638" s="3" t="str">
        <f ca="1">" "
&amp;AE638
&amp;IF(AND(OR(K638=5,K638=6),MOD(INT(J638/1000),10)=1)," A2","")
&amp;IF(AND(NOT(I638),J638=109,OFFSET(program!$A$1,0,disasm!$A638+1)&gt;0,NOT(ISNUMBER(FIND(" A1 "," "&amp;AE638&amp;" "))))," AUTOLABEL","")
&amp;" "</f>
        <v xml:space="preserve">  </v>
      </c>
    </row>
    <row r="639" spans="1:31" x14ac:dyDescent="0.2">
      <c r="A639" s="1">
        <f t="shared" ca="1" si="202"/>
        <v>1544</v>
      </c>
      <c r="B639" s="2" t="str">
        <f t="shared" ca="1" si="203"/>
        <v>node46_main+37</v>
      </c>
      <c r="C639" s="3" t="str">
        <f ca="1">_xlfn.TEXTJOIN(" ",FALSE,OFFSET(program!$A$1,0,A639,1,M639))</f>
        <v>21</v>
      </c>
      <c r="D639" s="4" t="str">
        <f ca="1">IF($H639="data",".dat "&amp;X639,
IF($H639="str",".str " &amp; _xlfn.TEXTJOIN("",FALSE,OFFSET(program!$A$2,0,A639+1,1,M639-1)),
$L639&amp;" "&amp;_xlfn.TEXTJOIN(", ",TRUE,$X639:$Z639)
))</f>
        <v>.dat 21</v>
      </c>
      <c r="E639" s="19" t="b">
        <f t="shared" ca="1" si="204"/>
        <v>1</v>
      </c>
      <c r="F639" s="5" t="str">
        <f t="shared" ca="1" si="205"/>
        <v>node46_main</v>
      </c>
      <c r="G639" s="5">
        <f t="shared" ca="1" si="206"/>
        <v>1507</v>
      </c>
      <c r="H639" s="5" t="str">
        <f t="shared" si="207"/>
        <v>data</v>
      </c>
      <c r="I639" s="13" t="b">
        <f t="shared" si="208"/>
        <v>1</v>
      </c>
      <c r="J639" s="6">
        <f ca="1">OFFSET(program!$A$1,0,disasm!A639)</f>
        <v>21</v>
      </c>
      <c r="K639" s="7">
        <f t="shared" ca="1" si="198"/>
        <v>21</v>
      </c>
      <c r="L639" s="7" t="e">
        <f t="shared" ca="1" si="209"/>
        <v>#VALUE!</v>
      </c>
      <c r="M639" s="7">
        <f t="shared" si="210"/>
        <v>1</v>
      </c>
      <c r="N639" s="7">
        <f t="shared" si="199"/>
        <v>1</v>
      </c>
      <c r="O639" s="8">
        <f t="shared" si="211"/>
        <v>1</v>
      </c>
      <c r="P639" s="8" t="str">
        <f t="shared" si="200"/>
        <v/>
      </c>
      <c r="Q639" s="8" t="str">
        <f t="shared" si="201"/>
        <v/>
      </c>
      <c r="R639" s="8" t="str">
        <f t="shared" ca="1" si="212"/>
        <v>num</v>
      </c>
      <c r="S639" s="8" t="str">
        <f t="shared" si="213"/>
        <v/>
      </c>
      <c r="T639" s="8" t="str">
        <f t="shared" si="214"/>
        <v/>
      </c>
      <c r="U639" s="7">
        <f ca="1">IF(O639="","",OFFSET(program!$A$1,0,disasm!$A639+COLUMN()-COLUMN($U639)+IF($I639,0,1)))</f>
        <v>21</v>
      </c>
      <c r="V639" s="7" t="str">
        <f ca="1">IF(P639="","",OFFSET(program!$A$1,0,disasm!$A639+COLUMN()-COLUMN($U639)+IF($I639,0,1)))</f>
        <v/>
      </c>
      <c r="W639" s="7" t="str">
        <f ca="1">IF(Q639="","",OFFSET(program!$A$1,0,disasm!$A639+COLUMN()-COLUMN($U639)+IF($I639,0,1)))</f>
        <v/>
      </c>
      <c r="X639" s="3" t="str">
        <f t="shared" ca="1" si="215"/>
        <v>21</v>
      </c>
      <c r="Y639" s="3" t="str">
        <f t="shared" si="216"/>
        <v/>
      </c>
      <c r="Z639" s="3" t="str">
        <f t="shared" si="217"/>
        <v/>
      </c>
      <c r="AA639" s="3" t="str">
        <f ca="1">" "
&amp;AE639
&amp;IF(AND(OR(K639=5,K639=6),MOD(INT(J639/1000),10)=1)," A2","")
&amp;IF(AND(NOT(I639),J639=109,OFFSET(program!$A$1,0,disasm!$A639+1)&gt;0,NOT(ISNUMBER(FIND(" A1 "," "&amp;AE639&amp;" "))))," AUTOLABEL","")
&amp;" "</f>
        <v xml:space="preserve">  </v>
      </c>
    </row>
    <row r="640" spans="1:31" x14ac:dyDescent="0.2">
      <c r="A640" s="1">
        <f t="shared" ca="1" si="202"/>
        <v>1545</v>
      </c>
      <c r="B640" s="2" t="str">
        <f t="shared" ca="1" si="203"/>
        <v>node46_main+38</v>
      </c>
      <c r="C640" s="3" t="str">
        <f ca="1">_xlfn.TEXTJOIN(" ",FALSE,OFFSET(program!$A$1,0,A640,1,M640))</f>
        <v>119758</v>
      </c>
      <c r="D640" s="4" t="str">
        <f ca="1">IF($H640="data",".dat "&amp;X640,
IF($H640="str",".str " &amp; _xlfn.TEXTJOIN("",FALSE,OFFSET(program!$A$2,0,A640+1,1,M640-1)),
$L640&amp;" "&amp;_xlfn.TEXTJOIN(", ",TRUE,$X640:$Z640)
))</f>
        <v>.dat 119758</v>
      </c>
      <c r="E640" s="19" t="b">
        <f t="shared" ca="1" si="204"/>
        <v>1</v>
      </c>
      <c r="F640" s="5" t="str">
        <f t="shared" ca="1" si="205"/>
        <v>node46_main</v>
      </c>
      <c r="G640" s="5">
        <f t="shared" ca="1" si="206"/>
        <v>1507</v>
      </c>
      <c r="H640" s="5" t="str">
        <f t="shared" si="207"/>
        <v>data</v>
      </c>
      <c r="I640" s="13" t="b">
        <f t="shared" si="208"/>
        <v>1</v>
      </c>
      <c r="J640" s="6">
        <f ca="1">OFFSET(program!$A$1,0,disasm!A640)</f>
        <v>119758</v>
      </c>
      <c r="K640" s="7">
        <f t="shared" ca="1" si="198"/>
        <v>58</v>
      </c>
      <c r="L640" s="7" t="e">
        <f t="shared" ca="1" si="209"/>
        <v>#VALUE!</v>
      </c>
      <c r="M640" s="7">
        <f t="shared" si="210"/>
        <v>1</v>
      </c>
      <c r="N640" s="7">
        <f t="shared" si="199"/>
        <v>1</v>
      </c>
      <c r="O640" s="8">
        <f t="shared" si="211"/>
        <v>1</v>
      </c>
      <c r="P640" s="8" t="str">
        <f t="shared" si="200"/>
        <v/>
      </c>
      <c r="Q640" s="8" t="str">
        <f t="shared" si="201"/>
        <v/>
      </c>
      <c r="R640" s="8" t="str">
        <f t="shared" ca="1" si="212"/>
        <v>num</v>
      </c>
      <c r="S640" s="8" t="str">
        <f t="shared" si="213"/>
        <v/>
      </c>
      <c r="T640" s="8" t="str">
        <f t="shared" si="214"/>
        <v/>
      </c>
      <c r="U640" s="7">
        <f ca="1">IF(O640="","",OFFSET(program!$A$1,0,disasm!$A640+COLUMN()-COLUMN($U640)+IF($I640,0,1)))</f>
        <v>119758</v>
      </c>
      <c r="V640" s="7" t="str">
        <f ca="1">IF(P640="","",OFFSET(program!$A$1,0,disasm!$A640+COLUMN()-COLUMN($U640)+IF($I640,0,1)))</f>
        <v/>
      </c>
      <c r="W640" s="7" t="str">
        <f ca="1">IF(Q640="","",OFFSET(program!$A$1,0,disasm!$A640+COLUMN()-COLUMN($U640)+IF($I640,0,1)))</f>
        <v/>
      </c>
      <c r="X640" s="3" t="str">
        <f t="shared" ca="1" si="215"/>
        <v>119758</v>
      </c>
      <c r="Y640" s="3" t="str">
        <f t="shared" si="216"/>
        <v/>
      </c>
      <c r="Z640" s="3" t="str">
        <f t="shared" si="217"/>
        <v/>
      </c>
      <c r="AA640" s="3" t="str">
        <f ca="1">" "
&amp;AE640
&amp;IF(AND(OR(K640=5,K640=6),MOD(INT(J640/1000),10)=1)," A2","")
&amp;IF(AND(NOT(I640),J640=109,OFFSET(program!$A$1,0,disasm!$A640+1)&gt;0,NOT(ISNUMBER(FIND(" A1 "," "&amp;AE640&amp;" "))))," AUTOLABEL","")
&amp;" "</f>
        <v xml:space="preserve">  </v>
      </c>
    </row>
    <row r="641" spans="1:31" x14ac:dyDescent="0.2">
      <c r="A641" s="1">
        <f t="shared" ca="1" si="202"/>
        <v>1546</v>
      </c>
      <c r="B641" s="2" t="str">
        <f t="shared" ca="1" si="203"/>
        <v>node46_main+39</v>
      </c>
      <c r="C641" s="3" t="str">
        <f ca="1">_xlfn.TEXTJOIN(" ",FALSE,OFFSET(program!$A$1,0,A641,1,M641))</f>
        <v>5</v>
      </c>
      <c r="D641" s="4" t="str">
        <f ca="1">IF($H641="data",".dat "&amp;X641,
IF($H641="str",".str " &amp; _xlfn.TEXTJOIN("",FALSE,OFFSET(program!$A$2,0,A641+1,1,M641-1)),
$L641&amp;" "&amp;_xlfn.TEXTJOIN(", ",TRUE,$X641:$Z641)
))</f>
        <v>.dat 5</v>
      </c>
      <c r="E641" s="19" t="b">
        <f t="shared" ca="1" si="204"/>
        <v>1</v>
      </c>
      <c r="F641" s="5" t="str">
        <f t="shared" ca="1" si="205"/>
        <v>node46_main</v>
      </c>
      <c r="G641" s="5">
        <f t="shared" ca="1" si="206"/>
        <v>1507</v>
      </c>
      <c r="H641" s="5" t="str">
        <f t="shared" si="207"/>
        <v>data</v>
      </c>
      <c r="I641" s="13" t="b">
        <f t="shared" si="208"/>
        <v>1</v>
      </c>
      <c r="J641" s="6">
        <f ca="1">OFFSET(program!$A$1,0,disasm!A641)</f>
        <v>5</v>
      </c>
      <c r="K641" s="7">
        <f t="shared" ca="1" si="198"/>
        <v>5</v>
      </c>
      <c r="L641" s="7" t="str">
        <f t="shared" ca="1" si="209"/>
        <v>J!=0</v>
      </c>
      <c r="M641" s="7">
        <f t="shared" si="210"/>
        <v>1</v>
      </c>
      <c r="N641" s="7">
        <f t="shared" si="199"/>
        <v>1</v>
      </c>
      <c r="O641" s="8">
        <f t="shared" si="211"/>
        <v>1</v>
      </c>
      <c r="P641" s="8" t="str">
        <f t="shared" si="200"/>
        <v/>
      </c>
      <c r="Q641" s="8" t="str">
        <f t="shared" si="201"/>
        <v/>
      </c>
      <c r="R641" s="8" t="str">
        <f t="shared" ca="1" si="212"/>
        <v>num</v>
      </c>
      <c r="S641" s="8" t="str">
        <f t="shared" si="213"/>
        <v/>
      </c>
      <c r="T641" s="8" t="str">
        <f t="shared" si="214"/>
        <v/>
      </c>
      <c r="U641" s="7">
        <f ca="1">IF(O641="","",OFFSET(program!$A$1,0,disasm!$A641+COLUMN()-COLUMN($U641)+IF($I641,0,1)))</f>
        <v>5</v>
      </c>
      <c r="V641" s="7" t="str">
        <f ca="1">IF(P641="","",OFFSET(program!$A$1,0,disasm!$A641+COLUMN()-COLUMN($U641)+IF($I641,0,1)))</f>
        <v/>
      </c>
      <c r="W641" s="7" t="str">
        <f ca="1">IF(Q641="","",OFFSET(program!$A$1,0,disasm!$A641+COLUMN()-COLUMN($U641)+IF($I641,0,1)))</f>
        <v/>
      </c>
      <c r="X641" s="3" t="str">
        <f t="shared" ca="1" si="215"/>
        <v>5</v>
      </c>
      <c r="Y641" s="3" t="str">
        <f t="shared" si="216"/>
        <v/>
      </c>
      <c r="Z641" s="3" t="str">
        <f t="shared" si="217"/>
        <v/>
      </c>
      <c r="AA641" s="3" t="str">
        <f ca="1">" "
&amp;AE641
&amp;IF(AND(OR(K641=5,K641=6),MOD(INT(J641/1000),10)=1)," A2","")
&amp;IF(AND(NOT(I641),J641=109,OFFSET(program!$A$1,0,disasm!$A641+1)&gt;0,NOT(ISNUMBER(FIND(" A1 "," "&amp;AE641&amp;" "))))," AUTOLABEL","")
&amp;" "</f>
        <v xml:space="preserve">  </v>
      </c>
    </row>
    <row r="642" spans="1:31" x14ac:dyDescent="0.2">
      <c r="A642" s="1">
        <f t="shared" ca="1" si="202"/>
        <v>1547</v>
      </c>
      <c r="B642" s="2" t="str">
        <f t="shared" ca="1" si="203"/>
        <v>node46_main+40</v>
      </c>
      <c r="C642" s="3" t="str">
        <f ca="1">_xlfn.TEXTJOIN(" ",FALSE,OFFSET(program!$A$1,0,A642,1,M642))</f>
        <v>30271</v>
      </c>
      <c r="D642" s="4" t="str">
        <f ca="1">IF($H642="data",".dat "&amp;X642,
IF($H642="str",".str " &amp; _xlfn.TEXTJOIN("",FALSE,OFFSET(program!$A$2,0,A642+1,1,M642-1)),
$L642&amp;" "&amp;_xlfn.TEXTJOIN(", ",TRUE,$X642:$Z642)
))</f>
        <v>.dat 30271</v>
      </c>
      <c r="E642" s="19" t="b">
        <f t="shared" ca="1" si="204"/>
        <v>1</v>
      </c>
      <c r="F642" s="5" t="str">
        <f t="shared" ca="1" si="205"/>
        <v>node46_main</v>
      </c>
      <c r="G642" s="5">
        <f t="shared" ca="1" si="206"/>
        <v>1507</v>
      </c>
      <c r="H642" s="5" t="str">
        <f t="shared" si="207"/>
        <v>data</v>
      </c>
      <c r="I642" s="13" t="b">
        <f t="shared" si="208"/>
        <v>1</v>
      </c>
      <c r="J642" s="6">
        <f ca="1">OFFSET(program!$A$1,0,disasm!A642)</f>
        <v>30271</v>
      </c>
      <c r="K642" s="7">
        <f t="shared" ca="1" si="198"/>
        <v>71</v>
      </c>
      <c r="L642" s="7" t="e">
        <f t="shared" ca="1" si="209"/>
        <v>#VALUE!</v>
      </c>
      <c r="M642" s="7">
        <f t="shared" si="210"/>
        <v>1</v>
      </c>
      <c r="N642" s="7">
        <f t="shared" si="199"/>
        <v>1</v>
      </c>
      <c r="O642" s="8">
        <f t="shared" si="211"/>
        <v>1</v>
      </c>
      <c r="P642" s="8" t="str">
        <f t="shared" si="200"/>
        <v/>
      </c>
      <c r="Q642" s="8" t="str">
        <f t="shared" si="201"/>
        <v/>
      </c>
      <c r="R642" s="8" t="str">
        <f t="shared" ca="1" si="212"/>
        <v>num</v>
      </c>
      <c r="S642" s="8" t="str">
        <f t="shared" si="213"/>
        <v/>
      </c>
      <c r="T642" s="8" t="str">
        <f t="shared" si="214"/>
        <v/>
      </c>
      <c r="U642" s="7">
        <f ca="1">IF(O642="","",OFFSET(program!$A$1,0,disasm!$A642+COLUMN()-COLUMN($U642)+IF($I642,0,1)))</f>
        <v>30271</v>
      </c>
      <c r="V642" s="7" t="str">
        <f ca="1">IF(P642="","",OFFSET(program!$A$1,0,disasm!$A642+COLUMN()-COLUMN($U642)+IF($I642,0,1)))</f>
        <v/>
      </c>
      <c r="W642" s="7" t="str">
        <f ca="1">IF(Q642="","",OFFSET(program!$A$1,0,disasm!$A642+COLUMN()-COLUMN($U642)+IF($I642,0,1)))</f>
        <v/>
      </c>
      <c r="X642" s="3" t="str">
        <f t="shared" ca="1" si="215"/>
        <v>30271</v>
      </c>
      <c r="Y642" s="3" t="str">
        <f t="shared" si="216"/>
        <v/>
      </c>
      <c r="Z642" s="3" t="str">
        <f t="shared" si="217"/>
        <v/>
      </c>
      <c r="AA642" s="3" t="str">
        <f ca="1">" "
&amp;AE642
&amp;IF(AND(OR(K642=5,K642=6),MOD(INT(J642/1000),10)=1)," A2","")
&amp;IF(AND(NOT(I642),J642=109,OFFSET(program!$A$1,0,disasm!$A642+1)&gt;0,NOT(ISNUMBER(FIND(" A1 "," "&amp;AE642&amp;" "))))," AUTOLABEL","")
&amp;" "</f>
        <v xml:space="preserve">  </v>
      </c>
    </row>
    <row r="643" spans="1:31" x14ac:dyDescent="0.2">
      <c r="A643" s="1">
        <f t="shared" ca="1" si="202"/>
        <v>1548</v>
      </c>
      <c r="B643" s="2" t="str">
        <f t="shared" ca="1" si="203"/>
        <v>node46_main+41</v>
      </c>
      <c r="C643" s="3" t="str">
        <f ca="1">_xlfn.TEXTJOIN(" ",FALSE,OFFSET(program!$A$1,0,A643,1,M643))</f>
        <v>40</v>
      </c>
      <c r="D643" s="4" t="str">
        <f ca="1">IF($H643="data",".dat "&amp;X643,
IF($H643="str",".str " &amp; _xlfn.TEXTJOIN("",FALSE,OFFSET(program!$A$2,0,A643+1,1,M643-1)),
$L643&amp;" "&amp;_xlfn.TEXTJOIN(", ",TRUE,$X643:$Z643)
))</f>
        <v>.dat 40</v>
      </c>
      <c r="E643" s="19" t="b">
        <f t="shared" ca="1" si="204"/>
        <v>1</v>
      </c>
      <c r="F643" s="5" t="str">
        <f t="shared" ca="1" si="205"/>
        <v>node46_main</v>
      </c>
      <c r="G643" s="5">
        <f t="shared" ca="1" si="206"/>
        <v>1507</v>
      </c>
      <c r="H643" s="5" t="str">
        <f t="shared" si="207"/>
        <v>data</v>
      </c>
      <c r="I643" s="13" t="b">
        <f t="shared" si="208"/>
        <v>1</v>
      </c>
      <c r="J643" s="6">
        <f ca="1">OFFSET(program!$A$1,0,disasm!A643)</f>
        <v>40</v>
      </c>
      <c r="K643" s="7">
        <f t="shared" ref="K643:K706" ca="1" si="218">MOD($J643,100)</f>
        <v>40</v>
      </c>
      <c r="L643" s="7" t="e">
        <f t="shared" ca="1" si="209"/>
        <v>#VALUE!</v>
      </c>
      <c r="M643" s="7">
        <f t="shared" si="210"/>
        <v>1</v>
      </c>
      <c r="N643" s="7">
        <f t="shared" ref="N643:N706" si="219">IF($I643,1,IFERROR(CHOOSE($K643,3,3,1,1,2,2,3,3,1),0))</f>
        <v>1</v>
      </c>
      <c r="O643" s="8">
        <f t="shared" si="211"/>
        <v>1</v>
      </c>
      <c r="P643" s="8" t="str">
        <f t="shared" ref="P643:P706" si="220">IF($N643&gt;=2,MOD(INT($J643/1000),10),"")</f>
        <v/>
      </c>
      <c r="Q643" s="8" t="str">
        <f t="shared" ref="Q643:Q706" si="221">IF($N643&gt;=3,MOD(INT($J643/10000),10),"")</f>
        <v/>
      </c>
      <c r="R643" s="8" t="str">
        <f t="shared" ca="1" si="212"/>
        <v>num</v>
      </c>
      <c r="S643" s="8" t="str">
        <f t="shared" si="213"/>
        <v/>
      </c>
      <c r="T643" s="8" t="str">
        <f t="shared" si="214"/>
        <v/>
      </c>
      <c r="U643" s="7">
        <f ca="1">IF(O643="","",OFFSET(program!$A$1,0,disasm!$A643+COLUMN()-COLUMN($U643)+IF($I643,0,1)))</f>
        <v>40</v>
      </c>
      <c r="V643" s="7" t="str">
        <f ca="1">IF(P643="","",OFFSET(program!$A$1,0,disasm!$A643+COLUMN()-COLUMN($U643)+IF($I643,0,1)))</f>
        <v/>
      </c>
      <c r="W643" s="7" t="str">
        <f ca="1">IF(Q643="","",OFFSET(program!$A$1,0,disasm!$A643+COLUMN()-COLUMN($U643)+IF($I643,0,1)))</f>
        <v/>
      </c>
      <c r="X643" s="3" t="str">
        <f t="shared" ca="1" si="215"/>
        <v>40</v>
      </c>
      <c r="Y643" s="3" t="str">
        <f t="shared" si="216"/>
        <v/>
      </c>
      <c r="Z643" s="3" t="str">
        <f t="shared" si="217"/>
        <v/>
      </c>
      <c r="AA643" s="3" t="str">
        <f ca="1">" "
&amp;AE643
&amp;IF(AND(OR(K643=5,K643=6),MOD(INT(J643/1000),10)=1)," A2","")
&amp;IF(AND(NOT(I643),J643=109,OFFSET(program!$A$1,0,disasm!$A643+1)&gt;0,NOT(ISNUMBER(FIND(" A1 "," "&amp;AE643&amp;" "))))," AUTOLABEL","")
&amp;" "</f>
        <v xml:space="preserve">  </v>
      </c>
    </row>
    <row r="644" spans="1:31" x14ac:dyDescent="0.2">
      <c r="A644" s="1">
        <f t="shared" ref="A644:A707" ca="1" si="222">A643+M643</f>
        <v>1549</v>
      </c>
      <c r="B644" s="2" t="str">
        <f t="shared" ref="B644:B707" ca="1" si="223">$F644
&amp;IF(ISBLANK(AB644),
    IF($A644=$G644,
        "",
        "+"&amp;$A644-$G644
    ),
    "."&amp;AB644
)</f>
        <v>node46_main+42</v>
      </c>
      <c r="C644" s="3" t="str">
        <f ca="1">_xlfn.TEXTJOIN(" ",FALSE,OFFSET(program!$A$1,0,A644,1,M644))</f>
        <v>36502</v>
      </c>
      <c r="D644" s="4" t="str">
        <f ca="1">IF($H644="data",".dat "&amp;X644,
IF($H644="str",".str " &amp; _xlfn.TEXTJOIN("",FALSE,OFFSET(program!$A$2,0,A644+1,1,M644-1)),
$L644&amp;" "&amp;_xlfn.TEXTJOIN(", ",TRUE,$X644:$Z644)
))</f>
        <v>.dat 36502</v>
      </c>
      <c r="E644" s="19" t="b">
        <f t="shared" ref="E644:E707" ca="1" si="224">IF(G644&lt;&gt;G643,NOT(E643),E643)</f>
        <v>1</v>
      </c>
      <c r="F644" s="5" t="str">
        <f t="shared" ref="F644:F707" ca="1" si="225">IF(ISBLANK($AD644),
    IF(ISNUMBER(FIND(" AUTOLABEL ",AA644)),IF(I644,"data","fun")&amp;A644,F643),
    $AD644
)</f>
        <v>node46_main</v>
      </c>
      <c r="G644" s="5">
        <f t="shared" ref="G644:G707" ca="1" si="226">IF(AND(ISBLANK($AD644),NOT(ISNUMBER(FIND(" AUTOLABEL ",AA644)))),G643,$A644)</f>
        <v>1507</v>
      </c>
      <c r="H644" s="5" t="str">
        <f t="shared" ref="H644:H707" si="227">IF(ISNUMBER(FIND(" STR "," "&amp;AE644&amp;" ")),"str",
IF(ISNUMBER(FIND(" CODE "," "&amp;AE644&amp;" ")),"code",
IF(ISNUMBER(FIND(" DATA "," "&amp;AE644&amp;" ")),"data",
$H643
)))</f>
        <v>data</v>
      </c>
      <c r="I644" s="13" t="b">
        <f t="shared" ref="I644:I707" si="228">H644&lt;&gt;"code"</f>
        <v>1</v>
      </c>
      <c r="J644" s="6">
        <f ca="1">OFFSET(program!$A$1,0,disasm!A644)</f>
        <v>36502</v>
      </c>
      <c r="K644" s="7">
        <f t="shared" ca="1" si="218"/>
        <v>2</v>
      </c>
      <c r="L644" s="7" t="str">
        <f t="shared" ref="L644:L707" ca="1" si="229">IF(K644=99,"END",CHOOSE(K644,"ADD ","MUL ","IN  ","OUT ","J!=0","J=0 ","CMP&lt;","CMP=","SP+ "))</f>
        <v xml:space="preserve">MUL </v>
      </c>
      <c r="M644" s="7">
        <f t="shared" ref="M644:M707" si="230">IF($H644="data",1,IF($H644="str",$J644+1,N644+1))</f>
        <v>1</v>
      </c>
      <c r="N644" s="7">
        <f t="shared" si="219"/>
        <v>1</v>
      </c>
      <c r="O644" s="8">
        <f t="shared" ref="O644:O707" si="231">IF(I644,1,IF($N644&gt;=1,MOD(INT($J644/100),10),""))</f>
        <v>1</v>
      </c>
      <c r="P644" s="8" t="str">
        <f t="shared" si="220"/>
        <v/>
      </c>
      <c r="Q644" s="8" t="str">
        <f t="shared" si="221"/>
        <v/>
      </c>
      <c r="R644" s="8" t="str">
        <f t="shared" ref="R644:R707" ca="1" si="232">IF(O644="","",
    IF(ISNUMBER(FIND(" A"&amp;R$1&amp;" ",$AA644)),"addr",
        IF(ISNUMBER(FIND(" C"&amp;R$1&amp;" ",$AA644)),"char",
            CHOOSE(O644+1,"addr","num","num")
        )
    )
)</f>
        <v>num</v>
      </c>
      <c r="S644" s="8" t="str">
        <f t="shared" ref="S644:S707" si="233">IF(P644="","",
    IF(ISNUMBER(FIND(" A"&amp;S$1&amp;" ",$AA644)),"addr",
        IF(ISNUMBER(FIND(" C"&amp;S$1&amp;" ",$AA644)),"char",
            CHOOSE(P644+1,"addr","num","num")
        )
    )
)</f>
        <v/>
      </c>
      <c r="T644" s="8" t="str">
        <f t="shared" ref="T644:T707" si="234">IF(Q644="","",
    IF(ISNUMBER(FIND(" A"&amp;T$1&amp;" ",$AA644)),"addr",
        IF(ISNUMBER(FIND(" C"&amp;T$1&amp;" ",$AA644)),"char",
            CHOOSE(Q644+1,"addr","num","num")
        )
    )
)</f>
        <v/>
      </c>
      <c r="U644" s="7">
        <f ca="1">IF(O644="","",OFFSET(program!$A$1,0,disasm!$A644+COLUMN()-COLUMN($U644)+IF($I644,0,1)))</f>
        <v>36502</v>
      </c>
      <c r="V644" s="7" t="str">
        <f ca="1">IF(P644="","",OFFSET(program!$A$1,0,disasm!$A644+COLUMN()-COLUMN($U644)+IF($I644,0,1)))</f>
        <v/>
      </c>
      <c r="W644" s="7" t="str">
        <f ca="1">IF(Q644="","",OFFSET(program!$A$1,0,disasm!$A644+COLUMN()-COLUMN($U644)+IF($I644,0,1)))</f>
        <v/>
      </c>
      <c r="X644" s="3" t="str">
        <f t="shared" ref="X644:X707" ca="1" si="235">IF(O644="","",
  SUBSTITUTE(SUBSTITUTE(
    CHOOSE(1+O644,"[val]","val","[SP+val]"),
    "val",
    IF(R644="char","'"&amp;CHAR(U644)&amp;"'",
      IF(R644="addr",
        INDEX($B:$B,MATCH(U644,$A:$A,1))
          &amp; IF(INDEX($A:$A,MATCH(U644,$A:$A,1)) &lt; U644, ".a"&amp;(U644 - INDEX($A:$A,MATCH(U644,$A:$A,1))),""),
        U644
       )
    )
  ),"+-","-")
)</f>
        <v>36502</v>
      </c>
      <c r="Y644" s="3" t="str">
        <f t="shared" ref="Y644:Y707" si="236">IF(P644="","",
  SUBSTITUTE(SUBSTITUTE(
    CHOOSE(1+P644,"[val]","val","[SP+val]"),
    "val",
    IF(S644="char","'"&amp;CHAR(V644)&amp;"'",
      IF(S644="addr",
        INDEX($B:$B,MATCH(V644,$A:$A,1))
          &amp; IF(INDEX($A:$A,MATCH(V644,$A:$A,1)) &lt; V644, ".a"&amp;(V644 - INDEX($A:$A,MATCH(V644,$A:$A,1))),""),
        V644
       )
    )
  ),"+-","-")
)</f>
        <v/>
      </c>
      <c r="Z644" s="3" t="str">
        <f t="shared" ref="Z644:Z707" si="237">IF(Q644="","",
  SUBSTITUTE(SUBSTITUTE(
    CHOOSE(1+Q644,"[val]","val","[SP+val]"),
    "val",
    IF(T644="char","'"&amp;CHAR(W644)&amp;"'",
      IF(T644="addr",
        INDEX($B:$B,MATCH(W644,$A:$A,1))
          &amp; IF(INDEX($A:$A,MATCH(W644,$A:$A,1)) &lt; W644, ".a"&amp;(W644 - INDEX($A:$A,MATCH(W644,$A:$A,1))),""),
        W644
       )
    )
  ),"+-","-")
)</f>
        <v/>
      </c>
      <c r="AA644" s="3" t="str">
        <f ca="1">" "
&amp;AE644
&amp;IF(AND(OR(K644=5,K644=6),MOD(INT(J644/1000),10)=1)," A2","")
&amp;IF(AND(NOT(I644),J644=109,OFFSET(program!$A$1,0,disasm!$A644+1)&gt;0,NOT(ISNUMBER(FIND(" A1 "," "&amp;AE644&amp;" "))))," AUTOLABEL","")
&amp;" "</f>
        <v xml:space="preserve">  </v>
      </c>
    </row>
    <row r="645" spans="1:31" x14ac:dyDescent="0.2">
      <c r="A645" s="1">
        <f t="shared" ca="1" si="222"/>
        <v>1550</v>
      </c>
      <c r="B645" s="2" t="str">
        <f t="shared" ca="1" si="223"/>
        <v>node46_main+43</v>
      </c>
      <c r="C645" s="3" t="str">
        <f ca="1">_xlfn.TEXTJOIN(" ",FALSE,OFFSET(program!$A$1,0,A645,1,M645))</f>
        <v>40</v>
      </c>
      <c r="D645" s="4" t="str">
        <f ca="1">IF($H645="data",".dat "&amp;X645,
IF($H645="str",".str " &amp; _xlfn.TEXTJOIN("",FALSE,OFFSET(program!$A$2,0,A645+1,1,M645-1)),
$L645&amp;" "&amp;_xlfn.TEXTJOIN(", ",TRUE,$X645:$Z645)
))</f>
        <v>.dat 40</v>
      </c>
      <c r="E645" s="19" t="b">
        <f t="shared" ca="1" si="224"/>
        <v>1</v>
      </c>
      <c r="F645" s="5" t="str">
        <f t="shared" ca="1" si="225"/>
        <v>node46_main</v>
      </c>
      <c r="G645" s="5">
        <f t="shared" ca="1" si="226"/>
        <v>1507</v>
      </c>
      <c r="H645" s="5" t="str">
        <f t="shared" si="227"/>
        <v>data</v>
      </c>
      <c r="I645" s="13" t="b">
        <f t="shared" si="228"/>
        <v>1</v>
      </c>
      <c r="J645" s="6">
        <f ca="1">OFFSET(program!$A$1,0,disasm!A645)</f>
        <v>40</v>
      </c>
      <c r="K645" s="7">
        <f t="shared" ca="1" si="218"/>
        <v>40</v>
      </c>
      <c r="L645" s="7" t="e">
        <f t="shared" ca="1" si="229"/>
        <v>#VALUE!</v>
      </c>
      <c r="M645" s="7">
        <f t="shared" si="230"/>
        <v>1</v>
      </c>
      <c r="N645" s="7">
        <f t="shared" si="219"/>
        <v>1</v>
      </c>
      <c r="O645" s="8">
        <f t="shared" si="231"/>
        <v>1</v>
      </c>
      <c r="P645" s="8" t="str">
        <f t="shared" si="220"/>
        <v/>
      </c>
      <c r="Q645" s="8" t="str">
        <f t="shared" si="221"/>
        <v/>
      </c>
      <c r="R645" s="8" t="str">
        <f t="shared" ca="1" si="232"/>
        <v>num</v>
      </c>
      <c r="S645" s="8" t="str">
        <f t="shared" si="233"/>
        <v/>
      </c>
      <c r="T645" s="8" t="str">
        <f t="shared" si="234"/>
        <v/>
      </c>
      <c r="U645" s="7">
        <f ca="1">IF(O645="","",OFFSET(program!$A$1,0,disasm!$A645+COLUMN()-COLUMN($U645)+IF($I645,0,1)))</f>
        <v>40</v>
      </c>
      <c r="V645" s="7" t="str">
        <f ca="1">IF(P645="","",OFFSET(program!$A$1,0,disasm!$A645+COLUMN()-COLUMN($U645)+IF($I645,0,1)))</f>
        <v/>
      </c>
      <c r="W645" s="7" t="str">
        <f ca="1">IF(Q645="","",OFFSET(program!$A$1,0,disasm!$A645+COLUMN()-COLUMN($U645)+IF($I645,0,1)))</f>
        <v/>
      </c>
      <c r="X645" s="3" t="str">
        <f t="shared" ca="1" si="235"/>
        <v>40</v>
      </c>
      <c r="Y645" s="3" t="str">
        <f t="shared" si="236"/>
        <v/>
      </c>
      <c r="Z645" s="3" t="str">
        <f t="shared" si="237"/>
        <v/>
      </c>
      <c r="AA645" s="3" t="str">
        <f ca="1">" "
&amp;AE645
&amp;IF(AND(OR(K645=5,K645=6),MOD(INT(J645/1000),10)=1)," A2","")
&amp;IF(AND(NOT(I645),J645=109,OFFSET(program!$A$1,0,disasm!$A645+1)&gt;0,NOT(ISNUMBER(FIND(" A1 "," "&amp;AE645&amp;" "))))," AUTOLABEL","")
&amp;" "</f>
        <v xml:space="preserve">  </v>
      </c>
    </row>
    <row r="646" spans="1:31" x14ac:dyDescent="0.2">
      <c r="A646" s="1">
        <f t="shared" ca="1" si="222"/>
        <v>1551</v>
      </c>
      <c r="B646" s="2" t="str">
        <f t="shared" ca="1" si="223"/>
        <v>node46_main+44</v>
      </c>
      <c r="C646" s="3" t="str">
        <f ca="1">_xlfn.TEXTJOIN(" ",FALSE,OFFSET(program!$A$1,0,A646,1,M646))</f>
        <v>54753</v>
      </c>
      <c r="D646" s="4" t="str">
        <f ca="1">IF($H646="data",".dat "&amp;X646,
IF($H646="str",".str " &amp; _xlfn.TEXTJOIN("",FALSE,OFFSET(program!$A$2,0,A646+1,1,M646-1)),
$L646&amp;" "&amp;_xlfn.TEXTJOIN(", ",TRUE,$X646:$Z646)
))</f>
        <v>.dat 54753</v>
      </c>
      <c r="E646" s="19" t="b">
        <f t="shared" ca="1" si="224"/>
        <v>1</v>
      </c>
      <c r="F646" s="5" t="str">
        <f t="shared" ca="1" si="225"/>
        <v>node46_main</v>
      </c>
      <c r="G646" s="5">
        <f t="shared" ca="1" si="226"/>
        <v>1507</v>
      </c>
      <c r="H646" s="5" t="str">
        <f t="shared" si="227"/>
        <v>data</v>
      </c>
      <c r="I646" s="13" t="b">
        <f t="shared" si="228"/>
        <v>1</v>
      </c>
      <c r="J646" s="6">
        <f ca="1">OFFSET(program!$A$1,0,disasm!A646)</f>
        <v>54753</v>
      </c>
      <c r="K646" s="7">
        <f t="shared" ca="1" si="218"/>
        <v>53</v>
      </c>
      <c r="L646" s="7" t="e">
        <f t="shared" ca="1" si="229"/>
        <v>#VALUE!</v>
      </c>
      <c r="M646" s="7">
        <f t="shared" si="230"/>
        <v>1</v>
      </c>
      <c r="N646" s="7">
        <f t="shared" si="219"/>
        <v>1</v>
      </c>
      <c r="O646" s="8">
        <f t="shared" si="231"/>
        <v>1</v>
      </c>
      <c r="P646" s="8" t="str">
        <f t="shared" si="220"/>
        <v/>
      </c>
      <c r="Q646" s="8" t="str">
        <f t="shared" si="221"/>
        <v/>
      </c>
      <c r="R646" s="8" t="str">
        <f t="shared" ca="1" si="232"/>
        <v>num</v>
      </c>
      <c r="S646" s="8" t="str">
        <f t="shared" si="233"/>
        <v/>
      </c>
      <c r="T646" s="8" t="str">
        <f t="shared" si="234"/>
        <v/>
      </c>
      <c r="U646" s="7">
        <f ca="1">IF(O646="","",OFFSET(program!$A$1,0,disasm!$A646+COLUMN()-COLUMN($U646)+IF($I646,0,1)))</f>
        <v>54753</v>
      </c>
      <c r="V646" s="7" t="str">
        <f ca="1">IF(P646="","",OFFSET(program!$A$1,0,disasm!$A646+COLUMN()-COLUMN($U646)+IF($I646,0,1)))</f>
        <v/>
      </c>
      <c r="W646" s="7" t="str">
        <f ca="1">IF(Q646="","",OFFSET(program!$A$1,0,disasm!$A646+COLUMN()-COLUMN($U646)+IF($I646,0,1)))</f>
        <v/>
      </c>
      <c r="X646" s="3" t="str">
        <f t="shared" ca="1" si="235"/>
        <v>54753</v>
      </c>
      <c r="Y646" s="3" t="str">
        <f t="shared" si="236"/>
        <v/>
      </c>
      <c r="Z646" s="3" t="str">
        <f t="shared" si="237"/>
        <v/>
      </c>
      <c r="AA646" s="3" t="str">
        <f ca="1">" "
&amp;AE646
&amp;IF(AND(OR(K646=5,K646=6),MOD(INT(J646/1000),10)=1)," A2","")
&amp;IF(AND(NOT(I646),J646=109,OFFSET(program!$A$1,0,disasm!$A646+1)&gt;0,NOT(ISNUMBER(FIND(" A1 "," "&amp;AE646&amp;" "))))," AUTOLABEL","")
&amp;" "</f>
        <v xml:space="preserve">  </v>
      </c>
    </row>
    <row r="647" spans="1:31" x14ac:dyDescent="0.2">
      <c r="A647" s="1">
        <f t="shared" ca="1" si="222"/>
        <v>1552</v>
      </c>
      <c r="B647" s="2" t="str">
        <f t="shared" ca="1" si="223"/>
        <v>node45_main</v>
      </c>
      <c r="C647" s="3" t="str">
        <f ca="1">_xlfn.TEXTJOIN(" ",FALSE,OFFSET(program!$A$1,0,A647,1,M647))</f>
        <v>1102 1 36457 66</v>
      </c>
      <c r="D647" s="4" t="str">
        <f ca="1">IF($H647="data",".dat "&amp;X647,
IF($H647="str",".str " &amp; _xlfn.TEXTJOIN("",FALSE,OFFSET(program!$A$2,0,A647+1,1,M647-1)),
$L647&amp;" "&amp;_xlfn.TEXTJOIN(", ",TRUE,$X647:$Z647)
))</f>
        <v>MUL  1, 36457, [node.prime]</v>
      </c>
      <c r="E647" s="19" t="b">
        <f t="shared" ca="1" si="224"/>
        <v>0</v>
      </c>
      <c r="F647" s="5" t="str">
        <f t="shared" si="225"/>
        <v>node45_main</v>
      </c>
      <c r="G647" s="5">
        <f t="shared" ca="1" si="226"/>
        <v>1552</v>
      </c>
      <c r="H647" s="5" t="str">
        <f t="shared" si="227"/>
        <v>code</v>
      </c>
      <c r="I647" s="13" t="b">
        <f t="shared" si="228"/>
        <v>0</v>
      </c>
      <c r="J647" s="6">
        <f ca="1">OFFSET(program!$A$1,0,disasm!A647)</f>
        <v>1102</v>
      </c>
      <c r="K647" s="7">
        <f t="shared" ca="1" si="218"/>
        <v>2</v>
      </c>
      <c r="L647" s="7" t="str">
        <f t="shared" ca="1" si="229"/>
        <v xml:space="preserve">MUL </v>
      </c>
      <c r="M647" s="7">
        <f t="shared" ca="1" si="230"/>
        <v>4</v>
      </c>
      <c r="N647" s="7">
        <f t="shared" ca="1" si="219"/>
        <v>3</v>
      </c>
      <c r="O647" s="8">
        <f t="shared" ca="1" si="231"/>
        <v>1</v>
      </c>
      <c r="P647" s="8">
        <f t="shared" ca="1" si="220"/>
        <v>1</v>
      </c>
      <c r="Q647" s="8">
        <f t="shared" ca="1" si="221"/>
        <v>0</v>
      </c>
      <c r="R647" s="8" t="str">
        <f t="shared" ca="1" si="232"/>
        <v>num</v>
      </c>
      <c r="S647" s="8" t="str">
        <f t="shared" ca="1" si="233"/>
        <v>num</v>
      </c>
      <c r="T647" s="8" t="str">
        <f t="shared" ca="1" si="234"/>
        <v>addr</v>
      </c>
      <c r="U647" s="7">
        <f ca="1">IF(O647="","",OFFSET(program!$A$1,0,disasm!$A647+COLUMN()-COLUMN($U647)+IF($I647,0,1)))</f>
        <v>1</v>
      </c>
      <c r="V647" s="7">
        <f ca="1">IF(P647="","",OFFSET(program!$A$1,0,disasm!$A647+COLUMN()-COLUMN($U647)+IF($I647,0,1)))</f>
        <v>36457</v>
      </c>
      <c r="W647" s="7">
        <f ca="1">IF(Q647="","",OFFSET(program!$A$1,0,disasm!$A647+COLUMN()-COLUMN($U647)+IF($I647,0,1)))</f>
        <v>66</v>
      </c>
      <c r="X647" s="3" t="str">
        <f t="shared" ca="1" si="235"/>
        <v>1</v>
      </c>
      <c r="Y647" s="3" t="str">
        <f t="shared" ca="1" si="236"/>
        <v>36457</v>
      </c>
      <c r="Z647" s="3" t="str">
        <f t="shared" ca="1" si="237"/>
        <v>[node.prime]</v>
      </c>
      <c r="AA647" s="3" t="str">
        <f ca="1">" "
&amp;AE647
&amp;IF(AND(OR(K647=5,K647=6),MOD(INT(J647/1000),10)=1)," A2","")
&amp;IF(AND(NOT(I647),J647=109,OFFSET(program!$A$1,0,disasm!$A647+1)&gt;0,NOT(ISNUMBER(FIND(" A1 "," "&amp;AE647&amp;" "))))," AUTOLABEL","")
&amp;" "</f>
        <v xml:space="preserve"> CODE </v>
      </c>
      <c r="AD647" s="12" t="s">
        <v>116</v>
      </c>
      <c r="AE647" s="12" t="s">
        <v>24</v>
      </c>
    </row>
    <row r="648" spans="1:31" x14ac:dyDescent="0.2">
      <c r="A648" s="1">
        <f t="shared" ca="1" si="222"/>
        <v>1556</v>
      </c>
      <c r="B648" s="2" t="str">
        <f t="shared" ca="1" si="223"/>
        <v>node45_main+4</v>
      </c>
      <c r="C648" s="3" t="str">
        <f ca="1">_xlfn.TEXTJOIN(" ",FALSE,OFFSET(program!$A$1,0,A648,1,M648))</f>
        <v>1101 0 1 67</v>
      </c>
      <c r="D648" s="4" t="str">
        <f ca="1">IF($H648="data",".dat "&amp;X648,
IF($H648="str",".str " &amp; _xlfn.TEXTJOIN("",FALSE,OFFSET(program!$A$2,0,A648+1,1,M648-1)),
$L648&amp;" "&amp;_xlfn.TEXTJOIN(", ",TRUE,$X648:$Z648)
))</f>
        <v>ADD  0, 1, [node.rxmem_size]</v>
      </c>
      <c r="E648" s="19" t="b">
        <f t="shared" ca="1" si="224"/>
        <v>0</v>
      </c>
      <c r="F648" s="5" t="str">
        <f t="shared" ca="1" si="225"/>
        <v>node45_main</v>
      </c>
      <c r="G648" s="5">
        <f t="shared" ca="1" si="226"/>
        <v>1552</v>
      </c>
      <c r="H648" s="5" t="str">
        <f t="shared" si="227"/>
        <v>code</v>
      </c>
      <c r="I648" s="13" t="b">
        <f t="shared" si="228"/>
        <v>0</v>
      </c>
      <c r="J648" s="6">
        <f ca="1">OFFSET(program!$A$1,0,disasm!A648)</f>
        <v>1101</v>
      </c>
      <c r="K648" s="7">
        <f t="shared" ca="1" si="218"/>
        <v>1</v>
      </c>
      <c r="L648" s="7" t="str">
        <f t="shared" ca="1" si="229"/>
        <v xml:space="preserve">ADD </v>
      </c>
      <c r="M648" s="7">
        <f t="shared" ca="1" si="230"/>
        <v>4</v>
      </c>
      <c r="N648" s="7">
        <f t="shared" ca="1" si="219"/>
        <v>3</v>
      </c>
      <c r="O648" s="8">
        <f t="shared" ca="1" si="231"/>
        <v>1</v>
      </c>
      <c r="P648" s="8">
        <f t="shared" ca="1" si="220"/>
        <v>1</v>
      </c>
      <c r="Q648" s="8">
        <f t="shared" ca="1" si="221"/>
        <v>0</v>
      </c>
      <c r="R648" s="8" t="str">
        <f t="shared" ca="1" si="232"/>
        <v>num</v>
      </c>
      <c r="S648" s="8" t="str">
        <f t="shared" ca="1" si="233"/>
        <v>num</v>
      </c>
      <c r="T648" s="8" t="str">
        <f t="shared" ca="1" si="234"/>
        <v>addr</v>
      </c>
      <c r="U648" s="7">
        <f ca="1">IF(O648="","",OFFSET(program!$A$1,0,disasm!$A648+COLUMN()-COLUMN($U648)+IF($I648,0,1)))</f>
        <v>0</v>
      </c>
      <c r="V648" s="7">
        <f ca="1">IF(P648="","",OFFSET(program!$A$1,0,disasm!$A648+COLUMN()-COLUMN($U648)+IF($I648,0,1)))</f>
        <v>1</v>
      </c>
      <c r="W648" s="7">
        <f ca="1">IF(Q648="","",OFFSET(program!$A$1,0,disasm!$A648+COLUMN()-COLUMN($U648)+IF($I648,0,1)))</f>
        <v>67</v>
      </c>
      <c r="X648" s="3" t="str">
        <f t="shared" ca="1" si="235"/>
        <v>0</v>
      </c>
      <c r="Y648" s="3" t="str">
        <f t="shared" ca="1" si="236"/>
        <v>1</v>
      </c>
      <c r="Z648" s="3" t="str">
        <f t="shared" ca="1" si="237"/>
        <v>[node.rxmem_size]</v>
      </c>
      <c r="AA648" s="3" t="str">
        <f ca="1">" "
&amp;AE648
&amp;IF(AND(OR(K648=5,K648=6),MOD(INT(J648/1000),10)=1)," A2","")
&amp;IF(AND(NOT(I648),J648=109,OFFSET(program!$A$1,0,disasm!$A648+1)&gt;0,NOT(ISNUMBER(FIND(" A1 "," "&amp;AE648&amp;" "))))," AUTOLABEL","")
&amp;" "</f>
        <v xml:space="preserve">  </v>
      </c>
    </row>
    <row r="649" spans="1:31" x14ac:dyDescent="0.2">
      <c r="A649" s="1">
        <f t="shared" ca="1" si="222"/>
        <v>1560</v>
      </c>
      <c r="B649" s="2" t="str">
        <f t="shared" ca="1" si="223"/>
        <v>node45_main+8</v>
      </c>
      <c r="C649" s="3" t="str">
        <f ca="1">_xlfn.TEXTJOIN(" ",FALSE,OFFSET(program!$A$1,0,A649,1,M649))</f>
        <v>1102 1 1579 68</v>
      </c>
      <c r="D649" s="4" t="str">
        <f ca="1">IF($H649="data",".dat "&amp;X649,
IF($H649="str",".str " &amp; _xlfn.TEXTJOIN("",FALSE,OFFSET(program!$A$2,0,A649+1,1,M649-1)),
$L649&amp;" "&amp;_xlfn.TEXTJOIN(", ",TRUE,$X649:$Z649)
))</f>
        <v>MUL  1, node45_main+27, [node.rxmem]</v>
      </c>
      <c r="E649" s="19" t="b">
        <f t="shared" ca="1" si="224"/>
        <v>0</v>
      </c>
      <c r="F649" s="5" t="str">
        <f t="shared" ca="1" si="225"/>
        <v>node45_main</v>
      </c>
      <c r="G649" s="5">
        <f t="shared" ca="1" si="226"/>
        <v>1552</v>
      </c>
      <c r="H649" s="5" t="str">
        <f t="shared" si="227"/>
        <v>code</v>
      </c>
      <c r="I649" s="13" t="b">
        <f t="shared" si="228"/>
        <v>0</v>
      </c>
      <c r="J649" s="6">
        <f ca="1">OFFSET(program!$A$1,0,disasm!A649)</f>
        <v>1102</v>
      </c>
      <c r="K649" s="7">
        <f t="shared" ca="1" si="218"/>
        <v>2</v>
      </c>
      <c r="L649" s="7" t="str">
        <f t="shared" ca="1" si="229"/>
        <v xml:space="preserve">MUL </v>
      </c>
      <c r="M649" s="7">
        <f t="shared" ca="1" si="230"/>
        <v>4</v>
      </c>
      <c r="N649" s="7">
        <f t="shared" ca="1" si="219"/>
        <v>3</v>
      </c>
      <c r="O649" s="8">
        <f t="shared" ca="1" si="231"/>
        <v>1</v>
      </c>
      <c r="P649" s="8">
        <f t="shared" ca="1" si="220"/>
        <v>1</v>
      </c>
      <c r="Q649" s="8">
        <f t="shared" ca="1" si="221"/>
        <v>0</v>
      </c>
      <c r="R649" s="8" t="str">
        <f t="shared" ca="1" si="232"/>
        <v>num</v>
      </c>
      <c r="S649" s="8" t="str">
        <f t="shared" ca="1" si="233"/>
        <v>addr</v>
      </c>
      <c r="T649" s="8" t="str">
        <f t="shared" ca="1" si="234"/>
        <v>addr</v>
      </c>
      <c r="U649" s="7">
        <f ca="1">IF(O649="","",OFFSET(program!$A$1,0,disasm!$A649+COLUMN()-COLUMN($U649)+IF($I649,0,1)))</f>
        <v>1</v>
      </c>
      <c r="V649" s="7">
        <f ca="1">IF(P649="","",OFFSET(program!$A$1,0,disasm!$A649+COLUMN()-COLUMN($U649)+IF($I649,0,1)))</f>
        <v>1579</v>
      </c>
      <c r="W649" s="7">
        <f ca="1">IF(Q649="","",OFFSET(program!$A$1,0,disasm!$A649+COLUMN()-COLUMN($U649)+IF($I649,0,1)))</f>
        <v>68</v>
      </c>
      <c r="X649" s="3" t="str">
        <f t="shared" ca="1" si="235"/>
        <v>1</v>
      </c>
      <c r="Y649" s="3" t="str">
        <f t="shared" ca="1" si="236"/>
        <v>node45_main+27</v>
      </c>
      <c r="Z649" s="3" t="str">
        <f t="shared" ca="1" si="237"/>
        <v>[node.rxmem]</v>
      </c>
      <c r="AA649" s="3" t="str">
        <f ca="1">" "
&amp;AE649
&amp;IF(AND(OR(K649=5,K649=6),MOD(INT(J649/1000),10)=1)," A2","")
&amp;IF(AND(NOT(I649),J649=109,OFFSET(program!$A$1,0,disasm!$A649+1)&gt;0,NOT(ISNUMBER(FIND(" A1 "," "&amp;AE649&amp;" "))))," AUTOLABEL","")
&amp;" "</f>
        <v xml:space="preserve"> A2 </v>
      </c>
      <c r="AE649" s="12" t="s">
        <v>19</v>
      </c>
    </row>
    <row r="650" spans="1:31" x14ac:dyDescent="0.2">
      <c r="A650" s="1">
        <f t="shared" ca="1" si="222"/>
        <v>1564</v>
      </c>
      <c r="B650" s="2" t="str">
        <f t="shared" ca="1" si="223"/>
        <v>node45_main+12</v>
      </c>
      <c r="C650" s="3" t="str">
        <f ca="1">_xlfn.TEXTJOIN(" ",FALSE,OFFSET(program!$A$1,0,A650,1,M650))</f>
        <v>1102 1 556 69</v>
      </c>
      <c r="D650" s="4" t="str">
        <f ca="1">IF($H650="data",".dat "&amp;X650,
IF($H650="str",".str " &amp; _xlfn.TEXTJOIN("",FALSE,OFFSET(program!$A$2,0,A650+1,1,M650-1)),
$L650&amp;" "&amp;_xlfn.TEXTJOIN(", ",TRUE,$X650:$Z650)
))</f>
        <v>MUL  1, app_first, [node.node_app]</v>
      </c>
      <c r="E650" s="19" t="b">
        <f t="shared" ca="1" si="224"/>
        <v>0</v>
      </c>
      <c r="F650" s="5" t="str">
        <f t="shared" ca="1" si="225"/>
        <v>node45_main</v>
      </c>
      <c r="G650" s="5">
        <f t="shared" ca="1" si="226"/>
        <v>1552</v>
      </c>
      <c r="H650" s="5" t="str">
        <f t="shared" si="227"/>
        <v>code</v>
      </c>
      <c r="I650" s="13" t="b">
        <f t="shared" si="228"/>
        <v>0</v>
      </c>
      <c r="J650" s="6">
        <f ca="1">OFFSET(program!$A$1,0,disasm!A650)</f>
        <v>1102</v>
      </c>
      <c r="K650" s="7">
        <f t="shared" ca="1" si="218"/>
        <v>2</v>
      </c>
      <c r="L650" s="7" t="str">
        <f t="shared" ca="1" si="229"/>
        <v xml:space="preserve">MUL </v>
      </c>
      <c r="M650" s="7">
        <f t="shared" ca="1" si="230"/>
        <v>4</v>
      </c>
      <c r="N650" s="7">
        <f t="shared" ca="1" si="219"/>
        <v>3</v>
      </c>
      <c r="O650" s="8">
        <f t="shared" ca="1" si="231"/>
        <v>1</v>
      </c>
      <c r="P650" s="8">
        <f t="shared" ca="1" si="220"/>
        <v>1</v>
      </c>
      <c r="Q650" s="8">
        <f t="shared" ca="1" si="221"/>
        <v>0</v>
      </c>
      <c r="R650" s="8" t="str">
        <f t="shared" ca="1" si="232"/>
        <v>num</v>
      </c>
      <c r="S650" s="8" t="str">
        <f t="shared" ca="1" si="233"/>
        <v>addr</v>
      </c>
      <c r="T650" s="8" t="str">
        <f t="shared" ca="1" si="234"/>
        <v>addr</v>
      </c>
      <c r="U650" s="7">
        <f ca="1">IF(O650="","",OFFSET(program!$A$1,0,disasm!$A650+COLUMN()-COLUMN($U650)+IF($I650,0,1)))</f>
        <v>1</v>
      </c>
      <c r="V650" s="7">
        <f ca="1">IF(P650="","",OFFSET(program!$A$1,0,disasm!$A650+COLUMN()-COLUMN($U650)+IF($I650,0,1)))</f>
        <v>556</v>
      </c>
      <c r="W650" s="7">
        <f ca="1">IF(Q650="","",OFFSET(program!$A$1,0,disasm!$A650+COLUMN()-COLUMN($U650)+IF($I650,0,1)))</f>
        <v>69</v>
      </c>
      <c r="X650" s="3" t="str">
        <f t="shared" ca="1" si="235"/>
        <v>1</v>
      </c>
      <c r="Y650" s="3" t="str">
        <f t="shared" ca="1" si="236"/>
        <v>app_first</v>
      </c>
      <c r="Z650" s="3" t="str">
        <f t="shared" ca="1" si="237"/>
        <v>[node.node_app]</v>
      </c>
      <c r="AA650" s="3" t="str">
        <f ca="1">" "
&amp;AE650
&amp;IF(AND(OR(K650=5,K650=6),MOD(INT(J650/1000),10)=1)," A2","")
&amp;IF(AND(NOT(I650),J650=109,OFFSET(program!$A$1,0,disasm!$A650+1)&gt;0,NOT(ISNUMBER(FIND(" A1 "," "&amp;AE650&amp;" "))))," AUTOLABEL","")
&amp;" "</f>
        <v xml:space="preserve"> A2 </v>
      </c>
      <c r="AE650" s="12" t="s">
        <v>19</v>
      </c>
    </row>
    <row r="651" spans="1:31" x14ac:dyDescent="0.2">
      <c r="A651" s="1">
        <f t="shared" ca="1" si="222"/>
        <v>1568</v>
      </c>
      <c r="B651" s="2" t="str">
        <f t="shared" ca="1" si="223"/>
        <v>node45_main+16</v>
      </c>
      <c r="C651" s="3" t="str">
        <f ca="1">_xlfn.TEXTJOIN(" ",FALSE,OFFSET(program!$A$1,0,A651,1,M651))</f>
        <v>1102 1 1 71</v>
      </c>
      <c r="D651" s="4" t="str">
        <f ca="1">IF($H651="data",".dat "&amp;X651,
IF($H651="str",".str " &amp; _xlfn.TEXTJOIN("",FALSE,OFFSET(program!$A$2,0,A651+1,1,M651-1)),
$L651&amp;" "&amp;_xlfn.TEXTJOIN(", ",TRUE,$X651:$Z651)
))</f>
        <v>MUL  1, 1, [node.desttbl_size]</v>
      </c>
      <c r="E651" s="19" t="b">
        <f t="shared" ca="1" si="224"/>
        <v>0</v>
      </c>
      <c r="F651" s="5" t="str">
        <f t="shared" ca="1" si="225"/>
        <v>node45_main</v>
      </c>
      <c r="G651" s="5">
        <f t="shared" ca="1" si="226"/>
        <v>1552</v>
      </c>
      <c r="H651" s="5" t="str">
        <f t="shared" si="227"/>
        <v>code</v>
      </c>
      <c r="I651" s="13" t="b">
        <f t="shared" si="228"/>
        <v>0</v>
      </c>
      <c r="J651" s="6">
        <f ca="1">OFFSET(program!$A$1,0,disasm!A651)</f>
        <v>1102</v>
      </c>
      <c r="K651" s="7">
        <f t="shared" ca="1" si="218"/>
        <v>2</v>
      </c>
      <c r="L651" s="7" t="str">
        <f t="shared" ca="1" si="229"/>
        <v xml:space="preserve">MUL </v>
      </c>
      <c r="M651" s="7">
        <f t="shared" ca="1" si="230"/>
        <v>4</v>
      </c>
      <c r="N651" s="7">
        <f t="shared" ca="1" si="219"/>
        <v>3</v>
      </c>
      <c r="O651" s="8">
        <f t="shared" ca="1" si="231"/>
        <v>1</v>
      </c>
      <c r="P651" s="8">
        <f t="shared" ca="1" si="220"/>
        <v>1</v>
      </c>
      <c r="Q651" s="8">
        <f t="shared" ca="1" si="221"/>
        <v>0</v>
      </c>
      <c r="R651" s="8" t="str">
        <f t="shared" ca="1" si="232"/>
        <v>num</v>
      </c>
      <c r="S651" s="8" t="str">
        <f t="shared" ca="1" si="233"/>
        <v>num</v>
      </c>
      <c r="T651" s="8" t="str">
        <f t="shared" ca="1" si="234"/>
        <v>addr</v>
      </c>
      <c r="U651" s="7">
        <f ca="1">IF(O651="","",OFFSET(program!$A$1,0,disasm!$A651+COLUMN()-COLUMN($U651)+IF($I651,0,1)))</f>
        <v>1</v>
      </c>
      <c r="V651" s="7">
        <f ca="1">IF(P651="","",OFFSET(program!$A$1,0,disasm!$A651+COLUMN()-COLUMN($U651)+IF($I651,0,1)))</f>
        <v>1</v>
      </c>
      <c r="W651" s="7">
        <f ca="1">IF(Q651="","",OFFSET(program!$A$1,0,disasm!$A651+COLUMN()-COLUMN($U651)+IF($I651,0,1)))</f>
        <v>71</v>
      </c>
      <c r="X651" s="3" t="str">
        <f t="shared" ca="1" si="235"/>
        <v>1</v>
      </c>
      <c r="Y651" s="3" t="str">
        <f t="shared" ca="1" si="236"/>
        <v>1</v>
      </c>
      <c r="Z651" s="3" t="str">
        <f t="shared" ca="1" si="237"/>
        <v>[node.desttbl_size]</v>
      </c>
      <c r="AA651" s="3" t="str">
        <f ca="1">" "
&amp;AE651
&amp;IF(AND(OR(K651=5,K651=6),MOD(INT(J651/1000),10)=1)," A2","")
&amp;IF(AND(NOT(I651),J651=109,OFFSET(program!$A$1,0,disasm!$A651+1)&gt;0,NOT(ISNUMBER(FIND(" A1 "," "&amp;AE651&amp;" "))))," AUTOLABEL","")
&amp;" "</f>
        <v xml:space="preserve">  </v>
      </c>
    </row>
    <row r="652" spans="1:31" x14ac:dyDescent="0.2">
      <c r="A652" s="1">
        <f t="shared" ca="1" si="222"/>
        <v>1572</v>
      </c>
      <c r="B652" s="2" t="str">
        <f t="shared" ca="1" si="223"/>
        <v>node45_main+20</v>
      </c>
      <c r="C652" s="3" t="str">
        <f ca="1">_xlfn.TEXTJOIN(" ",FALSE,OFFSET(program!$A$1,0,A652,1,M652))</f>
        <v>1101 1581 0 72</v>
      </c>
      <c r="D652" s="4" t="str">
        <f ca="1">IF($H652="data",".dat "&amp;X652,
IF($H652="str",".str " &amp; _xlfn.TEXTJOIN("",FALSE,OFFSET(program!$A$2,0,A652+1,1,M652-1)),
$L652&amp;" "&amp;_xlfn.TEXTJOIN(", ",TRUE,$X652:$Z652)
))</f>
        <v>ADD  node45_main+29, 0, [node.desttbl]</v>
      </c>
      <c r="E652" s="19" t="b">
        <f t="shared" ca="1" si="224"/>
        <v>0</v>
      </c>
      <c r="F652" s="5" t="str">
        <f t="shared" ca="1" si="225"/>
        <v>node45_main</v>
      </c>
      <c r="G652" s="5">
        <f t="shared" ca="1" si="226"/>
        <v>1552</v>
      </c>
      <c r="H652" s="5" t="str">
        <f t="shared" si="227"/>
        <v>code</v>
      </c>
      <c r="I652" s="13" t="b">
        <f t="shared" si="228"/>
        <v>0</v>
      </c>
      <c r="J652" s="6">
        <f ca="1">OFFSET(program!$A$1,0,disasm!A652)</f>
        <v>1101</v>
      </c>
      <c r="K652" s="7">
        <f t="shared" ca="1" si="218"/>
        <v>1</v>
      </c>
      <c r="L652" s="7" t="str">
        <f t="shared" ca="1" si="229"/>
        <v xml:space="preserve">ADD </v>
      </c>
      <c r="M652" s="7">
        <f t="shared" ca="1" si="230"/>
        <v>4</v>
      </c>
      <c r="N652" s="7">
        <f t="shared" ca="1" si="219"/>
        <v>3</v>
      </c>
      <c r="O652" s="8">
        <f t="shared" ca="1" si="231"/>
        <v>1</v>
      </c>
      <c r="P652" s="8">
        <f t="shared" ca="1" si="220"/>
        <v>1</v>
      </c>
      <c r="Q652" s="8">
        <f t="shared" ca="1" si="221"/>
        <v>0</v>
      </c>
      <c r="R652" s="8" t="str">
        <f t="shared" ca="1" si="232"/>
        <v>addr</v>
      </c>
      <c r="S652" s="8" t="str">
        <f t="shared" ca="1" si="233"/>
        <v>num</v>
      </c>
      <c r="T652" s="8" t="str">
        <f t="shared" ca="1" si="234"/>
        <v>addr</v>
      </c>
      <c r="U652" s="7">
        <f ca="1">IF(O652="","",OFFSET(program!$A$1,0,disasm!$A652+COLUMN()-COLUMN($U652)+IF($I652,0,1)))</f>
        <v>1581</v>
      </c>
      <c r="V652" s="7">
        <f ca="1">IF(P652="","",OFFSET(program!$A$1,0,disasm!$A652+COLUMN()-COLUMN($U652)+IF($I652,0,1)))</f>
        <v>0</v>
      </c>
      <c r="W652" s="7">
        <f ca="1">IF(Q652="","",OFFSET(program!$A$1,0,disasm!$A652+COLUMN()-COLUMN($U652)+IF($I652,0,1)))</f>
        <v>72</v>
      </c>
      <c r="X652" s="3" t="str">
        <f t="shared" ca="1" si="235"/>
        <v>node45_main+29</v>
      </c>
      <c r="Y652" s="3" t="str">
        <f t="shared" ca="1" si="236"/>
        <v>0</v>
      </c>
      <c r="Z652" s="3" t="str">
        <f t="shared" ca="1" si="237"/>
        <v>[node.desttbl]</v>
      </c>
      <c r="AA652" s="3" t="str">
        <f ca="1">" "
&amp;AE652
&amp;IF(AND(OR(K652=5,K652=6),MOD(INT(J652/1000),10)=1)," A2","")
&amp;IF(AND(NOT(I652),J652=109,OFFSET(program!$A$1,0,disasm!$A652+1)&gt;0,NOT(ISNUMBER(FIND(" A1 "," "&amp;AE652&amp;" "))))," AUTOLABEL","")
&amp;" "</f>
        <v xml:space="preserve"> A1 </v>
      </c>
      <c r="AE652" s="21" t="s">
        <v>28</v>
      </c>
    </row>
    <row r="653" spans="1:31" x14ac:dyDescent="0.2">
      <c r="A653" s="1">
        <f t="shared" ca="1" si="222"/>
        <v>1576</v>
      </c>
      <c r="B653" s="2" t="str">
        <f t="shared" ca="1" si="223"/>
        <v>node45_main+24</v>
      </c>
      <c r="C653" s="3" t="str">
        <f ca="1">_xlfn.TEXTJOIN(" ",FALSE,OFFSET(program!$A$1,0,A653,1,M653))</f>
        <v>1106 0 73</v>
      </c>
      <c r="D653" s="4" t="str">
        <f ca="1">IF($H653="data",".dat "&amp;X653,
IF($H653="str",".str " &amp; _xlfn.TEXTJOIN("",FALSE,OFFSET(program!$A$2,0,A653+1,1,M653-1)),
$L653&amp;" "&amp;_xlfn.TEXTJOIN(", ",TRUE,$X653:$Z653)
))</f>
        <v>J=0  0, main.loop</v>
      </c>
      <c r="E653" s="19" t="b">
        <f t="shared" ca="1" si="224"/>
        <v>0</v>
      </c>
      <c r="F653" s="5" t="str">
        <f t="shared" ca="1" si="225"/>
        <v>node45_main</v>
      </c>
      <c r="G653" s="5">
        <f t="shared" ca="1" si="226"/>
        <v>1552</v>
      </c>
      <c r="H653" s="5" t="str">
        <f t="shared" si="227"/>
        <v>code</v>
      </c>
      <c r="I653" s="13" t="b">
        <f t="shared" si="228"/>
        <v>0</v>
      </c>
      <c r="J653" s="6">
        <f ca="1">OFFSET(program!$A$1,0,disasm!A653)</f>
        <v>1106</v>
      </c>
      <c r="K653" s="7">
        <f t="shared" ca="1" si="218"/>
        <v>6</v>
      </c>
      <c r="L653" s="7" t="str">
        <f t="shared" ca="1" si="229"/>
        <v xml:space="preserve">J=0 </v>
      </c>
      <c r="M653" s="7">
        <f t="shared" ca="1" si="230"/>
        <v>3</v>
      </c>
      <c r="N653" s="7">
        <f t="shared" ca="1" si="219"/>
        <v>2</v>
      </c>
      <c r="O653" s="8">
        <f t="shared" ca="1" si="231"/>
        <v>1</v>
      </c>
      <c r="P653" s="8">
        <f t="shared" ca="1" si="220"/>
        <v>1</v>
      </c>
      <c r="Q653" s="8" t="str">
        <f t="shared" ca="1" si="221"/>
        <v/>
      </c>
      <c r="R653" s="8" t="str">
        <f t="shared" ca="1" si="232"/>
        <v>num</v>
      </c>
      <c r="S653" s="8" t="str">
        <f t="shared" ca="1" si="233"/>
        <v>addr</v>
      </c>
      <c r="T653" s="8" t="str">
        <f t="shared" ca="1" si="234"/>
        <v/>
      </c>
      <c r="U653" s="7">
        <f ca="1">IF(O653="","",OFFSET(program!$A$1,0,disasm!$A653+COLUMN()-COLUMN($U653)+IF($I653,0,1)))</f>
        <v>0</v>
      </c>
      <c r="V653" s="7">
        <f ca="1">IF(P653="","",OFFSET(program!$A$1,0,disasm!$A653+COLUMN()-COLUMN($U653)+IF($I653,0,1)))</f>
        <v>73</v>
      </c>
      <c r="W653" s="7" t="str">
        <f ca="1">IF(Q653="","",OFFSET(program!$A$1,0,disasm!$A653+COLUMN()-COLUMN($U653)+IF($I653,0,1)))</f>
        <v/>
      </c>
      <c r="X653" s="3" t="str">
        <f t="shared" ca="1" si="235"/>
        <v>0</v>
      </c>
      <c r="Y653" s="3" t="str">
        <f t="shared" ca="1" si="236"/>
        <v>main.loop</v>
      </c>
      <c r="Z653" s="3" t="str">
        <f t="shared" ca="1" si="237"/>
        <v/>
      </c>
      <c r="AA653" s="3" t="str">
        <f ca="1">" "
&amp;AE653
&amp;IF(AND(OR(K653=5,K653=6),MOD(INT(J653/1000),10)=1)," A2","")
&amp;IF(AND(NOT(I653),J653=109,OFFSET(program!$A$1,0,disasm!$A653+1)&gt;0,NOT(ISNUMBER(FIND(" A1 "," "&amp;AE653&amp;" "))))," AUTOLABEL","")
&amp;" "</f>
        <v xml:space="preserve">  A2 </v>
      </c>
    </row>
    <row r="654" spans="1:31" x14ac:dyDescent="0.2">
      <c r="A654" s="1">
        <f t="shared" ca="1" si="222"/>
        <v>1579</v>
      </c>
      <c r="B654" s="2" t="str">
        <f t="shared" ca="1" si="223"/>
        <v>node45_main+27</v>
      </c>
      <c r="C654" s="3" t="str">
        <f ca="1">_xlfn.TEXTJOIN(" ",FALSE,OFFSET(program!$A$1,0,A654,1,M654))</f>
        <v>1</v>
      </c>
      <c r="D654" s="4" t="str">
        <f ca="1">IF($H654="data",".dat "&amp;X654,
IF($H654="str",".str " &amp; _xlfn.TEXTJOIN("",FALSE,OFFSET(program!$A$2,0,A654+1,1,M654-1)),
$L654&amp;" "&amp;_xlfn.TEXTJOIN(", ",TRUE,$X654:$Z654)
))</f>
        <v>.dat 1</v>
      </c>
      <c r="E654" s="19" t="b">
        <f t="shared" ca="1" si="224"/>
        <v>0</v>
      </c>
      <c r="F654" s="5" t="str">
        <f t="shared" ca="1" si="225"/>
        <v>node45_main</v>
      </c>
      <c r="G654" s="5">
        <f t="shared" ca="1" si="226"/>
        <v>1552</v>
      </c>
      <c r="H654" s="5" t="str">
        <f t="shared" si="227"/>
        <v>data</v>
      </c>
      <c r="I654" s="13" t="b">
        <f t="shared" si="228"/>
        <v>1</v>
      </c>
      <c r="J654" s="6">
        <f ca="1">OFFSET(program!$A$1,0,disasm!A654)</f>
        <v>1</v>
      </c>
      <c r="K654" s="7">
        <f t="shared" ca="1" si="218"/>
        <v>1</v>
      </c>
      <c r="L654" s="7" t="str">
        <f t="shared" ca="1" si="229"/>
        <v xml:space="preserve">ADD </v>
      </c>
      <c r="M654" s="7">
        <f t="shared" si="230"/>
        <v>1</v>
      </c>
      <c r="N654" s="7">
        <f t="shared" si="219"/>
        <v>1</v>
      </c>
      <c r="O654" s="8">
        <f t="shared" si="231"/>
        <v>1</v>
      </c>
      <c r="P654" s="8" t="str">
        <f t="shared" si="220"/>
        <v/>
      </c>
      <c r="Q654" s="8" t="str">
        <f t="shared" si="221"/>
        <v/>
      </c>
      <c r="R654" s="8" t="str">
        <f t="shared" ca="1" si="232"/>
        <v>num</v>
      </c>
      <c r="S654" s="8" t="str">
        <f t="shared" si="233"/>
        <v/>
      </c>
      <c r="T654" s="8" t="str">
        <f t="shared" si="234"/>
        <v/>
      </c>
      <c r="U654" s="7">
        <f ca="1">IF(O654="","",OFFSET(program!$A$1,0,disasm!$A654+COLUMN()-COLUMN($U654)+IF($I654,0,1)))</f>
        <v>1</v>
      </c>
      <c r="V654" s="7" t="str">
        <f ca="1">IF(P654="","",OFFSET(program!$A$1,0,disasm!$A654+COLUMN()-COLUMN($U654)+IF($I654,0,1)))</f>
        <v/>
      </c>
      <c r="W654" s="7" t="str">
        <f ca="1">IF(Q654="","",OFFSET(program!$A$1,0,disasm!$A654+COLUMN()-COLUMN($U654)+IF($I654,0,1)))</f>
        <v/>
      </c>
      <c r="X654" s="3" t="str">
        <f t="shared" ca="1" si="235"/>
        <v>1</v>
      </c>
      <c r="Y654" s="3" t="str">
        <f t="shared" si="236"/>
        <v/>
      </c>
      <c r="Z654" s="3" t="str">
        <f t="shared" si="237"/>
        <v/>
      </c>
      <c r="AA654" s="3" t="str">
        <f ca="1">" "
&amp;AE654
&amp;IF(AND(OR(K654=5,K654=6),MOD(INT(J654/1000),10)=1)," A2","")
&amp;IF(AND(NOT(I654),J654=109,OFFSET(program!$A$1,0,disasm!$A654+1)&gt;0,NOT(ISNUMBER(FIND(" A1 "," "&amp;AE654&amp;" "))))," AUTOLABEL","")
&amp;" "</f>
        <v xml:space="preserve"> DATA </v>
      </c>
      <c r="AE654" s="12" t="s">
        <v>23</v>
      </c>
    </row>
    <row r="655" spans="1:31" x14ac:dyDescent="0.2">
      <c r="A655" s="1">
        <f t="shared" ca="1" si="222"/>
        <v>1580</v>
      </c>
      <c r="B655" s="2" t="str">
        <f t="shared" ca="1" si="223"/>
        <v>node45_main+28</v>
      </c>
      <c r="C655" s="3" t="str">
        <f ca="1">_xlfn.TEXTJOIN(" ",FALSE,OFFSET(program!$A$1,0,A655,1,M655))</f>
        <v>125</v>
      </c>
      <c r="D655" s="4" t="str">
        <f ca="1">IF($H655="data",".dat "&amp;X655,
IF($H655="str",".str " &amp; _xlfn.TEXTJOIN("",FALSE,OFFSET(program!$A$2,0,A655+1,1,M655-1)),
$L655&amp;" "&amp;_xlfn.TEXTJOIN(", ",TRUE,$X655:$Z655)
))</f>
        <v>.dat 125</v>
      </c>
      <c r="E655" s="19" t="b">
        <f t="shared" ca="1" si="224"/>
        <v>0</v>
      </c>
      <c r="F655" s="5" t="str">
        <f t="shared" ca="1" si="225"/>
        <v>node45_main</v>
      </c>
      <c r="G655" s="5">
        <f t="shared" ca="1" si="226"/>
        <v>1552</v>
      </c>
      <c r="H655" s="5" t="str">
        <f t="shared" si="227"/>
        <v>data</v>
      </c>
      <c r="I655" s="13" t="b">
        <f t="shared" si="228"/>
        <v>1</v>
      </c>
      <c r="J655" s="6">
        <f ca="1">OFFSET(program!$A$1,0,disasm!A655)</f>
        <v>125</v>
      </c>
      <c r="K655" s="7">
        <f t="shared" ca="1" si="218"/>
        <v>25</v>
      </c>
      <c r="L655" s="7" t="e">
        <f t="shared" ca="1" si="229"/>
        <v>#VALUE!</v>
      </c>
      <c r="M655" s="7">
        <f t="shared" si="230"/>
        <v>1</v>
      </c>
      <c r="N655" s="7">
        <f t="shared" si="219"/>
        <v>1</v>
      </c>
      <c r="O655" s="8">
        <f t="shared" si="231"/>
        <v>1</v>
      </c>
      <c r="P655" s="8" t="str">
        <f t="shared" si="220"/>
        <v/>
      </c>
      <c r="Q655" s="8" t="str">
        <f t="shared" si="221"/>
        <v/>
      </c>
      <c r="R655" s="8" t="str">
        <f t="shared" ca="1" si="232"/>
        <v>num</v>
      </c>
      <c r="S655" s="8" t="str">
        <f t="shared" si="233"/>
        <v/>
      </c>
      <c r="T655" s="8" t="str">
        <f t="shared" si="234"/>
        <v/>
      </c>
      <c r="U655" s="7">
        <f ca="1">IF(O655="","",OFFSET(program!$A$1,0,disasm!$A655+COLUMN()-COLUMN($U655)+IF($I655,0,1)))</f>
        <v>125</v>
      </c>
      <c r="V655" s="7" t="str">
        <f ca="1">IF(P655="","",OFFSET(program!$A$1,0,disasm!$A655+COLUMN()-COLUMN($U655)+IF($I655,0,1)))</f>
        <v/>
      </c>
      <c r="W655" s="7" t="str">
        <f ca="1">IF(Q655="","",OFFSET(program!$A$1,0,disasm!$A655+COLUMN()-COLUMN($U655)+IF($I655,0,1)))</f>
        <v/>
      </c>
      <c r="X655" s="3" t="str">
        <f t="shared" ca="1" si="235"/>
        <v>125</v>
      </c>
      <c r="Y655" s="3" t="str">
        <f t="shared" si="236"/>
        <v/>
      </c>
      <c r="Z655" s="3" t="str">
        <f t="shared" si="237"/>
        <v/>
      </c>
      <c r="AA655" s="3" t="str">
        <f ca="1">" "
&amp;AE655
&amp;IF(AND(OR(K655=5,K655=6),MOD(INT(J655/1000),10)=1)," A2","")
&amp;IF(AND(NOT(I655),J655=109,OFFSET(program!$A$1,0,disasm!$A655+1)&gt;0,NOT(ISNUMBER(FIND(" A1 "," "&amp;AE655&amp;" "))))," AUTOLABEL","")
&amp;" "</f>
        <v xml:space="preserve">  </v>
      </c>
    </row>
    <row r="656" spans="1:31" x14ac:dyDescent="0.2">
      <c r="A656" s="1">
        <f t="shared" ca="1" si="222"/>
        <v>1581</v>
      </c>
      <c r="B656" s="2" t="str">
        <f t="shared" ca="1" si="223"/>
        <v>node45_main+29</v>
      </c>
      <c r="C656" s="3" t="str">
        <f ca="1">_xlfn.TEXTJOIN(" ",FALSE,OFFSET(program!$A$1,0,A656,1,M656))</f>
        <v>47</v>
      </c>
      <c r="D656" s="4" t="str">
        <f ca="1">IF($H656="data",".dat "&amp;X656,
IF($H656="str",".str " &amp; _xlfn.TEXTJOIN("",FALSE,OFFSET(program!$A$2,0,A656+1,1,M656-1)),
$L656&amp;" "&amp;_xlfn.TEXTJOIN(", ",TRUE,$X656:$Z656)
))</f>
        <v>.dat 47</v>
      </c>
      <c r="E656" s="19" t="b">
        <f t="shared" ca="1" si="224"/>
        <v>0</v>
      </c>
      <c r="F656" s="5" t="str">
        <f t="shared" ca="1" si="225"/>
        <v>node45_main</v>
      </c>
      <c r="G656" s="5">
        <f t="shared" ca="1" si="226"/>
        <v>1552</v>
      </c>
      <c r="H656" s="5" t="str">
        <f t="shared" si="227"/>
        <v>data</v>
      </c>
      <c r="I656" s="13" t="b">
        <f t="shared" si="228"/>
        <v>1</v>
      </c>
      <c r="J656" s="6">
        <f ca="1">OFFSET(program!$A$1,0,disasm!A656)</f>
        <v>47</v>
      </c>
      <c r="K656" s="7">
        <f t="shared" ca="1" si="218"/>
        <v>47</v>
      </c>
      <c r="L656" s="7" t="e">
        <f t="shared" ca="1" si="229"/>
        <v>#VALUE!</v>
      </c>
      <c r="M656" s="7">
        <f t="shared" si="230"/>
        <v>1</v>
      </c>
      <c r="N656" s="7">
        <f t="shared" si="219"/>
        <v>1</v>
      </c>
      <c r="O656" s="8">
        <f t="shared" si="231"/>
        <v>1</v>
      </c>
      <c r="P656" s="8" t="str">
        <f t="shared" si="220"/>
        <v/>
      </c>
      <c r="Q656" s="8" t="str">
        <f t="shared" si="221"/>
        <v/>
      </c>
      <c r="R656" s="8" t="str">
        <f t="shared" ca="1" si="232"/>
        <v>num</v>
      </c>
      <c r="S656" s="8" t="str">
        <f t="shared" si="233"/>
        <v/>
      </c>
      <c r="T656" s="8" t="str">
        <f t="shared" si="234"/>
        <v/>
      </c>
      <c r="U656" s="7">
        <f ca="1">IF(O656="","",OFFSET(program!$A$1,0,disasm!$A656+COLUMN()-COLUMN($U656)+IF($I656,0,1)))</f>
        <v>47</v>
      </c>
      <c r="V656" s="7" t="str">
        <f ca="1">IF(P656="","",OFFSET(program!$A$1,0,disasm!$A656+COLUMN()-COLUMN($U656)+IF($I656,0,1)))</f>
        <v/>
      </c>
      <c r="W656" s="7" t="str">
        <f ca="1">IF(Q656="","",OFFSET(program!$A$1,0,disasm!$A656+COLUMN()-COLUMN($U656)+IF($I656,0,1)))</f>
        <v/>
      </c>
      <c r="X656" s="3" t="str">
        <f t="shared" ca="1" si="235"/>
        <v>47</v>
      </c>
      <c r="Y656" s="3" t="str">
        <f t="shared" si="236"/>
        <v/>
      </c>
      <c r="Z656" s="3" t="str">
        <f t="shared" si="237"/>
        <v/>
      </c>
      <c r="AA656" s="3" t="str">
        <f ca="1">" "
&amp;AE656
&amp;IF(AND(OR(K656=5,K656=6),MOD(INT(J656/1000),10)=1)," A2","")
&amp;IF(AND(NOT(I656),J656=109,OFFSET(program!$A$1,0,disasm!$A656+1)&gt;0,NOT(ISNUMBER(FIND(" A1 "," "&amp;AE656&amp;" "))))," AUTOLABEL","")
&amp;" "</f>
        <v xml:space="preserve">  </v>
      </c>
    </row>
    <row r="657" spans="1:31" x14ac:dyDescent="0.2">
      <c r="A657" s="1">
        <f t="shared" ca="1" si="222"/>
        <v>1582</v>
      </c>
      <c r="B657" s="2" t="str">
        <f t="shared" ca="1" si="223"/>
        <v>node45_main+30</v>
      </c>
      <c r="C657" s="3" t="str">
        <f ca="1">_xlfn.TEXTJOIN(" ",FALSE,OFFSET(program!$A$1,0,A657,1,M657))</f>
        <v>11553</v>
      </c>
      <c r="D657" s="4" t="str">
        <f ca="1">IF($H657="data",".dat "&amp;X657,
IF($H657="str",".str " &amp; _xlfn.TEXTJOIN("",FALSE,OFFSET(program!$A$2,0,A657+1,1,M657-1)),
$L657&amp;" "&amp;_xlfn.TEXTJOIN(", ",TRUE,$X657:$Z657)
))</f>
        <v>.dat 11553</v>
      </c>
      <c r="E657" s="19" t="b">
        <f t="shared" ca="1" si="224"/>
        <v>0</v>
      </c>
      <c r="F657" s="5" t="str">
        <f t="shared" ca="1" si="225"/>
        <v>node45_main</v>
      </c>
      <c r="G657" s="5">
        <f t="shared" ca="1" si="226"/>
        <v>1552</v>
      </c>
      <c r="H657" s="5" t="str">
        <f t="shared" si="227"/>
        <v>data</v>
      </c>
      <c r="I657" s="13" t="b">
        <f t="shared" si="228"/>
        <v>1</v>
      </c>
      <c r="J657" s="6">
        <f ca="1">OFFSET(program!$A$1,0,disasm!A657)</f>
        <v>11553</v>
      </c>
      <c r="K657" s="7">
        <f t="shared" ca="1" si="218"/>
        <v>53</v>
      </c>
      <c r="L657" s="7" t="e">
        <f t="shared" ca="1" si="229"/>
        <v>#VALUE!</v>
      </c>
      <c r="M657" s="7">
        <f t="shared" si="230"/>
        <v>1</v>
      </c>
      <c r="N657" s="7">
        <f t="shared" si="219"/>
        <v>1</v>
      </c>
      <c r="O657" s="8">
        <f t="shared" si="231"/>
        <v>1</v>
      </c>
      <c r="P657" s="8" t="str">
        <f t="shared" si="220"/>
        <v/>
      </c>
      <c r="Q657" s="8" t="str">
        <f t="shared" si="221"/>
        <v/>
      </c>
      <c r="R657" s="8" t="str">
        <f t="shared" ca="1" si="232"/>
        <v>num</v>
      </c>
      <c r="S657" s="8" t="str">
        <f t="shared" si="233"/>
        <v/>
      </c>
      <c r="T657" s="8" t="str">
        <f t="shared" si="234"/>
        <v/>
      </c>
      <c r="U657" s="7">
        <f ca="1">IF(O657="","",OFFSET(program!$A$1,0,disasm!$A657+COLUMN()-COLUMN($U657)+IF($I657,0,1)))</f>
        <v>11553</v>
      </c>
      <c r="V657" s="7" t="str">
        <f ca="1">IF(P657="","",OFFSET(program!$A$1,0,disasm!$A657+COLUMN()-COLUMN($U657)+IF($I657,0,1)))</f>
        <v/>
      </c>
      <c r="W657" s="7" t="str">
        <f ca="1">IF(Q657="","",OFFSET(program!$A$1,0,disasm!$A657+COLUMN()-COLUMN($U657)+IF($I657,0,1)))</f>
        <v/>
      </c>
      <c r="X657" s="3" t="str">
        <f t="shared" ca="1" si="235"/>
        <v>11553</v>
      </c>
      <c r="Y657" s="3" t="str">
        <f t="shared" si="236"/>
        <v/>
      </c>
      <c r="Z657" s="3" t="str">
        <f t="shared" si="237"/>
        <v/>
      </c>
      <c r="AA657" s="3" t="str">
        <f ca="1">" "
&amp;AE657
&amp;IF(AND(OR(K657=5,K657=6),MOD(INT(J657/1000),10)=1)," A2","")
&amp;IF(AND(NOT(I657),J657=109,OFFSET(program!$A$1,0,disasm!$A657+1)&gt;0,NOT(ISNUMBER(FIND(" A1 "," "&amp;AE657&amp;" "))))," AUTOLABEL","")
&amp;" "</f>
        <v xml:space="preserve">  </v>
      </c>
    </row>
    <row r="658" spans="1:31" x14ac:dyDescent="0.2">
      <c r="A658" s="1">
        <f t="shared" ca="1" si="222"/>
        <v>1583</v>
      </c>
      <c r="B658" s="2" t="str">
        <f t="shared" ca="1" si="223"/>
        <v>node01_main</v>
      </c>
      <c r="C658" s="3" t="str">
        <f ca="1">_xlfn.TEXTJOIN(" ",FALSE,OFFSET(program!$A$1,0,A658,1,M658))</f>
        <v>1101 0 70999 66</v>
      </c>
      <c r="D658" s="4" t="str">
        <f ca="1">IF($H658="data",".dat "&amp;X658,
IF($H658="str",".str " &amp; _xlfn.TEXTJOIN("",FALSE,OFFSET(program!$A$2,0,A658+1,1,M658-1)),
$L658&amp;" "&amp;_xlfn.TEXTJOIN(", ",TRUE,$X658:$Z658)
))</f>
        <v>ADD  0, 70999, [node.prime]</v>
      </c>
      <c r="E658" s="19" t="b">
        <f t="shared" ca="1" si="224"/>
        <v>1</v>
      </c>
      <c r="F658" s="5" t="str">
        <f t="shared" si="225"/>
        <v>node01_main</v>
      </c>
      <c r="G658" s="5">
        <f t="shared" ca="1" si="226"/>
        <v>1583</v>
      </c>
      <c r="H658" s="5" t="str">
        <f t="shared" si="227"/>
        <v>code</v>
      </c>
      <c r="I658" s="13" t="b">
        <f t="shared" si="228"/>
        <v>0</v>
      </c>
      <c r="J658" s="6">
        <f ca="1">OFFSET(program!$A$1,0,disasm!A658)</f>
        <v>1101</v>
      </c>
      <c r="K658" s="7">
        <f t="shared" ca="1" si="218"/>
        <v>1</v>
      </c>
      <c r="L658" s="7" t="str">
        <f t="shared" ca="1" si="229"/>
        <v xml:space="preserve">ADD </v>
      </c>
      <c r="M658" s="7">
        <f t="shared" ca="1" si="230"/>
        <v>4</v>
      </c>
      <c r="N658" s="7">
        <f t="shared" ca="1" si="219"/>
        <v>3</v>
      </c>
      <c r="O658" s="8">
        <f t="shared" ca="1" si="231"/>
        <v>1</v>
      </c>
      <c r="P658" s="8">
        <f t="shared" ca="1" si="220"/>
        <v>1</v>
      </c>
      <c r="Q658" s="8">
        <f t="shared" ca="1" si="221"/>
        <v>0</v>
      </c>
      <c r="R658" s="8" t="str">
        <f t="shared" ca="1" si="232"/>
        <v>num</v>
      </c>
      <c r="S658" s="8" t="str">
        <f t="shared" ca="1" si="233"/>
        <v>num</v>
      </c>
      <c r="T658" s="8" t="str">
        <f t="shared" ca="1" si="234"/>
        <v>addr</v>
      </c>
      <c r="U658" s="7">
        <f ca="1">IF(O658="","",OFFSET(program!$A$1,0,disasm!$A658+COLUMN()-COLUMN($U658)+IF($I658,0,1)))</f>
        <v>0</v>
      </c>
      <c r="V658" s="7">
        <f ca="1">IF(P658="","",OFFSET(program!$A$1,0,disasm!$A658+COLUMN()-COLUMN($U658)+IF($I658,0,1)))</f>
        <v>70999</v>
      </c>
      <c r="W658" s="7">
        <f ca="1">IF(Q658="","",OFFSET(program!$A$1,0,disasm!$A658+COLUMN()-COLUMN($U658)+IF($I658,0,1)))</f>
        <v>66</v>
      </c>
      <c r="X658" s="3" t="str">
        <f t="shared" ca="1" si="235"/>
        <v>0</v>
      </c>
      <c r="Y658" s="3" t="str">
        <f t="shared" ca="1" si="236"/>
        <v>70999</v>
      </c>
      <c r="Z658" s="3" t="str">
        <f t="shared" ca="1" si="237"/>
        <v>[node.prime]</v>
      </c>
      <c r="AA658" s="3" t="str">
        <f ca="1">" "
&amp;AE658
&amp;IF(AND(OR(K658=5,K658=6),MOD(INT(J658/1000),10)=1)," A2","")
&amp;IF(AND(NOT(I658),J658=109,OFFSET(program!$A$1,0,disasm!$A658+1)&gt;0,NOT(ISNUMBER(FIND(" A1 "," "&amp;AE658&amp;" "))))," AUTOLABEL","")
&amp;" "</f>
        <v xml:space="preserve"> CODE </v>
      </c>
      <c r="AD658" s="12" t="s">
        <v>32</v>
      </c>
      <c r="AE658" s="12" t="s">
        <v>24</v>
      </c>
    </row>
    <row r="659" spans="1:31" x14ac:dyDescent="0.2">
      <c r="A659" s="1">
        <f t="shared" ca="1" si="222"/>
        <v>1587</v>
      </c>
      <c r="B659" s="2" t="str">
        <f t="shared" ca="1" si="223"/>
        <v>node01_main+4</v>
      </c>
      <c r="C659" s="3" t="str">
        <f ca="1">_xlfn.TEXTJOIN(" ",FALSE,OFFSET(program!$A$1,0,A659,1,M659))</f>
        <v>1101 0 3 67</v>
      </c>
      <c r="D659" s="4" t="str">
        <f ca="1">IF($H659="data",".dat "&amp;X659,
IF($H659="str",".str " &amp; _xlfn.TEXTJOIN("",FALSE,OFFSET(program!$A$2,0,A659+1,1,M659-1)),
$L659&amp;" "&amp;_xlfn.TEXTJOIN(", ",TRUE,$X659:$Z659)
))</f>
        <v>ADD  0, 3, [node.rxmem_size]</v>
      </c>
      <c r="E659" s="19" t="b">
        <f t="shared" ca="1" si="224"/>
        <v>1</v>
      </c>
      <c r="F659" s="5" t="str">
        <f t="shared" ca="1" si="225"/>
        <v>node01_main</v>
      </c>
      <c r="G659" s="5">
        <f t="shared" ca="1" si="226"/>
        <v>1583</v>
      </c>
      <c r="H659" s="5" t="str">
        <f t="shared" si="227"/>
        <v>code</v>
      </c>
      <c r="I659" s="13" t="b">
        <f t="shared" si="228"/>
        <v>0</v>
      </c>
      <c r="J659" s="6">
        <f ca="1">OFFSET(program!$A$1,0,disasm!A659)</f>
        <v>1101</v>
      </c>
      <c r="K659" s="7">
        <f t="shared" ca="1" si="218"/>
        <v>1</v>
      </c>
      <c r="L659" s="7" t="str">
        <f t="shared" ca="1" si="229"/>
        <v xml:space="preserve">ADD </v>
      </c>
      <c r="M659" s="7">
        <f t="shared" ca="1" si="230"/>
        <v>4</v>
      </c>
      <c r="N659" s="7">
        <f t="shared" ca="1" si="219"/>
        <v>3</v>
      </c>
      <c r="O659" s="8">
        <f t="shared" ca="1" si="231"/>
        <v>1</v>
      </c>
      <c r="P659" s="8">
        <f t="shared" ca="1" si="220"/>
        <v>1</v>
      </c>
      <c r="Q659" s="8">
        <f t="shared" ca="1" si="221"/>
        <v>0</v>
      </c>
      <c r="R659" s="8" t="str">
        <f t="shared" ca="1" si="232"/>
        <v>num</v>
      </c>
      <c r="S659" s="8" t="str">
        <f t="shared" ca="1" si="233"/>
        <v>num</v>
      </c>
      <c r="T659" s="8" t="str">
        <f t="shared" ca="1" si="234"/>
        <v>addr</v>
      </c>
      <c r="U659" s="7">
        <f ca="1">IF(O659="","",OFFSET(program!$A$1,0,disasm!$A659+COLUMN()-COLUMN($U659)+IF($I659,0,1)))</f>
        <v>0</v>
      </c>
      <c r="V659" s="7">
        <f ca="1">IF(P659="","",OFFSET(program!$A$1,0,disasm!$A659+COLUMN()-COLUMN($U659)+IF($I659,0,1)))</f>
        <v>3</v>
      </c>
      <c r="W659" s="7">
        <f ca="1">IF(Q659="","",OFFSET(program!$A$1,0,disasm!$A659+COLUMN()-COLUMN($U659)+IF($I659,0,1)))</f>
        <v>67</v>
      </c>
      <c r="X659" s="3" t="str">
        <f t="shared" ca="1" si="235"/>
        <v>0</v>
      </c>
      <c r="Y659" s="3" t="str">
        <f t="shared" ca="1" si="236"/>
        <v>3</v>
      </c>
      <c r="Z659" s="3" t="str">
        <f t="shared" ca="1" si="237"/>
        <v>[node.rxmem_size]</v>
      </c>
      <c r="AA659" s="3" t="str">
        <f ca="1">" "
&amp;AE659
&amp;IF(AND(OR(K659=5,K659=6),MOD(INT(J659/1000),10)=1)," A2","")
&amp;IF(AND(NOT(I659),J659=109,OFFSET(program!$A$1,0,disasm!$A659+1)&gt;0,NOT(ISNUMBER(FIND(" A1 "," "&amp;AE659&amp;" "))))," AUTOLABEL","")
&amp;" "</f>
        <v xml:space="preserve">  </v>
      </c>
    </row>
    <row r="660" spans="1:31" x14ac:dyDescent="0.2">
      <c r="A660" s="1">
        <f t="shared" ca="1" si="222"/>
        <v>1591</v>
      </c>
      <c r="B660" s="2" t="str">
        <f t="shared" ca="1" si="223"/>
        <v>node01_main+8</v>
      </c>
      <c r="C660" s="3" t="str">
        <f ca="1">_xlfn.TEXTJOIN(" ",FALSE,OFFSET(program!$A$1,0,A660,1,M660))</f>
        <v>1101 0 1610 68</v>
      </c>
      <c r="D660" s="4" t="str">
        <f ca="1">IF($H660="data",".dat "&amp;X660,
IF($H660="str",".str " &amp; _xlfn.TEXTJOIN("",FALSE,OFFSET(program!$A$2,0,A660+1,1,M660-1)),
$L660&amp;" "&amp;_xlfn.TEXTJOIN(", ",TRUE,$X660:$Z660)
))</f>
        <v>ADD  0, node01_main+27, [node.rxmem]</v>
      </c>
      <c r="E660" s="19" t="b">
        <f t="shared" ca="1" si="224"/>
        <v>1</v>
      </c>
      <c r="F660" s="5" t="str">
        <f t="shared" ca="1" si="225"/>
        <v>node01_main</v>
      </c>
      <c r="G660" s="5">
        <f t="shared" ca="1" si="226"/>
        <v>1583</v>
      </c>
      <c r="H660" s="5" t="str">
        <f t="shared" si="227"/>
        <v>code</v>
      </c>
      <c r="I660" s="13" t="b">
        <f t="shared" si="228"/>
        <v>0</v>
      </c>
      <c r="J660" s="6">
        <f ca="1">OFFSET(program!$A$1,0,disasm!A660)</f>
        <v>1101</v>
      </c>
      <c r="K660" s="7">
        <f t="shared" ca="1" si="218"/>
        <v>1</v>
      </c>
      <c r="L660" s="7" t="str">
        <f t="shared" ca="1" si="229"/>
        <v xml:space="preserve">ADD </v>
      </c>
      <c r="M660" s="7">
        <f t="shared" ca="1" si="230"/>
        <v>4</v>
      </c>
      <c r="N660" s="7">
        <f t="shared" ca="1" si="219"/>
        <v>3</v>
      </c>
      <c r="O660" s="8">
        <f t="shared" ca="1" si="231"/>
        <v>1</v>
      </c>
      <c r="P660" s="8">
        <f t="shared" ca="1" si="220"/>
        <v>1</v>
      </c>
      <c r="Q660" s="8">
        <f t="shared" ca="1" si="221"/>
        <v>0</v>
      </c>
      <c r="R660" s="8" t="str">
        <f t="shared" ca="1" si="232"/>
        <v>num</v>
      </c>
      <c r="S660" s="8" t="str">
        <f t="shared" ca="1" si="233"/>
        <v>addr</v>
      </c>
      <c r="T660" s="8" t="str">
        <f t="shared" ca="1" si="234"/>
        <v>addr</v>
      </c>
      <c r="U660" s="7">
        <f ca="1">IF(O660="","",OFFSET(program!$A$1,0,disasm!$A660+COLUMN()-COLUMN($U660)+IF($I660,0,1)))</f>
        <v>0</v>
      </c>
      <c r="V660" s="7">
        <f ca="1">IF(P660="","",OFFSET(program!$A$1,0,disasm!$A660+COLUMN()-COLUMN($U660)+IF($I660,0,1)))</f>
        <v>1610</v>
      </c>
      <c r="W660" s="7">
        <f ca="1">IF(Q660="","",OFFSET(program!$A$1,0,disasm!$A660+COLUMN()-COLUMN($U660)+IF($I660,0,1)))</f>
        <v>68</v>
      </c>
      <c r="X660" s="3" t="str">
        <f t="shared" ca="1" si="235"/>
        <v>0</v>
      </c>
      <c r="Y660" s="3" t="str">
        <f t="shared" ca="1" si="236"/>
        <v>node01_main+27</v>
      </c>
      <c r="Z660" s="3" t="str">
        <f t="shared" ca="1" si="237"/>
        <v>[node.rxmem]</v>
      </c>
      <c r="AA660" s="3" t="str">
        <f ca="1">" "
&amp;AE660
&amp;IF(AND(OR(K660=5,K660=6),MOD(INT(J660/1000),10)=1)," A2","")
&amp;IF(AND(NOT(I660),J660=109,OFFSET(program!$A$1,0,disasm!$A660+1)&gt;0,NOT(ISNUMBER(FIND(" A1 "," "&amp;AE660&amp;" "))))," AUTOLABEL","")
&amp;" "</f>
        <v xml:space="preserve"> A2 </v>
      </c>
      <c r="AE660" s="12" t="s">
        <v>19</v>
      </c>
    </row>
    <row r="661" spans="1:31" x14ac:dyDescent="0.2">
      <c r="A661" s="1">
        <f t="shared" ca="1" si="222"/>
        <v>1595</v>
      </c>
      <c r="B661" s="2" t="str">
        <f t="shared" ca="1" si="223"/>
        <v>node01_main+12</v>
      </c>
      <c r="C661" s="3" t="str">
        <f ca="1">_xlfn.TEXTJOIN(" ",FALSE,OFFSET(program!$A$1,0,A661,1,M661))</f>
        <v>1102 1 302 69</v>
      </c>
      <c r="D661" s="4" t="str">
        <f ca="1">IF($H661="data",".dat "&amp;X661,
IF($H661="str",".str " &amp; _xlfn.TEXTJOIN("",FALSE,OFFSET(program!$A$2,0,A661+1,1,M661-1)),
$L661&amp;" "&amp;_xlfn.TEXTJOIN(", ",TRUE,$X661:$Z661)
))</f>
        <v>MUL  1, app_product, [node.node_app]</v>
      </c>
      <c r="E661" s="19" t="b">
        <f t="shared" ca="1" si="224"/>
        <v>1</v>
      </c>
      <c r="F661" s="5" t="str">
        <f t="shared" ca="1" si="225"/>
        <v>node01_main</v>
      </c>
      <c r="G661" s="5">
        <f t="shared" ca="1" si="226"/>
        <v>1583</v>
      </c>
      <c r="H661" s="5" t="str">
        <f t="shared" si="227"/>
        <v>code</v>
      </c>
      <c r="I661" s="13" t="b">
        <f t="shared" si="228"/>
        <v>0</v>
      </c>
      <c r="J661" s="6">
        <f ca="1">OFFSET(program!$A$1,0,disasm!A661)</f>
        <v>1102</v>
      </c>
      <c r="K661" s="7">
        <f t="shared" ca="1" si="218"/>
        <v>2</v>
      </c>
      <c r="L661" s="7" t="str">
        <f t="shared" ca="1" si="229"/>
        <v xml:space="preserve">MUL </v>
      </c>
      <c r="M661" s="7">
        <f t="shared" ca="1" si="230"/>
        <v>4</v>
      </c>
      <c r="N661" s="7">
        <f t="shared" ca="1" si="219"/>
        <v>3</v>
      </c>
      <c r="O661" s="8">
        <f t="shared" ca="1" si="231"/>
        <v>1</v>
      </c>
      <c r="P661" s="8">
        <f t="shared" ca="1" si="220"/>
        <v>1</v>
      </c>
      <c r="Q661" s="8">
        <f t="shared" ca="1" si="221"/>
        <v>0</v>
      </c>
      <c r="R661" s="8" t="str">
        <f t="shared" ca="1" si="232"/>
        <v>num</v>
      </c>
      <c r="S661" s="8" t="str">
        <f t="shared" ca="1" si="233"/>
        <v>addr</v>
      </c>
      <c r="T661" s="8" t="str">
        <f t="shared" ca="1" si="234"/>
        <v>addr</v>
      </c>
      <c r="U661" s="7">
        <f ca="1">IF(O661="","",OFFSET(program!$A$1,0,disasm!$A661+COLUMN()-COLUMN($U661)+IF($I661,0,1)))</f>
        <v>1</v>
      </c>
      <c r="V661" s="7">
        <f ca="1">IF(P661="","",OFFSET(program!$A$1,0,disasm!$A661+COLUMN()-COLUMN($U661)+IF($I661,0,1)))</f>
        <v>302</v>
      </c>
      <c r="W661" s="7">
        <f ca="1">IF(Q661="","",OFFSET(program!$A$1,0,disasm!$A661+COLUMN()-COLUMN($U661)+IF($I661,0,1)))</f>
        <v>69</v>
      </c>
      <c r="X661" s="3" t="str">
        <f t="shared" ca="1" si="235"/>
        <v>1</v>
      </c>
      <c r="Y661" s="3" t="str">
        <f t="shared" ca="1" si="236"/>
        <v>app_product</v>
      </c>
      <c r="Z661" s="3" t="str">
        <f t="shared" ca="1" si="237"/>
        <v>[node.node_app]</v>
      </c>
      <c r="AA661" s="3" t="str">
        <f ca="1">" "
&amp;AE661
&amp;IF(AND(OR(K661=5,K661=6),MOD(INT(J661/1000),10)=1)," A2","")
&amp;IF(AND(NOT(I661),J661=109,OFFSET(program!$A$1,0,disasm!$A661+1)&gt;0,NOT(ISNUMBER(FIND(" A1 "," "&amp;AE661&amp;" "))))," AUTOLABEL","")
&amp;" "</f>
        <v xml:space="preserve"> A2 </v>
      </c>
      <c r="AE661" s="12" t="s">
        <v>19</v>
      </c>
    </row>
    <row r="662" spans="1:31" x14ac:dyDescent="0.2">
      <c r="A662" s="1">
        <f t="shared" ca="1" si="222"/>
        <v>1599</v>
      </c>
      <c r="B662" s="2" t="str">
        <f t="shared" ca="1" si="223"/>
        <v>node01_main+16</v>
      </c>
      <c r="C662" s="3" t="str">
        <f ca="1">_xlfn.TEXTJOIN(" ",FALSE,OFFSET(program!$A$1,0,A662,1,M662))</f>
        <v>1102 1 1 71</v>
      </c>
      <c r="D662" s="4" t="str">
        <f ca="1">IF($H662="data",".dat "&amp;X662,
IF($H662="str",".str " &amp; _xlfn.TEXTJOIN("",FALSE,OFFSET(program!$A$2,0,A662+1,1,M662-1)),
$L662&amp;" "&amp;_xlfn.TEXTJOIN(", ",TRUE,$X662:$Z662)
))</f>
        <v>MUL  1, 1, [node.desttbl_size]</v>
      </c>
      <c r="E662" s="19" t="b">
        <f t="shared" ca="1" si="224"/>
        <v>1</v>
      </c>
      <c r="F662" s="5" t="str">
        <f t="shared" ca="1" si="225"/>
        <v>node01_main</v>
      </c>
      <c r="G662" s="5">
        <f t="shared" ca="1" si="226"/>
        <v>1583</v>
      </c>
      <c r="H662" s="5" t="str">
        <f t="shared" si="227"/>
        <v>code</v>
      </c>
      <c r="I662" s="13" t="b">
        <f t="shared" si="228"/>
        <v>0</v>
      </c>
      <c r="J662" s="6">
        <f ca="1">OFFSET(program!$A$1,0,disasm!A662)</f>
        <v>1102</v>
      </c>
      <c r="K662" s="7">
        <f t="shared" ca="1" si="218"/>
        <v>2</v>
      </c>
      <c r="L662" s="7" t="str">
        <f t="shared" ca="1" si="229"/>
        <v xml:space="preserve">MUL </v>
      </c>
      <c r="M662" s="7">
        <f t="shared" ca="1" si="230"/>
        <v>4</v>
      </c>
      <c r="N662" s="7">
        <f t="shared" ca="1" si="219"/>
        <v>3</v>
      </c>
      <c r="O662" s="8">
        <f t="shared" ca="1" si="231"/>
        <v>1</v>
      </c>
      <c r="P662" s="8">
        <f t="shared" ca="1" si="220"/>
        <v>1</v>
      </c>
      <c r="Q662" s="8">
        <f t="shared" ca="1" si="221"/>
        <v>0</v>
      </c>
      <c r="R662" s="8" t="str">
        <f t="shared" ca="1" si="232"/>
        <v>num</v>
      </c>
      <c r="S662" s="8" t="str">
        <f t="shared" ca="1" si="233"/>
        <v>num</v>
      </c>
      <c r="T662" s="8" t="str">
        <f t="shared" ca="1" si="234"/>
        <v>addr</v>
      </c>
      <c r="U662" s="7">
        <f ca="1">IF(O662="","",OFFSET(program!$A$1,0,disasm!$A662+COLUMN()-COLUMN($U662)+IF($I662,0,1)))</f>
        <v>1</v>
      </c>
      <c r="V662" s="7">
        <f ca="1">IF(P662="","",OFFSET(program!$A$1,0,disasm!$A662+COLUMN()-COLUMN($U662)+IF($I662,0,1)))</f>
        <v>1</v>
      </c>
      <c r="W662" s="7">
        <f ca="1">IF(Q662="","",OFFSET(program!$A$1,0,disasm!$A662+COLUMN()-COLUMN($U662)+IF($I662,0,1)))</f>
        <v>71</v>
      </c>
      <c r="X662" s="3" t="str">
        <f t="shared" ca="1" si="235"/>
        <v>1</v>
      </c>
      <c r="Y662" s="3" t="str">
        <f t="shared" ca="1" si="236"/>
        <v>1</v>
      </c>
      <c r="Z662" s="3" t="str">
        <f t="shared" ca="1" si="237"/>
        <v>[node.desttbl_size]</v>
      </c>
      <c r="AA662" s="3" t="str">
        <f ca="1">" "
&amp;AE662
&amp;IF(AND(OR(K662=5,K662=6),MOD(INT(J662/1000),10)=1)," A2","")
&amp;IF(AND(NOT(I662),J662=109,OFFSET(program!$A$1,0,disasm!$A662+1)&gt;0,NOT(ISNUMBER(FIND(" A1 "," "&amp;AE662&amp;" "))))," AUTOLABEL","")
&amp;" "</f>
        <v xml:space="preserve">  </v>
      </c>
    </row>
    <row r="663" spans="1:31" x14ac:dyDescent="0.2">
      <c r="A663" s="1">
        <f t="shared" ca="1" si="222"/>
        <v>1603</v>
      </c>
      <c r="B663" s="2" t="str">
        <f t="shared" ca="1" si="223"/>
        <v>node01_main+20</v>
      </c>
      <c r="C663" s="3" t="str">
        <f ca="1">_xlfn.TEXTJOIN(" ",FALSE,OFFSET(program!$A$1,0,A663,1,M663))</f>
        <v>1101 1616 0 72</v>
      </c>
      <c r="D663" s="4" t="str">
        <f ca="1">IF($H663="data",".dat "&amp;X663,
IF($H663="str",".str " &amp; _xlfn.TEXTJOIN("",FALSE,OFFSET(program!$A$2,0,A663+1,1,M663-1)),
$L663&amp;" "&amp;_xlfn.TEXTJOIN(", ",TRUE,$X663:$Z663)
))</f>
        <v>ADD  node01_main+33, 0, [node.desttbl]</v>
      </c>
      <c r="E663" s="19" t="b">
        <f t="shared" ca="1" si="224"/>
        <v>1</v>
      </c>
      <c r="F663" s="5" t="str">
        <f t="shared" ca="1" si="225"/>
        <v>node01_main</v>
      </c>
      <c r="G663" s="5">
        <f t="shared" ca="1" si="226"/>
        <v>1583</v>
      </c>
      <c r="H663" s="5" t="str">
        <f t="shared" si="227"/>
        <v>code</v>
      </c>
      <c r="I663" s="13" t="b">
        <f t="shared" si="228"/>
        <v>0</v>
      </c>
      <c r="J663" s="6">
        <f ca="1">OFFSET(program!$A$1,0,disasm!A663)</f>
        <v>1101</v>
      </c>
      <c r="K663" s="7">
        <f t="shared" ca="1" si="218"/>
        <v>1</v>
      </c>
      <c r="L663" s="7" t="str">
        <f t="shared" ca="1" si="229"/>
        <v xml:space="preserve">ADD </v>
      </c>
      <c r="M663" s="7">
        <f t="shared" ca="1" si="230"/>
        <v>4</v>
      </c>
      <c r="N663" s="7">
        <f t="shared" ca="1" si="219"/>
        <v>3</v>
      </c>
      <c r="O663" s="8">
        <f t="shared" ca="1" si="231"/>
        <v>1</v>
      </c>
      <c r="P663" s="8">
        <f t="shared" ca="1" si="220"/>
        <v>1</v>
      </c>
      <c r="Q663" s="8">
        <f t="shared" ca="1" si="221"/>
        <v>0</v>
      </c>
      <c r="R663" s="8" t="str">
        <f t="shared" ca="1" si="232"/>
        <v>addr</v>
      </c>
      <c r="S663" s="8" t="str">
        <f t="shared" ca="1" si="233"/>
        <v>num</v>
      </c>
      <c r="T663" s="8" t="str">
        <f t="shared" ca="1" si="234"/>
        <v>addr</v>
      </c>
      <c r="U663" s="7">
        <f ca="1">IF(O663="","",OFFSET(program!$A$1,0,disasm!$A663+COLUMN()-COLUMN($U663)+IF($I663,0,1)))</f>
        <v>1616</v>
      </c>
      <c r="V663" s="7">
        <f ca="1">IF(P663="","",OFFSET(program!$A$1,0,disasm!$A663+COLUMN()-COLUMN($U663)+IF($I663,0,1)))</f>
        <v>0</v>
      </c>
      <c r="W663" s="7">
        <f ca="1">IF(Q663="","",OFFSET(program!$A$1,0,disasm!$A663+COLUMN()-COLUMN($U663)+IF($I663,0,1)))</f>
        <v>72</v>
      </c>
      <c r="X663" s="3" t="str">
        <f t="shared" ca="1" si="235"/>
        <v>node01_main+33</v>
      </c>
      <c r="Y663" s="3" t="str">
        <f t="shared" ca="1" si="236"/>
        <v>0</v>
      </c>
      <c r="Z663" s="3" t="str">
        <f t="shared" ca="1" si="237"/>
        <v>[node.desttbl]</v>
      </c>
      <c r="AA663" s="3" t="str">
        <f ca="1">" "
&amp;AE663
&amp;IF(AND(OR(K663=5,K663=6),MOD(INT(J663/1000),10)=1)," A2","")
&amp;IF(AND(NOT(I663),J663=109,OFFSET(program!$A$1,0,disasm!$A663+1)&gt;0,NOT(ISNUMBER(FIND(" A1 "," "&amp;AE663&amp;" "))))," AUTOLABEL","")
&amp;" "</f>
        <v xml:space="preserve"> A1 </v>
      </c>
      <c r="AE663" s="21" t="s">
        <v>28</v>
      </c>
    </row>
    <row r="664" spans="1:31" x14ac:dyDescent="0.2">
      <c r="A664" s="1">
        <f t="shared" ca="1" si="222"/>
        <v>1607</v>
      </c>
      <c r="B664" s="2" t="str">
        <f t="shared" ca="1" si="223"/>
        <v>node01_main+24</v>
      </c>
      <c r="C664" s="3" t="str">
        <f ca="1">_xlfn.TEXTJOIN(" ",FALSE,OFFSET(program!$A$1,0,A664,1,M664))</f>
        <v>1105 1 73</v>
      </c>
      <c r="D664" s="4" t="str">
        <f ca="1">IF($H664="data",".dat "&amp;X664,
IF($H664="str",".str " &amp; _xlfn.TEXTJOIN("",FALSE,OFFSET(program!$A$2,0,A664+1,1,M664-1)),
$L664&amp;" "&amp;_xlfn.TEXTJOIN(", ",TRUE,$X664:$Z664)
))</f>
        <v>J!=0 1, main.loop</v>
      </c>
      <c r="E664" s="19" t="b">
        <f t="shared" ca="1" si="224"/>
        <v>1</v>
      </c>
      <c r="F664" s="5" t="str">
        <f t="shared" ca="1" si="225"/>
        <v>node01_main</v>
      </c>
      <c r="G664" s="5">
        <f t="shared" ca="1" si="226"/>
        <v>1583</v>
      </c>
      <c r="H664" s="5" t="str">
        <f t="shared" si="227"/>
        <v>code</v>
      </c>
      <c r="I664" s="13" t="b">
        <f t="shared" si="228"/>
        <v>0</v>
      </c>
      <c r="J664" s="6">
        <f ca="1">OFFSET(program!$A$1,0,disasm!A664)</f>
        <v>1105</v>
      </c>
      <c r="K664" s="7">
        <f t="shared" ca="1" si="218"/>
        <v>5</v>
      </c>
      <c r="L664" s="7" t="str">
        <f t="shared" ca="1" si="229"/>
        <v>J!=0</v>
      </c>
      <c r="M664" s="7">
        <f t="shared" ca="1" si="230"/>
        <v>3</v>
      </c>
      <c r="N664" s="7">
        <f t="shared" ca="1" si="219"/>
        <v>2</v>
      </c>
      <c r="O664" s="8">
        <f t="shared" ca="1" si="231"/>
        <v>1</v>
      </c>
      <c r="P664" s="8">
        <f t="shared" ca="1" si="220"/>
        <v>1</v>
      </c>
      <c r="Q664" s="8" t="str">
        <f t="shared" ca="1" si="221"/>
        <v/>
      </c>
      <c r="R664" s="8" t="str">
        <f t="shared" ca="1" si="232"/>
        <v>num</v>
      </c>
      <c r="S664" s="8" t="str">
        <f t="shared" ca="1" si="233"/>
        <v>addr</v>
      </c>
      <c r="T664" s="8" t="str">
        <f t="shared" ca="1" si="234"/>
        <v/>
      </c>
      <c r="U664" s="7">
        <f ca="1">IF(O664="","",OFFSET(program!$A$1,0,disasm!$A664+COLUMN()-COLUMN($U664)+IF($I664,0,1)))</f>
        <v>1</v>
      </c>
      <c r="V664" s="7">
        <f ca="1">IF(P664="","",OFFSET(program!$A$1,0,disasm!$A664+COLUMN()-COLUMN($U664)+IF($I664,0,1)))</f>
        <v>73</v>
      </c>
      <c r="W664" s="7" t="str">
        <f ca="1">IF(Q664="","",OFFSET(program!$A$1,0,disasm!$A664+COLUMN()-COLUMN($U664)+IF($I664,0,1)))</f>
        <v/>
      </c>
      <c r="X664" s="3" t="str">
        <f t="shared" ca="1" si="235"/>
        <v>1</v>
      </c>
      <c r="Y664" s="3" t="str">
        <f t="shared" ca="1" si="236"/>
        <v>main.loop</v>
      </c>
      <c r="Z664" s="3" t="str">
        <f t="shared" ca="1" si="237"/>
        <v/>
      </c>
      <c r="AA664" s="3" t="str">
        <f ca="1">" "
&amp;AE664
&amp;IF(AND(OR(K664=5,K664=6),MOD(INT(J664/1000),10)=1)," A2","")
&amp;IF(AND(NOT(I664),J664=109,OFFSET(program!$A$1,0,disasm!$A664+1)&gt;0,NOT(ISNUMBER(FIND(" A1 "," "&amp;AE664&amp;" "))))," AUTOLABEL","")
&amp;" "</f>
        <v xml:space="preserve">  A2 </v>
      </c>
    </row>
    <row r="665" spans="1:31" x14ac:dyDescent="0.2">
      <c r="A665" s="1">
        <f t="shared" ca="1" si="222"/>
        <v>1610</v>
      </c>
      <c r="B665" s="2" t="str">
        <f t="shared" ca="1" si="223"/>
        <v>node01_main+27</v>
      </c>
      <c r="C665" s="3" t="str">
        <f ca="1">_xlfn.TEXTJOIN(" ",FALSE,OFFSET(program!$A$1,0,A665,1,M665))</f>
        <v>0</v>
      </c>
      <c r="D665" s="4" t="str">
        <f ca="1">IF($H665="data",".dat "&amp;X665,
IF($H665="str",".str " &amp; _xlfn.TEXTJOIN("",FALSE,OFFSET(program!$A$2,0,A665+1,1,M665-1)),
$L665&amp;" "&amp;_xlfn.TEXTJOIN(", ",TRUE,$X665:$Z665)
))</f>
        <v>.dat 0</v>
      </c>
      <c r="E665" s="19" t="b">
        <f t="shared" ca="1" si="224"/>
        <v>1</v>
      </c>
      <c r="F665" s="5" t="str">
        <f t="shared" ca="1" si="225"/>
        <v>node01_main</v>
      </c>
      <c r="G665" s="5">
        <f t="shared" ca="1" si="226"/>
        <v>1583</v>
      </c>
      <c r="H665" s="5" t="str">
        <f t="shared" si="227"/>
        <v>data</v>
      </c>
      <c r="I665" s="13" t="b">
        <f t="shared" si="228"/>
        <v>1</v>
      </c>
      <c r="J665" s="6">
        <f ca="1">OFFSET(program!$A$1,0,disasm!A665)</f>
        <v>0</v>
      </c>
      <c r="K665" s="7">
        <f t="shared" ca="1" si="218"/>
        <v>0</v>
      </c>
      <c r="L665" s="7" t="e">
        <f t="shared" ca="1" si="229"/>
        <v>#VALUE!</v>
      </c>
      <c r="M665" s="7">
        <f t="shared" si="230"/>
        <v>1</v>
      </c>
      <c r="N665" s="7">
        <f t="shared" si="219"/>
        <v>1</v>
      </c>
      <c r="O665" s="8">
        <f t="shared" si="231"/>
        <v>1</v>
      </c>
      <c r="P665" s="8" t="str">
        <f t="shared" si="220"/>
        <v/>
      </c>
      <c r="Q665" s="8" t="str">
        <f t="shared" si="221"/>
        <v/>
      </c>
      <c r="R665" s="8" t="str">
        <f t="shared" ca="1" si="232"/>
        <v>num</v>
      </c>
      <c r="S665" s="8" t="str">
        <f t="shared" si="233"/>
        <v/>
      </c>
      <c r="T665" s="8" t="str">
        <f t="shared" si="234"/>
        <v/>
      </c>
      <c r="U665" s="7">
        <f ca="1">IF(O665="","",OFFSET(program!$A$1,0,disasm!$A665+COLUMN()-COLUMN($U665)+IF($I665,0,1)))</f>
        <v>0</v>
      </c>
      <c r="V665" s="7" t="str">
        <f ca="1">IF(P665="","",OFFSET(program!$A$1,0,disasm!$A665+COLUMN()-COLUMN($U665)+IF($I665,0,1)))</f>
        <v/>
      </c>
      <c r="W665" s="7" t="str">
        <f ca="1">IF(Q665="","",OFFSET(program!$A$1,0,disasm!$A665+COLUMN()-COLUMN($U665)+IF($I665,0,1)))</f>
        <v/>
      </c>
      <c r="X665" s="3" t="str">
        <f t="shared" ca="1" si="235"/>
        <v>0</v>
      </c>
      <c r="Y665" s="3" t="str">
        <f t="shared" si="236"/>
        <v/>
      </c>
      <c r="Z665" s="3" t="str">
        <f t="shared" si="237"/>
        <v/>
      </c>
      <c r="AA665" s="3" t="str">
        <f ca="1">" "
&amp;AE665
&amp;IF(AND(OR(K665=5,K665=6),MOD(INT(J665/1000),10)=1)," A2","")
&amp;IF(AND(NOT(I665),J665=109,OFFSET(program!$A$1,0,disasm!$A665+1)&gt;0,NOT(ISNUMBER(FIND(" A1 "," "&amp;AE665&amp;" "))))," AUTOLABEL","")
&amp;" "</f>
        <v xml:space="preserve"> DATA </v>
      </c>
      <c r="AE665" s="12" t="s">
        <v>23</v>
      </c>
    </row>
    <row r="666" spans="1:31" x14ac:dyDescent="0.2">
      <c r="A666" s="1">
        <f t="shared" ca="1" si="222"/>
        <v>1611</v>
      </c>
      <c r="B666" s="2" t="str">
        <f t="shared" ca="1" si="223"/>
        <v>node01_main+28</v>
      </c>
      <c r="C666" s="3" t="str">
        <f ca="1">_xlfn.TEXTJOIN(" ",FALSE,OFFSET(program!$A$1,0,A666,1,M666))</f>
        <v>0</v>
      </c>
      <c r="D666" s="4" t="str">
        <f ca="1">IF($H666="data",".dat "&amp;X666,
IF($H666="str",".str " &amp; _xlfn.TEXTJOIN("",FALSE,OFFSET(program!$A$2,0,A666+1,1,M666-1)),
$L666&amp;" "&amp;_xlfn.TEXTJOIN(", ",TRUE,$X666:$Z666)
))</f>
        <v>.dat 0</v>
      </c>
      <c r="E666" s="19" t="b">
        <f t="shared" ca="1" si="224"/>
        <v>1</v>
      </c>
      <c r="F666" s="5" t="str">
        <f t="shared" ca="1" si="225"/>
        <v>node01_main</v>
      </c>
      <c r="G666" s="5">
        <f t="shared" ca="1" si="226"/>
        <v>1583</v>
      </c>
      <c r="H666" s="5" t="str">
        <f t="shared" si="227"/>
        <v>data</v>
      </c>
      <c r="I666" s="13" t="b">
        <f t="shared" si="228"/>
        <v>1</v>
      </c>
      <c r="J666" s="6">
        <f ca="1">OFFSET(program!$A$1,0,disasm!A666)</f>
        <v>0</v>
      </c>
      <c r="K666" s="7">
        <f t="shared" ca="1" si="218"/>
        <v>0</v>
      </c>
      <c r="L666" s="7" t="e">
        <f t="shared" ca="1" si="229"/>
        <v>#VALUE!</v>
      </c>
      <c r="M666" s="7">
        <f t="shared" si="230"/>
        <v>1</v>
      </c>
      <c r="N666" s="7">
        <f t="shared" si="219"/>
        <v>1</v>
      </c>
      <c r="O666" s="8">
        <f t="shared" si="231"/>
        <v>1</v>
      </c>
      <c r="P666" s="8" t="str">
        <f t="shared" si="220"/>
        <v/>
      </c>
      <c r="Q666" s="8" t="str">
        <f t="shared" si="221"/>
        <v/>
      </c>
      <c r="R666" s="8" t="str">
        <f t="shared" ca="1" si="232"/>
        <v>num</v>
      </c>
      <c r="S666" s="8" t="str">
        <f t="shared" si="233"/>
        <v/>
      </c>
      <c r="T666" s="8" t="str">
        <f t="shared" si="234"/>
        <v/>
      </c>
      <c r="U666" s="7">
        <f ca="1">IF(O666="","",OFFSET(program!$A$1,0,disasm!$A666+COLUMN()-COLUMN($U666)+IF($I666,0,1)))</f>
        <v>0</v>
      </c>
      <c r="V666" s="7" t="str">
        <f ca="1">IF(P666="","",OFFSET(program!$A$1,0,disasm!$A666+COLUMN()-COLUMN($U666)+IF($I666,0,1)))</f>
        <v/>
      </c>
      <c r="W666" s="7" t="str">
        <f ca="1">IF(Q666="","",OFFSET(program!$A$1,0,disasm!$A666+COLUMN()-COLUMN($U666)+IF($I666,0,1)))</f>
        <v/>
      </c>
      <c r="X666" s="3" t="str">
        <f t="shared" ca="1" si="235"/>
        <v>0</v>
      </c>
      <c r="Y666" s="3" t="str">
        <f t="shared" si="236"/>
        <v/>
      </c>
      <c r="Z666" s="3" t="str">
        <f t="shared" si="237"/>
        <v/>
      </c>
      <c r="AA666" s="3" t="str">
        <f ca="1">" "
&amp;AE666
&amp;IF(AND(OR(K666=5,K666=6),MOD(INT(J666/1000),10)=1)," A2","")
&amp;IF(AND(NOT(I666),J666=109,OFFSET(program!$A$1,0,disasm!$A666+1)&gt;0,NOT(ISNUMBER(FIND(" A1 "," "&amp;AE666&amp;" "))))," AUTOLABEL","")
&amp;" "</f>
        <v xml:space="preserve">  </v>
      </c>
    </row>
    <row r="667" spans="1:31" x14ac:dyDescent="0.2">
      <c r="A667" s="1">
        <f t="shared" ca="1" si="222"/>
        <v>1612</v>
      </c>
      <c r="B667" s="2" t="str">
        <f t="shared" ca="1" si="223"/>
        <v>node01_main+29</v>
      </c>
      <c r="C667" s="3" t="str">
        <f ca="1">_xlfn.TEXTJOIN(" ",FALSE,OFFSET(program!$A$1,0,A667,1,M667))</f>
        <v>0</v>
      </c>
      <c r="D667" s="4" t="str">
        <f ca="1">IF($H667="data",".dat "&amp;X667,
IF($H667="str",".str " &amp; _xlfn.TEXTJOIN("",FALSE,OFFSET(program!$A$2,0,A667+1,1,M667-1)),
$L667&amp;" "&amp;_xlfn.TEXTJOIN(", ",TRUE,$X667:$Z667)
))</f>
        <v>.dat 0</v>
      </c>
      <c r="E667" s="19" t="b">
        <f t="shared" ca="1" si="224"/>
        <v>1</v>
      </c>
      <c r="F667" s="5" t="str">
        <f t="shared" ca="1" si="225"/>
        <v>node01_main</v>
      </c>
      <c r="G667" s="5">
        <f t="shared" ca="1" si="226"/>
        <v>1583</v>
      </c>
      <c r="H667" s="5" t="str">
        <f t="shared" si="227"/>
        <v>data</v>
      </c>
      <c r="I667" s="13" t="b">
        <f t="shared" si="228"/>
        <v>1</v>
      </c>
      <c r="J667" s="6">
        <f ca="1">OFFSET(program!$A$1,0,disasm!A667)</f>
        <v>0</v>
      </c>
      <c r="K667" s="7">
        <f t="shared" ca="1" si="218"/>
        <v>0</v>
      </c>
      <c r="L667" s="7" t="e">
        <f t="shared" ca="1" si="229"/>
        <v>#VALUE!</v>
      </c>
      <c r="M667" s="7">
        <f t="shared" si="230"/>
        <v>1</v>
      </c>
      <c r="N667" s="7">
        <f t="shared" si="219"/>
        <v>1</v>
      </c>
      <c r="O667" s="8">
        <f t="shared" si="231"/>
        <v>1</v>
      </c>
      <c r="P667" s="8" t="str">
        <f t="shared" si="220"/>
        <v/>
      </c>
      <c r="Q667" s="8" t="str">
        <f t="shared" si="221"/>
        <v/>
      </c>
      <c r="R667" s="8" t="str">
        <f t="shared" ca="1" si="232"/>
        <v>num</v>
      </c>
      <c r="S667" s="8" t="str">
        <f t="shared" si="233"/>
        <v/>
      </c>
      <c r="T667" s="8" t="str">
        <f t="shared" si="234"/>
        <v/>
      </c>
      <c r="U667" s="7">
        <f ca="1">IF(O667="","",OFFSET(program!$A$1,0,disasm!$A667+COLUMN()-COLUMN($U667)+IF($I667,0,1)))</f>
        <v>0</v>
      </c>
      <c r="V667" s="7" t="str">
        <f ca="1">IF(P667="","",OFFSET(program!$A$1,0,disasm!$A667+COLUMN()-COLUMN($U667)+IF($I667,0,1)))</f>
        <v/>
      </c>
      <c r="W667" s="7" t="str">
        <f ca="1">IF(Q667="","",OFFSET(program!$A$1,0,disasm!$A667+COLUMN()-COLUMN($U667)+IF($I667,0,1)))</f>
        <v/>
      </c>
      <c r="X667" s="3" t="str">
        <f t="shared" ca="1" si="235"/>
        <v>0</v>
      </c>
      <c r="Y667" s="3" t="str">
        <f t="shared" si="236"/>
        <v/>
      </c>
      <c r="Z667" s="3" t="str">
        <f t="shared" si="237"/>
        <v/>
      </c>
      <c r="AA667" s="3" t="str">
        <f ca="1">" "
&amp;AE667
&amp;IF(AND(OR(K667=5,K667=6),MOD(INT(J667/1000),10)=1)," A2","")
&amp;IF(AND(NOT(I667),J667=109,OFFSET(program!$A$1,0,disasm!$A667+1)&gt;0,NOT(ISNUMBER(FIND(" A1 "," "&amp;AE667&amp;" "))))," AUTOLABEL","")
&amp;" "</f>
        <v xml:space="preserve">  </v>
      </c>
    </row>
    <row r="668" spans="1:31" x14ac:dyDescent="0.2">
      <c r="A668" s="1">
        <f t="shared" ca="1" si="222"/>
        <v>1613</v>
      </c>
      <c r="B668" s="2" t="str">
        <f t="shared" ca="1" si="223"/>
        <v>node01_main+30</v>
      </c>
      <c r="C668" s="3" t="str">
        <f ca="1">_xlfn.TEXTJOIN(" ",FALSE,OFFSET(program!$A$1,0,A668,1,M668))</f>
        <v>0</v>
      </c>
      <c r="D668" s="4" t="str">
        <f ca="1">IF($H668="data",".dat "&amp;X668,
IF($H668="str",".str " &amp; _xlfn.TEXTJOIN("",FALSE,OFFSET(program!$A$2,0,A668+1,1,M668-1)),
$L668&amp;" "&amp;_xlfn.TEXTJOIN(", ",TRUE,$X668:$Z668)
))</f>
        <v>.dat 0</v>
      </c>
      <c r="E668" s="19" t="b">
        <f t="shared" ca="1" si="224"/>
        <v>1</v>
      </c>
      <c r="F668" s="5" t="str">
        <f t="shared" ca="1" si="225"/>
        <v>node01_main</v>
      </c>
      <c r="G668" s="5">
        <f t="shared" ca="1" si="226"/>
        <v>1583</v>
      </c>
      <c r="H668" s="5" t="str">
        <f t="shared" si="227"/>
        <v>data</v>
      </c>
      <c r="I668" s="13" t="b">
        <f t="shared" si="228"/>
        <v>1</v>
      </c>
      <c r="J668" s="6">
        <f ca="1">OFFSET(program!$A$1,0,disasm!A668)</f>
        <v>0</v>
      </c>
      <c r="K668" s="7">
        <f t="shared" ca="1" si="218"/>
        <v>0</v>
      </c>
      <c r="L668" s="7" t="e">
        <f t="shared" ca="1" si="229"/>
        <v>#VALUE!</v>
      </c>
      <c r="M668" s="7">
        <f t="shared" si="230"/>
        <v>1</v>
      </c>
      <c r="N668" s="7">
        <f t="shared" si="219"/>
        <v>1</v>
      </c>
      <c r="O668" s="8">
        <f t="shared" si="231"/>
        <v>1</v>
      </c>
      <c r="P668" s="8" t="str">
        <f t="shared" si="220"/>
        <v/>
      </c>
      <c r="Q668" s="8" t="str">
        <f t="shared" si="221"/>
        <v/>
      </c>
      <c r="R668" s="8" t="str">
        <f t="shared" ca="1" si="232"/>
        <v>num</v>
      </c>
      <c r="S668" s="8" t="str">
        <f t="shared" si="233"/>
        <v/>
      </c>
      <c r="T668" s="8" t="str">
        <f t="shared" si="234"/>
        <v/>
      </c>
      <c r="U668" s="7">
        <f ca="1">IF(O668="","",OFFSET(program!$A$1,0,disasm!$A668+COLUMN()-COLUMN($U668)+IF($I668,0,1)))</f>
        <v>0</v>
      </c>
      <c r="V668" s="7" t="str">
        <f ca="1">IF(P668="","",OFFSET(program!$A$1,0,disasm!$A668+COLUMN()-COLUMN($U668)+IF($I668,0,1)))</f>
        <v/>
      </c>
      <c r="W668" s="7" t="str">
        <f ca="1">IF(Q668="","",OFFSET(program!$A$1,0,disasm!$A668+COLUMN()-COLUMN($U668)+IF($I668,0,1)))</f>
        <v/>
      </c>
      <c r="X668" s="3" t="str">
        <f t="shared" ca="1" si="235"/>
        <v>0</v>
      </c>
      <c r="Y668" s="3" t="str">
        <f t="shared" si="236"/>
        <v/>
      </c>
      <c r="Z668" s="3" t="str">
        <f t="shared" si="237"/>
        <v/>
      </c>
      <c r="AA668" s="3" t="str">
        <f ca="1">" "
&amp;AE668
&amp;IF(AND(OR(K668=5,K668=6),MOD(INT(J668/1000),10)=1)," A2","")
&amp;IF(AND(NOT(I668),J668=109,OFFSET(program!$A$1,0,disasm!$A668+1)&gt;0,NOT(ISNUMBER(FIND(" A1 "," "&amp;AE668&amp;" "))))," AUTOLABEL","")
&amp;" "</f>
        <v xml:space="preserve">  </v>
      </c>
    </row>
    <row r="669" spans="1:31" x14ac:dyDescent="0.2">
      <c r="A669" s="1">
        <f t="shared" ca="1" si="222"/>
        <v>1614</v>
      </c>
      <c r="B669" s="2" t="str">
        <f t="shared" ca="1" si="223"/>
        <v>node01_main+31</v>
      </c>
      <c r="C669" s="3" t="str">
        <f ca="1">_xlfn.TEXTJOIN(" ",FALSE,OFFSET(program!$A$1,0,A669,1,M669))</f>
        <v>0</v>
      </c>
      <c r="D669" s="4" t="str">
        <f ca="1">IF($H669="data",".dat "&amp;X669,
IF($H669="str",".str " &amp; _xlfn.TEXTJOIN("",FALSE,OFFSET(program!$A$2,0,A669+1,1,M669-1)),
$L669&amp;" "&amp;_xlfn.TEXTJOIN(", ",TRUE,$X669:$Z669)
))</f>
        <v>.dat 0</v>
      </c>
      <c r="E669" s="19" t="b">
        <f t="shared" ca="1" si="224"/>
        <v>1</v>
      </c>
      <c r="F669" s="5" t="str">
        <f t="shared" ca="1" si="225"/>
        <v>node01_main</v>
      </c>
      <c r="G669" s="5">
        <f t="shared" ca="1" si="226"/>
        <v>1583</v>
      </c>
      <c r="H669" s="5" t="str">
        <f t="shared" si="227"/>
        <v>data</v>
      </c>
      <c r="I669" s="13" t="b">
        <f t="shared" si="228"/>
        <v>1</v>
      </c>
      <c r="J669" s="6">
        <f ca="1">OFFSET(program!$A$1,0,disasm!A669)</f>
        <v>0</v>
      </c>
      <c r="K669" s="7">
        <f t="shared" ca="1" si="218"/>
        <v>0</v>
      </c>
      <c r="L669" s="7" t="e">
        <f t="shared" ca="1" si="229"/>
        <v>#VALUE!</v>
      </c>
      <c r="M669" s="7">
        <f t="shared" si="230"/>
        <v>1</v>
      </c>
      <c r="N669" s="7">
        <f t="shared" si="219"/>
        <v>1</v>
      </c>
      <c r="O669" s="8">
        <f t="shared" si="231"/>
        <v>1</v>
      </c>
      <c r="P669" s="8" t="str">
        <f t="shared" si="220"/>
        <v/>
      </c>
      <c r="Q669" s="8" t="str">
        <f t="shared" si="221"/>
        <v/>
      </c>
      <c r="R669" s="8" t="str">
        <f t="shared" ca="1" si="232"/>
        <v>num</v>
      </c>
      <c r="S669" s="8" t="str">
        <f t="shared" si="233"/>
        <v/>
      </c>
      <c r="T669" s="8" t="str">
        <f t="shared" si="234"/>
        <v/>
      </c>
      <c r="U669" s="7">
        <f ca="1">IF(O669="","",OFFSET(program!$A$1,0,disasm!$A669+COLUMN()-COLUMN($U669)+IF($I669,0,1)))</f>
        <v>0</v>
      </c>
      <c r="V669" s="7" t="str">
        <f ca="1">IF(P669="","",OFFSET(program!$A$1,0,disasm!$A669+COLUMN()-COLUMN($U669)+IF($I669,0,1)))</f>
        <v/>
      </c>
      <c r="W669" s="7" t="str">
        <f ca="1">IF(Q669="","",OFFSET(program!$A$1,0,disasm!$A669+COLUMN()-COLUMN($U669)+IF($I669,0,1)))</f>
        <v/>
      </c>
      <c r="X669" s="3" t="str">
        <f t="shared" ca="1" si="235"/>
        <v>0</v>
      </c>
      <c r="Y669" s="3" t="str">
        <f t="shared" si="236"/>
        <v/>
      </c>
      <c r="Z669" s="3" t="str">
        <f t="shared" si="237"/>
        <v/>
      </c>
      <c r="AA669" s="3" t="str">
        <f ca="1">" "
&amp;AE669
&amp;IF(AND(OR(K669=5,K669=6),MOD(INT(J669/1000),10)=1)," A2","")
&amp;IF(AND(NOT(I669),J669=109,OFFSET(program!$A$1,0,disasm!$A669+1)&gt;0,NOT(ISNUMBER(FIND(" A1 "," "&amp;AE669&amp;" "))))," AUTOLABEL","")
&amp;" "</f>
        <v xml:space="preserve">  </v>
      </c>
    </row>
    <row r="670" spans="1:31" x14ac:dyDescent="0.2">
      <c r="A670" s="1">
        <f t="shared" ca="1" si="222"/>
        <v>1615</v>
      </c>
      <c r="B670" s="2" t="str">
        <f t="shared" ca="1" si="223"/>
        <v>node01_main+32</v>
      </c>
      <c r="C670" s="3" t="str">
        <f ca="1">_xlfn.TEXTJOIN(" ",FALSE,OFFSET(program!$A$1,0,A670,1,M670))</f>
        <v>0</v>
      </c>
      <c r="D670" s="4" t="str">
        <f ca="1">IF($H670="data",".dat "&amp;X670,
IF($H670="str",".str " &amp; _xlfn.TEXTJOIN("",FALSE,OFFSET(program!$A$2,0,A670+1,1,M670-1)),
$L670&amp;" "&amp;_xlfn.TEXTJOIN(", ",TRUE,$X670:$Z670)
))</f>
        <v>.dat 0</v>
      </c>
      <c r="E670" s="19" t="b">
        <f t="shared" ca="1" si="224"/>
        <v>1</v>
      </c>
      <c r="F670" s="5" t="str">
        <f t="shared" ca="1" si="225"/>
        <v>node01_main</v>
      </c>
      <c r="G670" s="5">
        <f t="shared" ca="1" si="226"/>
        <v>1583</v>
      </c>
      <c r="H670" s="5" t="str">
        <f t="shared" si="227"/>
        <v>data</v>
      </c>
      <c r="I670" s="13" t="b">
        <f t="shared" si="228"/>
        <v>1</v>
      </c>
      <c r="J670" s="6">
        <f ca="1">OFFSET(program!$A$1,0,disasm!A670)</f>
        <v>0</v>
      </c>
      <c r="K670" s="7">
        <f t="shared" ca="1" si="218"/>
        <v>0</v>
      </c>
      <c r="L670" s="7" t="e">
        <f t="shared" ca="1" si="229"/>
        <v>#VALUE!</v>
      </c>
      <c r="M670" s="7">
        <f t="shared" si="230"/>
        <v>1</v>
      </c>
      <c r="N670" s="7">
        <f t="shared" si="219"/>
        <v>1</v>
      </c>
      <c r="O670" s="8">
        <f t="shared" si="231"/>
        <v>1</v>
      </c>
      <c r="P670" s="8" t="str">
        <f t="shared" si="220"/>
        <v/>
      </c>
      <c r="Q670" s="8" t="str">
        <f t="shared" si="221"/>
        <v/>
      </c>
      <c r="R670" s="8" t="str">
        <f t="shared" ca="1" si="232"/>
        <v>num</v>
      </c>
      <c r="S670" s="8" t="str">
        <f t="shared" si="233"/>
        <v/>
      </c>
      <c r="T670" s="8" t="str">
        <f t="shared" si="234"/>
        <v/>
      </c>
      <c r="U670" s="7">
        <f ca="1">IF(O670="","",OFFSET(program!$A$1,0,disasm!$A670+COLUMN()-COLUMN($U670)+IF($I670,0,1)))</f>
        <v>0</v>
      </c>
      <c r="V670" s="7" t="str">
        <f ca="1">IF(P670="","",OFFSET(program!$A$1,0,disasm!$A670+COLUMN()-COLUMN($U670)+IF($I670,0,1)))</f>
        <v/>
      </c>
      <c r="W670" s="7" t="str">
        <f ca="1">IF(Q670="","",OFFSET(program!$A$1,0,disasm!$A670+COLUMN()-COLUMN($U670)+IF($I670,0,1)))</f>
        <v/>
      </c>
      <c r="X670" s="3" t="str">
        <f t="shared" ca="1" si="235"/>
        <v>0</v>
      </c>
      <c r="Y670" s="3" t="str">
        <f t="shared" si="236"/>
        <v/>
      </c>
      <c r="Z670" s="3" t="str">
        <f t="shared" si="237"/>
        <v/>
      </c>
      <c r="AA670" s="3" t="str">
        <f ca="1">" "
&amp;AE670
&amp;IF(AND(OR(K670=5,K670=6),MOD(INT(J670/1000),10)=1)," A2","")
&amp;IF(AND(NOT(I670),J670=109,OFFSET(program!$A$1,0,disasm!$A670+1)&gt;0,NOT(ISNUMBER(FIND(" A1 "," "&amp;AE670&amp;" "))))," AUTOLABEL","")
&amp;" "</f>
        <v xml:space="preserve">  </v>
      </c>
    </row>
    <row r="671" spans="1:31" x14ac:dyDescent="0.2">
      <c r="A671" s="1">
        <f t="shared" ca="1" si="222"/>
        <v>1616</v>
      </c>
      <c r="B671" s="2" t="str">
        <f t="shared" ca="1" si="223"/>
        <v>node01_main+33</v>
      </c>
      <c r="C671" s="3" t="str">
        <f ca="1">_xlfn.TEXTJOIN(" ",FALSE,OFFSET(program!$A$1,0,A671,1,M671))</f>
        <v>17</v>
      </c>
      <c r="D671" s="4" t="str">
        <f ca="1">IF($H671="data",".dat "&amp;X671,
IF($H671="str",".str " &amp; _xlfn.TEXTJOIN("",FALSE,OFFSET(program!$A$2,0,A671+1,1,M671-1)),
$L671&amp;" "&amp;_xlfn.TEXTJOIN(", ",TRUE,$X671:$Z671)
))</f>
        <v>.dat 17</v>
      </c>
      <c r="E671" s="19" t="b">
        <f t="shared" ca="1" si="224"/>
        <v>1</v>
      </c>
      <c r="F671" s="5" t="str">
        <f t="shared" ca="1" si="225"/>
        <v>node01_main</v>
      </c>
      <c r="G671" s="5">
        <f t="shared" ca="1" si="226"/>
        <v>1583</v>
      </c>
      <c r="H671" s="5" t="str">
        <f t="shared" si="227"/>
        <v>data</v>
      </c>
      <c r="I671" s="13" t="b">
        <f t="shared" si="228"/>
        <v>1</v>
      </c>
      <c r="J671" s="6">
        <f ca="1">OFFSET(program!$A$1,0,disasm!A671)</f>
        <v>17</v>
      </c>
      <c r="K671" s="7">
        <f t="shared" ca="1" si="218"/>
        <v>17</v>
      </c>
      <c r="L671" s="7" t="e">
        <f t="shared" ca="1" si="229"/>
        <v>#VALUE!</v>
      </c>
      <c r="M671" s="7">
        <f t="shared" si="230"/>
        <v>1</v>
      </c>
      <c r="N671" s="7">
        <f t="shared" si="219"/>
        <v>1</v>
      </c>
      <c r="O671" s="8">
        <f t="shared" si="231"/>
        <v>1</v>
      </c>
      <c r="P671" s="8" t="str">
        <f t="shared" si="220"/>
        <v/>
      </c>
      <c r="Q671" s="8" t="str">
        <f t="shared" si="221"/>
        <v/>
      </c>
      <c r="R671" s="8" t="str">
        <f t="shared" ca="1" si="232"/>
        <v>num</v>
      </c>
      <c r="S671" s="8" t="str">
        <f t="shared" si="233"/>
        <v/>
      </c>
      <c r="T671" s="8" t="str">
        <f t="shared" si="234"/>
        <v/>
      </c>
      <c r="U671" s="7">
        <f ca="1">IF(O671="","",OFFSET(program!$A$1,0,disasm!$A671+COLUMN()-COLUMN($U671)+IF($I671,0,1)))</f>
        <v>17</v>
      </c>
      <c r="V671" s="7" t="str">
        <f ca="1">IF(P671="","",OFFSET(program!$A$1,0,disasm!$A671+COLUMN()-COLUMN($U671)+IF($I671,0,1)))</f>
        <v/>
      </c>
      <c r="W671" s="7" t="str">
        <f ca="1">IF(Q671="","",OFFSET(program!$A$1,0,disasm!$A671+COLUMN()-COLUMN($U671)+IF($I671,0,1)))</f>
        <v/>
      </c>
      <c r="X671" s="3" t="str">
        <f t="shared" ca="1" si="235"/>
        <v>17</v>
      </c>
      <c r="Y671" s="3" t="str">
        <f t="shared" si="236"/>
        <v/>
      </c>
      <c r="Z671" s="3" t="str">
        <f t="shared" si="237"/>
        <v/>
      </c>
      <c r="AA671" s="3" t="str">
        <f ca="1">" "
&amp;AE671
&amp;IF(AND(OR(K671=5,K671=6),MOD(INT(J671/1000),10)=1)," A2","")
&amp;IF(AND(NOT(I671),J671=109,OFFSET(program!$A$1,0,disasm!$A671+1)&gt;0,NOT(ISNUMBER(FIND(" A1 "," "&amp;AE671&amp;" "))))," AUTOLABEL","")
&amp;" "</f>
        <v xml:space="preserve">  </v>
      </c>
    </row>
    <row r="672" spans="1:31" x14ac:dyDescent="0.2">
      <c r="A672" s="1">
        <f t="shared" ca="1" si="222"/>
        <v>1617</v>
      </c>
      <c r="B672" s="2" t="str">
        <f t="shared" ca="1" si="223"/>
        <v>node01_main+34</v>
      </c>
      <c r="C672" s="3" t="str">
        <f ca="1">_xlfn.TEXTJOIN(" ",FALSE,OFFSET(program!$A$1,0,A672,1,M672))</f>
        <v>113073</v>
      </c>
      <c r="D672" s="4" t="str">
        <f ca="1">IF($H672="data",".dat "&amp;X672,
IF($H672="str",".str " &amp; _xlfn.TEXTJOIN("",FALSE,OFFSET(program!$A$2,0,A672+1,1,M672-1)),
$L672&amp;" "&amp;_xlfn.TEXTJOIN(", ",TRUE,$X672:$Z672)
))</f>
        <v>.dat 113073</v>
      </c>
      <c r="E672" s="19" t="b">
        <f t="shared" ca="1" si="224"/>
        <v>1</v>
      </c>
      <c r="F672" s="5" t="str">
        <f t="shared" ca="1" si="225"/>
        <v>node01_main</v>
      </c>
      <c r="G672" s="5">
        <f t="shared" ca="1" si="226"/>
        <v>1583</v>
      </c>
      <c r="H672" s="5" t="str">
        <f t="shared" si="227"/>
        <v>data</v>
      </c>
      <c r="I672" s="13" t="b">
        <f t="shared" si="228"/>
        <v>1</v>
      </c>
      <c r="J672" s="6">
        <f ca="1">OFFSET(program!$A$1,0,disasm!A672)</f>
        <v>113073</v>
      </c>
      <c r="K672" s="7">
        <f t="shared" ca="1" si="218"/>
        <v>73</v>
      </c>
      <c r="L672" s="7" t="e">
        <f t="shared" ca="1" si="229"/>
        <v>#VALUE!</v>
      </c>
      <c r="M672" s="7">
        <f t="shared" si="230"/>
        <v>1</v>
      </c>
      <c r="N672" s="7">
        <f t="shared" si="219"/>
        <v>1</v>
      </c>
      <c r="O672" s="8">
        <f t="shared" si="231"/>
        <v>1</v>
      </c>
      <c r="P672" s="8" t="str">
        <f t="shared" si="220"/>
        <v/>
      </c>
      <c r="Q672" s="8" t="str">
        <f t="shared" si="221"/>
        <v/>
      </c>
      <c r="R672" s="8" t="str">
        <f t="shared" ca="1" si="232"/>
        <v>num</v>
      </c>
      <c r="S672" s="8" t="str">
        <f t="shared" si="233"/>
        <v/>
      </c>
      <c r="T672" s="8" t="str">
        <f t="shared" si="234"/>
        <v/>
      </c>
      <c r="U672" s="7">
        <f ca="1">IF(O672="","",OFFSET(program!$A$1,0,disasm!$A672+COLUMN()-COLUMN($U672)+IF($I672,0,1)))</f>
        <v>113073</v>
      </c>
      <c r="V672" s="7" t="str">
        <f ca="1">IF(P672="","",OFFSET(program!$A$1,0,disasm!$A672+COLUMN()-COLUMN($U672)+IF($I672,0,1)))</f>
        <v/>
      </c>
      <c r="W672" s="7" t="str">
        <f ca="1">IF(Q672="","",OFFSET(program!$A$1,0,disasm!$A672+COLUMN()-COLUMN($U672)+IF($I672,0,1)))</f>
        <v/>
      </c>
      <c r="X672" s="3" t="str">
        <f t="shared" ca="1" si="235"/>
        <v>113073</v>
      </c>
      <c r="Y672" s="3" t="str">
        <f t="shared" si="236"/>
        <v/>
      </c>
      <c r="Z672" s="3" t="str">
        <f t="shared" si="237"/>
        <v/>
      </c>
      <c r="AA672" s="3" t="str">
        <f ca="1">" "
&amp;AE672
&amp;IF(AND(OR(K672=5,K672=6),MOD(INT(J672/1000),10)=1)," A2","")
&amp;IF(AND(NOT(I672),J672=109,OFFSET(program!$A$1,0,disasm!$A672+1)&gt;0,NOT(ISNUMBER(FIND(" A1 "," "&amp;AE672&amp;" "))))," AUTOLABEL","")
&amp;" "</f>
        <v xml:space="preserve">  </v>
      </c>
    </row>
    <row r="673" spans="1:31" x14ac:dyDescent="0.2">
      <c r="A673" s="1">
        <f t="shared" ca="1" si="222"/>
        <v>1618</v>
      </c>
      <c r="B673" s="2" t="str">
        <f t="shared" ca="1" si="223"/>
        <v>node18_main</v>
      </c>
      <c r="C673" s="3" t="str">
        <f ca="1">_xlfn.TEXTJOIN(" ",FALSE,OFFSET(program!$A$1,0,A673,1,M673))</f>
        <v>1102 1 18367 66</v>
      </c>
      <c r="D673" s="4" t="str">
        <f ca="1">IF($H673="data",".dat "&amp;X673,
IF($H673="str",".str " &amp; _xlfn.TEXTJOIN("",FALSE,OFFSET(program!$A$2,0,A673+1,1,M673-1)),
$L673&amp;" "&amp;_xlfn.TEXTJOIN(", ",TRUE,$X673:$Z673)
))</f>
        <v>MUL  1, 18367, [node.prime]</v>
      </c>
      <c r="E673" s="19" t="b">
        <f t="shared" ca="1" si="224"/>
        <v>0</v>
      </c>
      <c r="F673" s="5" t="str">
        <f t="shared" si="225"/>
        <v>node18_main</v>
      </c>
      <c r="G673" s="5">
        <f t="shared" ca="1" si="226"/>
        <v>1618</v>
      </c>
      <c r="H673" s="5" t="str">
        <f t="shared" si="227"/>
        <v>code</v>
      </c>
      <c r="I673" s="13" t="b">
        <f t="shared" si="228"/>
        <v>0</v>
      </c>
      <c r="J673" s="6">
        <f ca="1">OFFSET(program!$A$1,0,disasm!A673)</f>
        <v>1102</v>
      </c>
      <c r="K673" s="7">
        <f t="shared" ca="1" si="218"/>
        <v>2</v>
      </c>
      <c r="L673" s="7" t="str">
        <f t="shared" ca="1" si="229"/>
        <v xml:space="preserve">MUL </v>
      </c>
      <c r="M673" s="7">
        <f t="shared" ca="1" si="230"/>
        <v>4</v>
      </c>
      <c r="N673" s="7">
        <f t="shared" ca="1" si="219"/>
        <v>3</v>
      </c>
      <c r="O673" s="8">
        <f t="shared" ca="1" si="231"/>
        <v>1</v>
      </c>
      <c r="P673" s="8">
        <f t="shared" ca="1" si="220"/>
        <v>1</v>
      </c>
      <c r="Q673" s="8">
        <f t="shared" ca="1" si="221"/>
        <v>0</v>
      </c>
      <c r="R673" s="8" t="str">
        <f t="shared" ca="1" si="232"/>
        <v>num</v>
      </c>
      <c r="S673" s="8" t="str">
        <f t="shared" ca="1" si="233"/>
        <v>num</v>
      </c>
      <c r="T673" s="8" t="str">
        <f t="shared" ca="1" si="234"/>
        <v>addr</v>
      </c>
      <c r="U673" s="7">
        <f ca="1">IF(O673="","",OFFSET(program!$A$1,0,disasm!$A673+COLUMN()-COLUMN($U673)+IF($I673,0,1)))</f>
        <v>1</v>
      </c>
      <c r="V673" s="7">
        <f ca="1">IF(P673="","",OFFSET(program!$A$1,0,disasm!$A673+COLUMN()-COLUMN($U673)+IF($I673,0,1)))</f>
        <v>18367</v>
      </c>
      <c r="W673" s="7">
        <f ca="1">IF(Q673="","",OFFSET(program!$A$1,0,disasm!$A673+COLUMN()-COLUMN($U673)+IF($I673,0,1)))</f>
        <v>66</v>
      </c>
      <c r="X673" s="3" t="str">
        <f t="shared" ca="1" si="235"/>
        <v>1</v>
      </c>
      <c r="Y673" s="3" t="str">
        <f t="shared" ca="1" si="236"/>
        <v>18367</v>
      </c>
      <c r="Z673" s="3" t="str">
        <f t="shared" ca="1" si="237"/>
        <v>[node.prime]</v>
      </c>
      <c r="AA673" s="3" t="str">
        <f ca="1">" "
&amp;AE673
&amp;IF(AND(OR(K673=5,K673=6),MOD(INT(J673/1000),10)=1)," A2","")
&amp;IF(AND(NOT(I673),J673=109,OFFSET(program!$A$1,0,disasm!$A673+1)&gt;0,NOT(ISNUMBER(FIND(" A1 "," "&amp;AE673&amp;" "))))," AUTOLABEL","")
&amp;" "</f>
        <v xml:space="preserve"> CODE </v>
      </c>
      <c r="AD673" s="12" t="s">
        <v>117</v>
      </c>
      <c r="AE673" s="12" t="s">
        <v>24</v>
      </c>
    </row>
    <row r="674" spans="1:31" x14ac:dyDescent="0.2">
      <c r="A674" s="1">
        <f t="shared" ca="1" si="222"/>
        <v>1622</v>
      </c>
      <c r="B674" s="2" t="str">
        <f t="shared" ca="1" si="223"/>
        <v>node18_main+4</v>
      </c>
      <c r="C674" s="3" t="str">
        <f ca="1">_xlfn.TEXTJOIN(" ",FALSE,OFFSET(program!$A$1,0,A674,1,M674))</f>
        <v>1101 1 0 67</v>
      </c>
      <c r="D674" s="4" t="str">
        <f ca="1">IF($H674="data",".dat "&amp;X674,
IF($H674="str",".str " &amp; _xlfn.TEXTJOIN("",FALSE,OFFSET(program!$A$2,0,A674+1,1,M674-1)),
$L674&amp;" "&amp;_xlfn.TEXTJOIN(", ",TRUE,$X674:$Z674)
))</f>
        <v>ADD  1, 0, [node.rxmem_size]</v>
      </c>
      <c r="E674" s="19" t="b">
        <f t="shared" ca="1" si="224"/>
        <v>0</v>
      </c>
      <c r="F674" s="5" t="str">
        <f t="shared" ca="1" si="225"/>
        <v>node18_main</v>
      </c>
      <c r="G674" s="5">
        <f t="shared" ca="1" si="226"/>
        <v>1618</v>
      </c>
      <c r="H674" s="5" t="str">
        <f t="shared" si="227"/>
        <v>code</v>
      </c>
      <c r="I674" s="13" t="b">
        <f t="shared" si="228"/>
        <v>0</v>
      </c>
      <c r="J674" s="6">
        <f ca="1">OFFSET(program!$A$1,0,disasm!A674)</f>
        <v>1101</v>
      </c>
      <c r="K674" s="7">
        <f t="shared" ca="1" si="218"/>
        <v>1</v>
      </c>
      <c r="L674" s="7" t="str">
        <f t="shared" ca="1" si="229"/>
        <v xml:space="preserve">ADD </v>
      </c>
      <c r="M674" s="7">
        <f t="shared" ca="1" si="230"/>
        <v>4</v>
      </c>
      <c r="N674" s="7">
        <f t="shared" ca="1" si="219"/>
        <v>3</v>
      </c>
      <c r="O674" s="8">
        <f t="shared" ca="1" si="231"/>
        <v>1</v>
      </c>
      <c r="P674" s="8">
        <f t="shared" ca="1" si="220"/>
        <v>1</v>
      </c>
      <c r="Q674" s="8">
        <f t="shared" ca="1" si="221"/>
        <v>0</v>
      </c>
      <c r="R674" s="8" t="str">
        <f t="shared" ca="1" si="232"/>
        <v>num</v>
      </c>
      <c r="S674" s="8" t="str">
        <f t="shared" ca="1" si="233"/>
        <v>num</v>
      </c>
      <c r="T674" s="8" t="str">
        <f t="shared" ca="1" si="234"/>
        <v>addr</v>
      </c>
      <c r="U674" s="7">
        <f ca="1">IF(O674="","",OFFSET(program!$A$1,0,disasm!$A674+COLUMN()-COLUMN($U674)+IF($I674,0,1)))</f>
        <v>1</v>
      </c>
      <c r="V674" s="7">
        <f ca="1">IF(P674="","",OFFSET(program!$A$1,0,disasm!$A674+COLUMN()-COLUMN($U674)+IF($I674,0,1)))</f>
        <v>0</v>
      </c>
      <c r="W674" s="7">
        <f ca="1">IF(Q674="","",OFFSET(program!$A$1,0,disasm!$A674+COLUMN()-COLUMN($U674)+IF($I674,0,1)))</f>
        <v>67</v>
      </c>
      <c r="X674" s="3" t="str">
        <f t="shared" ca="1" si="235"/>
        <v>1</v>
      </c>
      <c r="Y674" s="3" t="str">
        <f t="shared" ca="1" si="236"/>
        <v>0</v>
      </c>
      <c r="Z674" s="3" t="str">
        <f t="shared" ca="1" si="237"/>
        <v>[node.rxmem_size]</v>
      </c>
      <c r="AA674" s="3" t="str">
        <f ca="1">" "
&amp;AE674
&amp;IF(AND(OR(K674=5,K674=6),MOD(INT(J674/1000),10)=1)," A2","")
&amp;IF(AND(NOT(I674),J674=109,OFFSET(program!$A$1,0,disasm!$A674+1)&gt;0,NOT(ISNUMBER(FIND(" A1 "," "&amp;AE674&amp;" "))))," AUTOLABEL","")
&amp;" "</f>
        <v xml:space="preserve">  </v>
      </c>
    </row>
    <row r="675" spans="1:31" x14ac:dyDescent="0.2">
      <c r="A675" s="1">
        <f t="shared" ca="1" si="222"/>
        <v>1626</v>
      </c>
      <c r="B675" s="2" t="str">
        <f t="shared" ca="1" si="223"/>
        <v>node18_main+8</v>
      </c>
      <c r="C675" s="3" t="str">
        <f ca="1">_xlfn.TEXTJOIN(" ",FALSE,OFFSET(program!$A$1,0,A675,1,M675))</f>
        <v>1102 1 1645 68</v>
      </c>
      <c r="D675" s="4" t="str">
        <f ca="1">IF($H675="data",".dat "&amp;X675,
IF($H675="str",".str " &amp; _xlfn.TEXTJOIN("",FALSE,OFFSET(program!$A$2,0,A675+1,1,M675-1)),
$L675&amp;" "&amp;_xlfn.TEXTJOIN(", ",TRUE,$X675:$Z675)
))</f>
        <v>MUL  1, node18_main+27, [node.rxmem]</v>
      </c>
      <c r="E675" s="19" t="b">
        <f t="shared" ca="1" si="224"/>
        <v>0</v>
      </c>
      <c r="F675" s="5" t="str">
        <f t="shared" ca="1" si="225"/>
        <v>node18_main</v>
      </c>
      <c r="G675" s="5">
        <f t="shared" ca="1" si="226"/>
        <v>1618</v>
      </c>
      <c r="H675" s="5" t="str">
        <f t="shared" si="227"/>
        <v>code</v>
      </c>
      <c r="I675" s="13" t="b">
        <f t="shared" si="228"/>
        <v>0</v>
      </c>
      <c r="J675" s="6">
        <f ca="1">OFFSET(program!$A$1,0,disasm!A675)</f>
        <v>1102</v>
      </c>
      <c r="K675" s="7">
        <f t="shared" ca="1" si="218"/>
        <v>2</v>
      </c>
      <c r="L675" s="7" t="str">
        <f t="shared" ca="1" si="229"/>
        <v xml:space="preserve">MUL </v>
      </c>
      <c r="M675" s="7">
        <f t="shared" ca="1" si="230"/>
        <v>4</v>
      </c>
      <c r="N675" s="7">
        <f t="shared" ca="1" si="219"/>
        <v>3</v>
      </c>
      <c r="O675" s="8">
        <f t="shared" ca="1" si="231"/>
        <v>1</v>
      </c>
      <c r="P675" s="8">
        <f t="shared" ca="1" si="220"/>
        <v>1</v>
      </c>
      <c r="Q675" s="8">
        <f t="shared" ca="1" si="221"/>
        <v>0</v>
      </c>
      <c r="R675" s="8" t="str">
        <f t="shared" ca="1" si="232"/>
        <v>num</v>
      </c>
      <c r="S675" s="8" t="str">
        <f t="shared" ca="1" si="233"/>
        <v>addr</v>
      </c>
      <c r="T675" s="8" t="str">
        <f t="shared" ca="1" si="234"/>
        <v>addr</v>
      </c>
      <c r="U675" s="7">
        <f ca="1">IF(O675="","",OFFSET(program!$A$1,0,disasm!$A675+COLUMN()-COLUMN($U675)+IF($I675,0,1)))</f>
        <v>1</v>
      </c>
      <c r="V675" s="7">
        <f ca="1">IF(P675="","",OFFSET(program!$A$1,0,disasm!$A675+COLUMN()-COLUMN($U675)+IF($I675,0,1)))</f>
        <v>1645</v>
      </c>
      <c r="W675" s="7">
        <f ca="1">IF(Q675="","",OFFSET(program!$A$1,0,disasm!$A675+COLUMN()-COLUMN($U675)+IF($I675,0,1)))</f>
        <v>68</v>
      </c>
      <c r="X675" s="3" t="str">
        <f t="shared" ca="1" si="235"/>
        <v>1</v>
      </c>
      <c r="Y675" s="3" t="str">
        <f t="shared" ca="1" si="236"/>
        <v>node18_main+27</v>
      </c>
      <c r="Z675" s="3" t="str">
        <f t="shared" ca="1" si="237"/>
        <v>[node.rxmem]</v>
      </c>
      <c r="AA675" s="3" t="str">
        <f ca="1">" "
&amp;AE675
&amp;IF(AND(OR(K675=5,K675=6),MOD(INT(J675/1000),10)=1)," A2","")
&amp;IF(AND(NOT(I675),J675=109,OFFSET(program!$A$1,0,disasm!$A675+1)&gt;0,NOT(ISNUMBER(FIND(" A1 "," "&amp;AE675&amp;" "))))," AUTOLABEL","")
&amp;" "</f>
        <v xml:space="preserve"> A2 </v>
      </c>
      <c r="AE675" s="12" t="s">
        <v>19</v>
      </c>
    </row>
    <row r="676" spans="1:31" x14ac:dyDescent="0.2">
      <c r="A676" s="1">
        <f t="shared" ca="1" si="222"/>
        <v>1630</v>
      </c>
      <c r="B676" s="2" t="str">
        <f t="shared" ca="1" si="223"/>
        <v>node18_main+12</v>
      </c>
      <c r="C676" s="3" t="str">
        <f ca="1">_xlfn.TEXTJOIN(" ",FALSE,OFFSET(program!$A$1,0,A676,1,M676))</f>
        <v>1102 556 1 69</v>
      </c>
      <c r="D676" s="4" t="str">
        <f ca="1">IF($H676="data",".dat "&amp;X676,
IF($H676="str",".str " &amp; _xlfn.TEXTJOIN("",FALSE,OFFSET(program!$A$2,0,A676+1,1,M676-1)),
$L676&amp;" "&amp;_xlfn.TEXTJOIN(", ",TRUE,$X676:$Z676)
))</f>
        <v>MUL  app_first, 1, [node.node_app]</v>
      </c>
      <c r="E676" s="19" t="b">
        <f t="shared" ca="1" si="224"/>
        <v>0</v>
      </c>
      <c r="F676" s="5" t="str">
        <f t="shared" ca="1" si="225"/>
        <v>node18_main</v>
      </c>
      <c r="G676" s="5">
        <f t="shared" ca="1" si="226"/>
        <v>1618</v>
      </c>
      <c r="H676" s="5" t="str">
        <f t="shared" si="227"/>
        <v>code</v>
      </c>
      <c r="I676" s="13" t="b">
        <f t="shared" si="228"/>
        <v>0</v>
      </c>
      <c r="J676" s="6">
        <f ca="1">OFFSET(program!$A$1,0,disasm!A676)</f>
        <v>1102</v>
      </c>
      <c r="K676" s="7">
        <f t="shared" ca="1" si="218"/>
        <v>2</v>
      </c>
      <c r="L676" s="7" t="str">
        <f t="shared" ca="1" si="229"/>
        <v xml:space="preserve">MUL </v>
      </c>
      <c r="M676" s="7">
        <f t="shared" ca="1" si="230"/>
        <v>4</v>
      </c>
      <c r="N676" s="7">
        <f t="shared" ca="1" si="219"/>
        <v>3</v>
      </c>
      <c r="O676" s="8">
        <f t="shared" ca="1" si="231"/>
        <v>1</v>
      </c>
      <c r="P676" s="8">
        <f t="shared" ca="1" si="220"/>
        <v>1</v>
      </c>
      <c r="Q676" s="8">
        <f t="shared" ca="1" si="221"/>
        <v>0</v>
      </c>
      <c r="R676" s="8" t="str">
        <f t="shared" ca="1" si="232"/>
        <v>addr</v>
      </c>
      <c r="S676" s="8" t="str">
        <f t="shared" ca="1" si="233"/>
        <v>num</v>
      </c>
      <c r="T676" s="8" t="str">
        <f t="shared" ca="1" si="234"/>
        <v>addr</v>
      </c>
      <c r="U676" s="7">
        <f ca="1">IF(O676="","",OFFSET(program!$A$1,0,disasm!$A676+COLUMN()-COLUMN($U676)+IF($I676,0,1)))</f>
        <v>556</v>
      </c>
      <c r="V676" s="7">
        <f ca="1">IF(P676="","",OFFSET(program!$A$1,0,disasm!$A676+COLUMN()-COLUMN($U676)+IF($I676,0,1)))</f>
        <v>1</v>
      </c>
      <c r="W676" s="7">
        <f ca="1">IF(Q676="","",OFFSET(program!$A$1,0,disasm!$A676+COLUMN()-COLUMN($U676)+IF($I676,0,1)))</f>
        <v>69</v>
      </c>
      <c r="X676" s="3" t="str">
        <f t="shared" ca="1" si="235"/>
        <v>app_first</v>
      </c>
      <c r="Y676" s="3" t="str">
        <f t="shared" ca="1" si="236"/>
        <v>1</v>
      </c>
      <c r="Z676" s="3" t="str">
        <f t="shared" ca="1" si="237"/>
        <v>[node.node_app]</v>
      </c>
      <c r="AA676" s="3" t="str">
        <f ca="1">" "
&amp;AE676
&amp;IF(AND(OR(K676=5,K676=6),MOD(INT(J676/1000),10)=1)," A2","")
&amp;IF(AND(NOT(I676),J676=109,OFFSET(program!$A$1,0,disasm!$A676+1)&gt;0,NOT(ISNUMBER(FIND(" A1 "," "&amp;AE676&amp;" "))))," AUTOLABEL","")
&amp;" "</f>
        <v xml:space="preserve"> A1 </v>
      </c>
      <c r="AE676" s="12" t="s">
        <v>28</v>
      </c>
    </row>
    <row r="677" spans="1:31" x14ac:dyDescent="0.2">
      <c r="A677" s="1">
        <f t="shared" ca="1" si="222"/>
        <v>1634</v>
      </c>
      <c r="B677" s="2" t="str">
        <f t="shared" ca="1" si="223"/>
        <v>node18_main+16</v>
      </c>
      <c r="C677" s="3" t="str">
        <f ca="1">_xlfn.TEXTJOIN(" ",FALSE,OFFSET(program!$A$1,0,A677,1,M677))</f>
        <v>1101 0 1 71</v>
      </c>
      <c r="D677" s="4" t="str">
        <f ca="1">IF($H677="data",".dat "&amp;X677,
IF($H677="str",".str " &amp; _xlfn.TEXTJOIN("",FALSE,OFFSET(program!$A$2,0,A677+1,1,M677-1)),
$L677&amp;" "&amp;_xlfn.TEXTJOIN(", ",TRUE,$X677:$Z677)
))</f>
        <v>ADD  0, 1, [node.desttbl_size]</v>
      </c>
      <c r="E677" s="19" t="b">
        <f t="shared" ca="1" si="224"/>
        <v>0</v>
      </c>
      <c r="F677" s="5" t="str">
        <f t="shared" ca="1" si="225"/>
        <v>node18_main</v>
      </c>
      <c r="G677" s="5">
        <f t="shared" ca="1" si="226"/>
        <v>1618</v>
      </c>
      <c r="H677" s="5" t="str">
        <f t="shared" si="227"/>
        <v>code</v>
      </c>
      <c r="I677" s="13" t="b">
        <f t="shared" si="228"/>
        <v>0</v>
      </c>
      <c r="J677" s="6">
        <f ca="1">OFFSET(program!$A$1,0,disasm!A677)</f>
        <v>1101</v>
      </c>
      <c r="K677" s="7">
        <f t="shared" ca="1" si="218"/>
        <v>1</v>
      </c>
      <c r="L677" s="7" t="str">
        <f t="shared" ca="1" si="229"/>
        <v xml:space="preserve">ADD </v>
      </c>
      <c r="M677" s="7">
        <f t="shared" ca="1" si="230"/>
        <v>4</v>
      </c>
      <c r="N677" s="7">
        <f t="shared" ca="1" si="219"/>
        <v>3</v>
      </c>
      <c r="O677" s="8">
        <f t="shared" ca="1" si="231"/>
        <v>1</v>
      </c>
      <c r="P677" s="8">
        <f t="shared" ca="1" si="220"/>
        <v>1</v>
      </c>
      <c r="Q677" s="8">
        <f t="shared" ca="1" si="221"/>
        <v>0</v>
      </c>
      <c r="R677" s="8" t="str">
        <f t="shared" ca="1" si="232"/>
        <v>num</v>
      </c>
      <c r="S677" s="8" t="str">
        <f t="shared" ca="1" si="233"/>
        <v>num</v>
      </c>
      <c r="T677" s="8" t="str">
        <f t="shared" ca="1" si="234"/>
        <v>addr</v>
      </c>
      <c r="U677" s="7">
        <f ca="1">IF(O677="","",OFFSET(program!$A$1,0,disasm!$A677+COLUMN()-COLUMN($U677)+IF($I677,0,1)))</f>
        <v>0</v>
      </c>
      <c r="V677" s="7">
        <f ca="1">IF(P677="","",OFFSET(program!$A$1,0,disasm!$A677+COLUMN()-COLUMN($U677)+IF($I677,0,1)))</f>
        <v>1</v>
      </c>
      <c r="W677" s="7">
        <f ca="1">IF(Q677="","",OFFSET(program!$A$1,0,disasm!$A677+COLUMN()-COLUMN($U677)+IF($I677,0,1)))</f>
        <v>71</v>
      </c>
      <c r="X677" s="3" t="str">
        <f t="shared" ca="1" si="235"/>
        <v>0</v>
      </c>
      <c r="Y677" s="3" t="str">
        <f t="shared" ca="1" si="236"/>
        <v>1</v>
      </c>
      <c r="Z677" s="3" t="str">
        <f t="shared" ca="1" si="237"/>
        <v>[node.desttbl_size]</v>
      </c>
      <c r="AA677" s="3" t="str">
        <f ca="1">" "
&amp;AE677
&amp;IF(AND(OR(K677=5,K677=6),MOD(INT(J677/1000),10)=1)," A2","")
&amp;IF(AND(NOT(I677),J677=109,OFFSET(program!$A$1,0,disasm!$A677+1)&gt;0,NOT(ISNUMBER(FIND(" A1 "," "&amp;AE677&amp;" "))))," AUTOLABEL","")
&amp;" "</f>
        <v xml:space="preserve">  </v>
      </c>
    </row>
    <row r="678" spans="1:31" x14ac:dyDescent="0.2">
      <c r="A678" s="1">
        <f t="shared" ca="1" si="222"/>
        <v>1638</v>
      </c>
      <c r="B678" s="2" t="str">
        <f t="shared" ca="1" si="223"/>
        <v>node18_main+20</v>
      </c>
      <c r="C678" s="3" t="str">
        <f ca="1">_xlfn.TEXTJOIN(" ",FALSE,OFFSET(program!$A$1,0,A678,1,M678))</f>
        <v>1102 1 1647 72</v>
      </c>
      <c r="D678" s="4" t="str">
        <f ca="1">IF($H678="data",".dat "&amp;X678,
IF($H678="str",".str " &amp; _xlfn.TEXTJOIN("",FALSE,OFFSET(program!$A$2,0,A678+1,1,M678-1)),
$L678&amp;" "&amp;_xlfn.TEXTJOIN(", ",TRUE,$X678:$Z678)
))</f>
        <v>MUL  1, node18_main+29, [node.desttbl]</v>
      </c>
      <c r="E678" s="19" t="b">
        <f t="shared" ca="1" si="224"/>
        <v>0</v>
      </c>
      <c r="F678" s="5" t="str">
        <f t="shared" ca="1" si="225"/>
        <v>node18_main</v>
      </c>
      <c r="G678" s="5">
        <f t="shared" ca="1" si="226"/>
        <v>1618</v>
      </c>
      <c r="H678" s="5" t="str">
        <f t="shared" si="227"/>
        <v>code</v>
      </c>
      <c r="I678" s="13" t="b">
        <f t="shared" si="228"/>
        <v>0</v>
      </c>
      <c r="J678" s="6">
        <f ca="1">OFFSET(program!$A$1,0,disasm!A678)</f>
        <v>1102</v>
      </c>
      <c r="K678" s="7">
        <f t="shared" ca="1" si="218"/>
        <v>2</v>
      </c>
      <c r="L678" s="7" t="str">
        <f t="shared" ca="1" si="229"/>
        <v xml:space="preserve">MUL </v>
      </c>
      <c r="M678" s="7">
        <f t="shared" ca="1" si="230"/>
        <v>4</v>
      </c>
      <c r="N678" s="7">
        <f t="shared" ca="1" si="219"/>
        <v>3</v>
      </c>
      <c r="O678" s="8">
        <f t="shared" ca="1" si="231"/>
        <v>1</v>
      </c>
      <c r="P678" s="8">
        <f t="shared" ca="1" si="220"/>
        <v>1</v>
      </c>
      <c r="Q678" s="8">
        <f t="shared" ca="1" si="221"/>
        <v>0</v>
      </c>
      <c r="R678" s="8" t="str">
        <f t="shared" ca="1" si="232"/>
        <v>num</v>
      </c>
      <c r="S678" s="8" t="str">
        <f t="shared" ca="1" si="233"/>
        <v>addr</v>
      </c>
      <c r="T678" s="8" t="str">
        <f t="shared" ca="1" si="234"/>
        <v>addr</v>
      </c>
      <c r="U678" s="7">
        <f ca="1">IF(O678="","",OFFSET(program!$A$1,0,disasm!$A678+COLUMN()-COLUMN($U678)+IF($I678,0,1)))</f>
        <v>1</v>
      </c>
      <c r="V678" s="7">
        <f ca="1">IF(P678="","",OFFSET(program!$A$1,0,disasm!$A678+COLUMN()-COLUMN($U678)+IF($I678,0,1)))</f>
        <v>1647</v>
      </c>
      <c r="W678" s="7">
        <f ca="1">IF(Q678="","",OFFSET(program!$A$1,0,disasm!$A678+COLUMN()-COLUMN($U678)+IF($I678,0,1)))</f>
        <v>72</v>
      </c>
      <c r="X678" s="3" t="str">
        <f t="shared" ca="1" si="235"/>
        <v>1</v>
      </c>
      <c r="Y678" s="3" t="str">
        <f t="shared" ca="1" si="236"/>
        <v>node18_main+29</v>
      </c>
      <c r="Z678" s="3" t="str">
        <f t="shared" ca="1" si="237"/>
        <v>[node.desttbl]</v>
      </c>
      <c r="AA678" s="3" t="str">
        <f ca="1">" "
&amp;AE678
&amp;IF(AND(OR(K678=5,K678=6),MOD(INT(J678/1000),10)=1)," A2","")
&amp;IF(AND(NOT(I678),J678=109,OFFSET(program!$A$1,0,disasm!$A678+1)&gt;0,NOT(ISNUMBER(FIND(" A1 "," "&amp;AE678&amp;" "))))," AUTOLABEL","")
&amp;" "</f>
        <v xml:space="preserve"> A2 </v>
      </c>
      <c r="AE678" s="21" t="s">
        <v>19</v>
      </c>
    </row>
    <row r="679" spans="1:31" x14ac:dyDescent="0.2">
      <c r="A679" s="1">
        <f t="shared" ca="1" si="222"/>
        <v>1642</v>
      </c>
      <c r="B679" s="2" t="str">
        <f t="shared" ca="1" si="223"/>
        <v>node18_main+24</v>
      </c>
      <c r="C679" s="3" t="str">
        <f ca="1">_xlfn.TEXTJOIN(" ",FALSE,OFFSET(program!$A$1,0,A679,1,M679))</f>
        <v>1106 0 73</v>
      </c>
      <c r="D679" s="4" t="str">
        <f ca="1">IF($H679="data",".dat "&amp;X679,
IF($H679="str",".str " &amp; _xlfn.TEXTJOIN("",FALSE,OFFSET(program!$A$2,0,A679+1,1,M679-1)),
$L679&amp;" "&amp;_xlfn.TEXTJOIN(", ",TRUE,$X679:$Z679)
))</f>
        <v>J=0  0, main.loop</v>
      </c>
      <c r="E679" s="19" t="b">
        <f t="shared" ca="1" si="224"/>
        <v>0</v>
      </c>
      <c r="F679" s="5" t="str">
        <f t="shared" ca="1" si="225"/>
        <v>node18_main</v>
      </c>
      <c r="G679" s="5">
        <f t="shared" ca="1" si="226"/>
        <v>1618</v>
      </c>
      <c r="H679" s="5" t="str">
        <f t="shared" si="227"/>
        <v>code</v>
      </c>
      <c r="I679" s="13" t="b">
        <f t="shared" si="228"/>
        <v>0</v>
      </c>
      <c r="J679" s="6">
        <f ca="1">OFFSET(program!$A$1,0,disasm!A679)</f>
        <v>1106</v>
      </c>
      <c r="K679" s="7">
        <f t="shared" ca="1" si="218"/>
        <v>6</v>
      </c>
      <c r="L679" s="7" t="str">
        <f t="shared" ca="1" si="229"/>
        <v xml:space="preserve">J=0 </v>
      </c>
      <c r="M679" s="7">
        <f t="shared" ca="1" si="230"/>
        <v>3</v>
      </c>
      <c r="N679" s="7">
        <f t="shared" ca="1" si="219"/>
        <v>2</v>
      </c>
      <c r="O679" s="8">
        <f t="shared" ca="1" si="231"/>
        <v>1</v>
      </c>
      <c r="P679" s="8">
        <f t="shared" ca="1" si="220"/>
        <v>1</v>
      </c>
      <c r="Q679" s="8" t="str">
        <f t="shared" ca="1" si="221"/>
        <v/>
      </c>
      <c r="R679" s="8" t="str">
        <f t="shared" ca="1" si="232"/>
        <v>num</v>
      </c>
      <c r="S679" s="8" t="str">
        <f t="shared" ca="1" si="233"/>
        <v>addr</v>
      </c>
      <c r="T679" s="8" t="str">
        <f t="shared" ca="1" si="234"/>
        <v/>
      </c>
      <c r="U679" s="7">
        <f ca="1">IF(O679="","",OFFSET(program!$A$1,0,disasm!$A679+COLUMN()-COLUMN($U679)+IF($I679,0,1)))</f>
        <v>0</v>
      </c>
      <c r="V679" s="7">
        <f ca="1">IF(P679="","",OFFSET(program!$A$1,0,disasm!$A679+COLUMN()-COLUMN($U679)+IF($I679,0,1)))</f>
        <v>73</v>
      </c>
      <c r="W679" s="7" t="str">
        <f ca="1">IF(Q679="","",OFFSET(program!$A$1,0,disasm!$A679+COLUMN()-COLUMN($U679)+IF($I679,0,1)))</f>
        <v/>
      </c>
      <c r="X679" s="3" t="str">
        <f t="shared" ca="1" si="235"/>
        <v>0</v>
      </c>
      <c r="Y679" s="3" t="str">
        <f t="shared" ca="1" si="236"/>
        <v>main.loop</v>
      </c>
      <c r="Z679" s="3" t="str">
        <f t="shared" ca="1" si="237"/>
        <v/>
      </c>
      <c r="AA679" s="3" t="str">
        <f ca="1">" "
&amp;AE679
&amp;IF(AND(OR(K679=5,K679=6),MOD(INT(J679/1000),10)=1)," A2","")
&amp;IF(AND(NOT(I679),J679=109,OFFSET(program!$A$1,0,disasm!$A679+1)&gt;0,NOT(ISNUMBER(FIND(" A1 "," "&amp;AE679&amp;" "))))," AUTOLABEL","")
&amp;" "</f>
        <v xml:space="preserve">  A2 </v>
      </c>
    </row>
    <row r="680" spans="1:31" x14ac:dyDescent="0.2">
      <c r="A680" s="1">
        <f t="shared" ca="1" si="222"/>
        <v>1645</v>
      </c>
      <c r="B680" s="2" t="str">
        <f t="shared" ca="1" si="223"/>
        <v>node18_main+27</v>
      </c>
      <c r="C680" s="3" t="str">
        <f ca="1">_xlfn.TEXTJOIN(" ",FALSE,OFFSET(program!$A$1,0,A680,1,M680))</f>
        <v>1</v>
      </c>
      <c r="D680" s="4" t="str">
        <f ca="1">IF($H680="data",".dat "&amp;X680,
IF($H680="str",".str " &amp; _xlfn.TEXTJOIN("",FALSE,OFFSET(program!$A$2,0,A680+1,1,M680-1)),
$L680&amp;" "&amp;_xlfn.TEXTJOIN(", ",TRUE,$X680:$Z680)
))</f>
        <v>.dat 1</v>
      </c>
      <c r="E680" s="19" t="b">
        <f t="shared" ca="1" si="224"/>
        <v>0</v>
      </c>
      <c r="F680" s="5" t="str">
        <f t="shared" ca="1" si="225"/>
        <v>node18_main</v>
      </c>
      <c r="G680" s="5">
        <f t="shared" ca="1" si="226"/>
        <v>1618</v>
      </c>
      <c r="H680" s="5" t="str">
        <f t="shared" si="227"/>
        <v>data</v>
      </c>
      <c r="I680" s="13" t="b">
        <f t="shared" si="228"/>
        <v>1</v>
      </c>
      <c r="J680" s="6">
        <f ca="1">OFFSET(program!$A$1,0,disasm!A680)</f>
        <v>1</v>
      </c>
      <c r="K680" s="7">
        <f t="shared" ca="1" si="218"/>
        <v>1</v>
      </c>
      <c r="L680" s="7" t="str">
        <f t="shared" ca="1" si="229"/>
        <v xml:space="preserve">ADD </v>
      </c>
      <c r="M680" s="7">
        <f t="shared" si="230"/>
        <v>1</v>
      </c>
      <c r="N680" s="7">
        <f t="shared" si="219"/>
        <v>1</v>
      </c>
      <c r="O680" s="8">
        <f t="shared" si="231"/>
        <v>1</v>
      </c>
      <c r="P680" s="8" t="str">
        <f t="shared" si="220"/>
        <v/>
      </c>
      <c r="Q680" s="8" t="str">
        <f t="shared" si="221"/>
        <v/>
      </c>
      <c r="R680" s="8" t="str">
        <f t="shared" ca="1" si="232"/>
        <v>num</v>
      </c>
      <c r="S680" s="8" t="str">
        <f t="shared" si="233"/>
        <v/>
      </c>
      <c r="T680" s="8" t="str">
        <f t="shared" si="234"/>
        <v/>
      </c>
      <c r="U680" s="7">
        <f ca="1">IF(O680="","",OFFSET(program!$A$1,0,disasm!$A680+COLUMN()-COLUMN($U680)+IF($I680,0,1)))</f>
        <v>1</v>
      </c>
      <c r="V680" s="7" t="str">
        <f ca="1">IF(P680="","",OFFSET(program!$A$1,0,disasm!$A680+COLUMN()-COLUMN($U680)+IF($I680,0,1)))</f>
        <v/>
      </c>
      <c r="W680" s="7" t="str">
        <f ca="1">IF(Q680="","",OFFSET(program!$A$1,0,disasm!$A680+COLUMN()-COLUMN($U680)+IF($I680,0,1)))</f>
        <v/>
      </c>
      <c r="X680" s="3" t="str">
        <f t="shared" ca="1" si="235"/>
        <v>1</v>
      </c>
      <c r="Y680" s="3" t="str">
        <f t="shared" si="236"/>
        <v/>
      </c>
      <c r="Z680" s="3" t="str">
        <f t="shared" si="237"/>
        <v/>
      </c>
      <c r="AA680" s="3" t="str">
        <f ca="1">" "
&amp;AE680
&amp;IF(AND(OR(K680=5,K680=6),MOD(INT(J680/1000),10)=1)," A2","")
&amp;IF(AND(NOT(I680),J680=109,OFFSET(program!$A$1,0,disasm!$A680+1)&gt;0,NOT(ISNUMBER(FIND(" A1 "," "&amp;AE680&amp;" "))))," AUTOLABEL","")
&amp;" "</f>
        <v xml:space="preserve"> DATA </v>
      </c>
      <c r="AE680" s="12" t="s">
        <v>23</v>
      </c>
    </row>
    <row r="681" spans="1:31" x14ac:dyDescent="0.2">
      <c r="A681" s="1">
        <f t="shared" ca="1" si="222"/>
        <v>1646</v>
      </c>
      <c r="B681" s="2" t="str">
        <f t="shared" ca="1" si="223"/>
        <v>node18_main+28</v>
      </c>
      <c r="C681" s="3" t="str">
        <f ca="1">_xlfn.TEXTJOIN(" ",FALSE,OFFSET(program!$A$1,0,A681,1,M681))</f>
        <v>-195</v>
      </c>
      <c r="D681" s="4" t="str">
        <f ca="1">IF($H681="data",".dat "&amp;X681,
IF($H681="str",".str " &amp; _xlfn.TEXTJOIN("",FALSE,OFFSET(program!$A$2,0,A681+1,1,M681-1)),
$L681&amp;" "&amp;_xlfn.TEXTJOIN(", ",TRUE,$X681:$Z681)
))</f>
        <v>.dat -195</v>
      </c>
      <c r="E681" s="19" t="b">
        <f t="shared" ca="1" si="224"/>
        <v>0</v>
      </c>
      <c r="F681" s="5" t="str">
        <f t="shared" ca="1" si="225"/>
        <v>node18_main</v>
      </c>
      <c r="G681" s="5">
        <f t="shared" ca="1" si="226"/>
        <v>1618</v>
      </c>
      <c r="H681" s="5" t="str">
        <f t="shared" si="227"/>
        <v>data</v>
      </c>
      <c r="I681" s="13" t="b">
        <f t="shared" si="228"/>
        <v>1</v>
      </c>
      <c r="J681" s="6">
        <f ca="1">OFFSET(program!$A$1,0,disasm!A681)</f>
        <v>-195</v>
      </c>
      <c r="K681" s="7">
        <f t="shared" ca="1" si="218"/>
        <v>5</v>
      </c>
      <c r="L681" s="7" t="str">
        <f t="shared" ca="1" si="229"/>
        <v>J!=0</v>
      </c>
      <c r="M681" s="7">
        <f t="shared" si="230"/>
        <v>1</v>
      </c>
      <c r="N681" s="7">
        <f t="shared" si="219"/>
        <v>1</v>
      </c>
      <c r="O681" s="8">
        <f t="shared" si="231"/>
        <v>1</v>
      </c>
      <c r="P681" s="8" t="str">
        <f t="shared" si="220"/>
        <v/>
      </c>
      <c r="Q681" s="8" t="str">
        <f t="shared" si="221"/>
        <v/>
      </c>
      <c r="R681" s="8" t="str">
        <f t="shared" ca="1" si="232"/>
        <v>num</v>
      </c>
      <c r="S681" s="8" t="str">
        <f t="shared" si="233"/>
        <v/>
      </c>
      <c r="T681" s="8" t="str">
        <f t="shared" si="234"/>
        <v/>
      </c>
      <c r="U681" s="7">
        <f ca="1">IF(O681="","",OFFSET(program!$A$1,0,disasm!$A681+COLUMN()-COLUMN($U681)+IF($I681,0,1)))</f>
        <v>-195</v>
      </c>
      <c r="V681" s="7" t="str">
        <f ca="1">IF(P681="","",OFFSET(program!$A$1,0,disasm!$A681+COLUMN()-COLUMN($U681)+IF($I681,0,1)))</f>
        <v/>
      </c>
      <c r="W681" s="7" t="str">
        <f ca="1">IF(Q681="","",OFFSET(program!$A$1,0,disasm!$A681+COLUMN()-COLUMN($U681)+IF($I681,0,1)))</f>
        <v/>
      </c>
      <c r="X681" s="3" t="str">
        <f t="shared" ca="1" si="235"/>
        <v>-195</v>
      </c>
      <c r="Y681" s="3" t="str">
        <f t="shared" si="236"/>
        <v/>
      </c>
      <c r="Z681" s="3" t="str">
        <f t="shared" si="237"/>
        <v/>
      </c>
      <c r="AA681" s="3" t="str">
        <f ca="1">" "
&amp;AE681
&amp;IF(AND(OR(K681=5,K681=6),MOD(INT(J681/1000),10)=1)," A2","")
&amp;IF(AND(NOT(I681),J681=109,OFFSET(program!$A$1,0,disasm!$A681+1)&gt;0,NOT(ISNUMBER(FIND(" A1 "," "&amp;AE681&amp;" "))))," AUTOLABEL","")
&amp;" "</f>
        <v xml:space="preserve">  </v>
      </c>
    </row>
    <row r="682" spans="1:31" x14ac:dyDescent="0.2">
      <c r="A682" s="1">
        <f t="shared" ca="1" si="222"/>
        <v>1647</v>
      </c>
      <c r="B682" s="2" t="str">
        <f t="shared" ca="1" si="223"/>
        <v>node18_main+29</v>
      </c>
      <c r="C682" s="3" t="str">
        <f ca="1">_xlfn.TEXTJOIN(" ",FALSE,OFFSET(program!$A$1,0,A682,1,M682))</f>
        <v>5</v>
      </c>
      <c r="D682" s="4" t="str">
        <f ca="1">IF($H682="data",".dat "&amp;X682,
IF($H682="str",".str " &amp; _xlfn.TEXTJOIN("",FALSE,OFFSET(program!$A$2,0,A682+1,1,M682-1)),
$L682&amp;" "&amp;_xlfn.TEXTJOIN(", ",TRUE,$X682:$Z682)
))</f>
        <v>.dat 5</v>
      </c>
      <c r="E682" s="19" t="b">
        <f t="shared" ca="1" si="224"/>
        <v>0</v>
      </c>
      <c r="F682" s="5" t="str">
        <f t="shared" ca="1" si="225"/>
        <v>node18_main</v>
      </c>
      <c r="G682" s="5">
        <f t="shared" ca="1" si="226"/>
        <v>1618</v>
      </c>
      <c r="H682" s="5" t="str">
        <f t="shared" si="227"/>
        <v>data</v>
      </c>
      <c r="I682" s="13" t="b">
        <f t="shared" si="228"/>
        <v>1</v>
      </c>
      <c r="J682" s="6">
        <f ca="1">OFFSET(program!$A$1,0,disasm!A682)</f>
        <v>5</v>
      </c>
      <c r="K682" s="7">
        <f t="shared" ca="1" si="218"/>
        <v>5</v>
      </c>
      <c r="L682" s="7" t="str">
        <f t="shared" ca="1" si="229"/>
        <v>J!=0</v>
      </c>
      <c r="M682" s="7">
        <f t="shared" si="230"/>
        <v>1</v>
      </c>
      <c r="N682" s="7">
        <f t="shared" si="219"/>
        <v>1</v>
      </c>
      <c r="O682" s="8">
        <f t="shared" si="231"/>
        <v>1</v>
      </c>
      <c r="P682" s="8" t="str">
        <f t="shared" si="220"/>
        <v/>
      </c>
      <c r="Q682" s="8" t="str">
        <f t="shared" si="221"/>
        <v/>
      </c>
      <c r="R682" s="8" t="str">
        <f t="shared" ca="1" si="232"/>
        <v>num</v>
      </c>
      <c r="S682" s="8" t="str">
        <f t="shared" si="233"/>
        <v/>
      </c>
      <c r="T682" s="8" t="str">
        <f t="shared" si="234"/>
        <v/>
      </c>
      <c r="U682" s="7">
        <f ca="1">IF(O682="","",OFFSET(program!$A$1,0,disasm!$A682+COLUMN()-COLUMN($U682)+IF($I682,0,1)))</f>
        <v>5</v>
      </c>
      <c r="V682" s="7" t="str">
        <f ca="1">IF(P682="","",OFFSET(program!$A$1,0,disasm!$A682+COLUMN()-COLUMN($U682)+IF($I682,0,1)))</f>
        <v/>
      </c>
      <c r="W682" s="7" t="str">
        <f ca="1">IF(Q682="","",OFFSET(program!$A$1,0,disasm!$A682+COLUMN()-COLUMN($U682)+IF($I682,0,1)))</f>
        <v/>
      </c>
      <c r="X682" s="3" t="str">
        <f t="shared" ca="1" si="235"/>
        <v>5</v>
      </c>
      <c r="Y682" s="3" t="str">
        <f t="shared" si="236"/>
        <v/>
      </c>
      <c r="Z682" s="3" t="str">
        <f t="shared" si="237"/>
        <v/>
      </c>
      <c r="AA682" s="3" t="str">
        <f ca="1">" "
&amp;AE682
&amp;IF(AND(OR(K682=5,K682=6),MOD(INT(J682/1000),10)=1)," A2","")
&amp;IF(AND(NOT(I682),J682=109,OFFSET(program!$A$1,0,disasm!$A682+1)&gt;0,NOT(ISNUMBER(FIND(" A1 "," "&amp;AE682&amp;" "))))," AUTOLABEL","")
&amp;" "</f>
        <v xml:space="preserve">  </v>
      </c>
    </row>
    <row r="683" spans="1:31" x14ac:dyDescent="0.2">
      <c r="A683" s="1">
        <f t="shared" ca="1" si="222"/>
        <v>1648</v>
      </c>
      <c r="B683" s="2" t="str">
        <f t="shared" ca="1" si="223"/>
        <v>node18_main+30</v>
      </c>
      <c r="C683" s="3" t="str">
        <f ca="1">_xlfn.TEXTJOIN(" ",FALSE,OFFSET(program!$A$1,0,A683,1,M683))</f>
        <v>90813</v>
      </c>
      <c r="D683" s="4" t="str">
        <f ca="1">IF($H683="data",".dat "&amp;X683,
IF($H683="str",".str " &amp; _xlfn.TEXTJOIN("",FALSE,OFFSET(program!$A$2,0,A683+1,1,M683-1)),
$L683&amp;" "&amp;_xlfn.TEXTJOIN(", ",TRUE,$X683:$Z683)
))</f>
        <v>.dat 90813</v>
      </c>
      <c r="E683" s="19" t="b">
        <f t="shared" ca="1" si="224"/>
        <v>0</v>
      </c>
      <c r="F683" s="5" t="str">
        <f t="shared" ca="1" si="225"/>
        <v>node18_main</v>
      </c>
      <c r="G683" s="5">
        <f t="shared" ca="1" si="226"/>
        <v>1618</v>
      </c>
      <c r="H683" s="5" t="str">
        <f t="shared" si="227"/>
        <v>data</v>
      </c>
      <c r="I683" s="13" t="b">
        <f t="shared" si="228"/>
        <v>1</v>
      </c>
      <c r="J683" s="6">
        <f ca="1">OFFSET(program!$A$1,0,disasm!A683)</f>
        <v>90813</v>
      </c>
      <c r="K683" s="7">
        <f t="shared" ca="1" si="218"/>
        <v>13</v>
      </c>
      <c r="L683" s="7" t="e">
        <f t="shared" ca="1" si="229"/>
        <v>#VALUE!</v>
      </c>
      <c r="M683" s="7">
        <f t="shared" si="230"/>
        <v>1</v>
      </c>
      <c r="N683" s="7">
        <f t="shared" si="219"/>
        <v>1</v>
      </c>
      <c r="O683" s="8">
        <f t="shared" si="231"/>
        <v>1</v>
      </c>
      <c r="P683" s="8" t="str">
        <f t="shared" si="220"/>
        <v/>
      </c>
      <c r="Q683" s="8" t="str">
        <f t="shared" si="221"/>
        <v/>
      </c>
      <c r="R683" s="8" t="str">
        <f t="shared" ca="1" si="232"/>
        <v>num</v>
      </c>
      <c r="S683" s="8" t="str">
        <f t="shared" si="233"/>
        <v/>
      </c>
      <c r="T683" s="8" t="str">
        <f t="shared" si="234"/>
        <v/>
      </c>
      <c r="U683" s="7">
        <f ca="1">IF(O683="","",OFFSET(program!$A$1,0,disasm!$A683+COLUMN()-COLUMN($U683)+IF($I683,0,1)))</f>
        <v>90813</v>
      </c>
      <c r="V683" s="7" t="str">
        <f ca="1">IF(P683="","",OFFSET(program!$A$1,0,disasm!$A683+COLUMN()-COLUMN($U683)+IF($I683,0,1)))</f>
        <v/>
      </c>
      <c r="W683" s="7" t="str">
        <f ca="1">IF(Q683="","",OFFSET(program!$A$1,0,disasm!$A683+COLUMN()-COLUMN($U683)+IF($I683,0,1)))</f>
        <v/>
      </c>
      <c r="X683" s="3" t="str">
        <f t="shared" ca="1" si="235"/>
        <v>90813</v>
      </c>
      <c r="Y683" s="3" t="str">
        <f t="shared" si="236"/>
        <v/>
      </c>
      <c r="Z683" s="3" t="str">
        <f t="shared" si="237"/>
        <v/>
      </c>
      <c r="AA683" s="3" t="str">
        <f ca="1">" "
&amp;AE683
&amp;IF(AND(OR(K683=5,K683=6),MOD(INT(J683/1000),10)=1)," A2","")
&amp;IF(AND(NOT(I683),J683=109,OFFSET(program!$A$1,0,disasm!$A683+1)&gt;0,NOT(ISNUMBER(FIND(" A1 "," "&amp;AE683&amp;" "))))," AUTOLABEL","")
&amp;" "</f>
        <v xml:space="preserve">  </v>
      </c>
    </row>
    <row r="684" spans="1:31" x14ac:dyDescent="0.2">
      <c r="A684" s="1">
        <f t="shared" ca="1" si="222"/>
        <v>1649</v>
      </c>
      <c r="B684" s="2" t="str">
        <f t="shared" ca="1" si="223"/>
        <v>node39_main</v>
      </c>
      <c r="C684" s="3" t="str">
        <f ca="1">_xlfn.TEXTJOIN(" ",FALSE,OFFSET(program!$A$1,0,A684,1,M684))</f>
        <v>1101 2081 0 66</v>
      </c>
      <c r="D684" s="4" t="str">
        <f ca="1">IF($H684="data",".dat "&amp;X684,
IF($H684="str",".str " &amp; _xlfn.TEXTJOIN("",FALSE,OFFSET(program!$A$2,0,A684+1,1,M684-1)),
$L684&amp;" "&amp;_xlfn.TEXTJOIN(", ",TRUE,$X684:$Z684)
))</f>
        <v>ADD  2081, 0, [node.prime]</v>
      </c>
      <c r="E684" s="19" t="b">
        <f t="shared" ca="1" si="224"/>
        <v>1</v>
      </c>
      <c r="F684" s="5" t="str">
        <f t="shared" si="225"/>
        <v>node39_main</v>
      </c>
      <c r="G684" s="5">
        <f t="shared" ca="1" si="226"/>
        <v>1649</v>
      </c>
      <c r="H684" s="5" t="str">
        <f t="shared" si="227"/>
        <v>code</v>
      </c>
      <c r="I684" s="13" t="b">
        <f t="shared" si="228"/>
        <v>0</v>
      </c>
      <c r="J684" s="6">
        <f ca="1">OFFSET(program!$A$1,0,disasm!A684)</f>
        <v>1101</v>
      </c>
      <c r="K684" s="7">
        <f t="shared" ca="1" si="218"/>
        <v>1</v>
      </c>
      <c r="L684" s="7" t="str">
        <f t="shared" ca="1" si="229"/>
        <v xml:space="preserve">ADD </v>
      </c>
      <c r="M684" s="7">
        <f t="shared" ca="1" si="230"/>
        <v>4</v>
      </c>
      <c r="N684" s="7">
        <f t="shared" ca="1" si="219"/>
        <v>3</v>
      </c>
      <c r="O684" s="8">
        <f t="shared" ca="1" si="231"/>
        <v>1</v>
      </c>
      <c r="P684" s="8">
        <f t="shared" ca="1" si="220"/>
        <v>1</v>
      </c>
      <c r="Q684" s="8">
        <f t="shared" ca="1" si="221"/>
        <v>0</v>
      </c>
      <c r="R684" s="8" t="str">
        <f t="shared" ca="1" si="232"/>
        <v>num</v>
      </c>
      <c r="S684" s="8" t="str">
        <f t="shared" ca="1" si="233"/>
        <v>num</v>
      </c>
      <c r="T684" s="8" t="str">
        <f t="shared" ca="1" si="234"/>
        <v>addr</v>
      </c>
      <c r="U684" s="7">
        <f ca="1">IF(O684="","",OFFSET(program!$A$1,0,disasm!$A684+COLUMN()-COLUMN($U684)+IF($I684,0,1)))</f>
        <v>2081</v>
      </c>
      <c r="V684" s="7">
        <f ca="1">IF(P684="","",OFFSET(program!$A$1,0,disasm!$A684+COLUMN()-COLUMN($U684)+IF($I684,0,1)))</f>
        <v>0</v>
      </c>
      <c r="W684" s="7">
        <f ca="1">IF(Q684="","",OFFSET(program!$A$1,0,disasm!$A684+COLUMN()-COLUMN($U684)+IF($I684,0,1)))</f>
        <v>66</v>
      </c>
      <c r="X684" s="3" t="str">
        <f t="shared" ca="1" si="235"/>
        <v>2081</v>
      </c>
      <c r="Y684" s="3" t="str">
        <f t="shared" ca="1" si="236"/>
        <v>0</v>
      </c>
      <c r="Z684" s="3" t="str">
        <f t="shared" ca="1" si="237"/>
        <v>[node.prime]</v>
      </c>
      <c r="AA684" s="3" t="str">
        <f ca="1">" "
&amp;AE684
&amp;IF(AND(OR(K684=5,K684=6),MOD(INT(J684/1000),10)=1)," A2","")
&amp;IF(AND(NOT(I684),J684=109,OFFSET(program!$A$1,0,disasm!$A684+1)&gt;0,NOT(ISNUMBER(FIND(" A1 "," "&amp;AE684&amp;" "))))," AUTOLABEL","")
&amp;" "</f>
        <v xml:space="preserve"> CODE </v>
      </c>
      <c r="AD684" s="12" t="s">
        <v>118</v>
      </c>
      <c r="AE684" s="12" t="s">
        <v>24</v>
      </c>
    </row>
    <row r="685" spans="1:31" x14ac:dyDescent="0.2">
      <c r="A685" s="1">
        <f t="shared" ca="1" si="222"/>
        <v>1653</v>
      </c>
      <c r="B685" s="2" t="str">
        <f t="shared" ca="1" si="223"/>
        <v>node39_main+4</v>
      </c>
      <c r="C685" s="3" t="str">
        <f ca="1">_xlfn.TEXTJOIN(" ",FALSE,OFFSET(program!$A$1,0,A685,1,M685))</f>
        <v>1101 4 0 67</v>
      </c>
      <c r="D685" s="4" t="str">
        <f ca="1">IF($H685="data",".dat "&amp;X685,
IF($H685="str",".str " &amp; _xlfn.TEXTJOIN("",FALSE,OFFSET(program!$A$2,0,A685+1,1,M685-1)),
$L685&amp;" "&amp;_xlfn.TEXTJOIN(", ",TRUE,$X685:$Z685)
))</f>
        <v>ADD  4, 0, [node.rxmem_size]</v>
      </c>
      <c r="E685" s="19" t="b">
        <f t="shared" ca="1" si="224"/>
        <v>1</v>
      </c>
      <c r="F685" s="5" t="str">
        <f t="shared" ca="1" si="225"/>
        <v>node39_main</v>
      </c>
      <c r="G685" s="5">
        <f t="shared" ca="1" si="226"/>
        <v>1649</v>
      </c>
      <c r="H685" s="5" t="str">
        <f t="shared" si="227"/>
        <v>code</v>
      </c>
      <c r="I685" s="13" t="b">
        <f t="shared" si="228"/>
        <v>0</v>
      </c>
      <c r="J685" s="6">
        <f ca="1">OFFSET(program!$A$1,0,disasm!A685)</f>
        <v>1101</v>
      </c>
      <c r="K685" s="7">
        <f t="shared" ca="1" si="218"/>
        <v>1</v>
      </c>
      <c r="L685" s="7" t="str">
        <f t="shared" ca="1" si="229"/>
        <v xml:space="preserve">ADD </v>
      </c>
      <c r="M685" s="7">
        <f t="shared" ca="1" si="230"/>
        <v>4</v>
      </c>
      <c r="N685" s="7">
        <f t="shared" ca="1" si="219"/>
        <v>3</v>
      </c>
      <c r="O685" s="8">
        <f t="shared" ca="1" si="231"/>
        <v>1</v>
      </c>
      <c r="P685" s="8">
        <f t="shared" ca="1" si="220"/>
        <v>1</v>
      </c>
      <c r="Q685" s="8">
        <f t="shared" ca="1" si="221"/>
        <v>0</v>
      </c>
      <c r="R685" s="8" t="str">
        <f t="shared" ca="1" si="232"/>
        <v>num</v>
      </c>
      <c r="S685" s="8" t="str">
        <f t="shared" ca="1" si="233"/>
        <v>num</v>
      </c>
      <c r="T685" s="8" t="str">
        <f t="shared" ca="1" si="234"/>
        <v>addr</v>
      </c>
      <c r="U685" s="7">
        <f ca="1">IF(O685="","",OFFSET(program!$A$1,0,disasm!$A685+COLUMN()-COLUMN($U685)+IF($I685,0,1)))</f>
        <v>4</v>
      </c>
      <c r="V685" s="7">
        <f ca="1">IF(P685="","",OFFSET(program!$A$1,0,disasm!$A685+COLUMN()-COLUMN($U685)+IF($I685,0,1)))</f>
        <v>0</v>
      </c>
      <c r="W685" s="7">
        <f ca="1">IF(Q685="","",OFFSET(program!$A$1,0,disasm!$A685+COLUMN()-COLUMN($U685)+IF($I685,0,1)))</f>
        <v>67</v>
      </c>
      <c r="X685" s="3" t="str">
        <f t="shared" ca="1" si="235"/>
        <v>4</v>
      </c>
      <c r="Y685" s="3" t="str">
        <f t="shared" ca="1" si="236"/>
        <v>0</v>
      </c>
      <c r="Z685" s="3" t="str">
        <f t="shared" ca="1" si="237"/>
        <v>[node.rxmem_size]</v>
      </c>
      <c r="AA685" s="3" t="str">
        <f ca="1">" "
&amp;AE685
&amp;IF(AND(OR(K685=5,K685=6),MOD(INT(J685/1000),10)=1)," A2","")
&amp;IF(AND(NOT(I685),J685=109,OFFSET(program!$A$1,0,disasm!$A685+1)&gt;0,NOT(ISNUMBER(FIND(" A1 "," "&amp;AE685&amp;" "))))," AUTOLABEL","")
&amp;" "</f>
        <v xml:space="preserve">  </v>
      </c>
    </row>
    <row r="686" spans="1:31" x14ac:dyDescent="0.2">
      <c r="A686" s="1">
        <f t="shared" ca="1" si="222"/>
        <v>1657</v>
      </c>
      <c r="B686" s="2" t="str">
        <f t="shared" ca="1" si="223"/>
        <v>node39_main+8</v>
      </c>
      <c r="C686" s="3" t="str">
        <f ca="1">_xlfn.TEXTJOIN(" ",FALSE,OFFSET(program!$A$1,0,A686,1,M686))</f>
        <v>1102 1 1676 68</v>
      </c>
      <c r="D686" s="4" t="str">
        <f ca="1">IF($H686="data",".dat "&amp;X686,
IF($H686="str",".str " &amp; _xlfn.TEXTJOIN("",FALSE,OFFSET(program!$A$2,0,A686+1,1,M686-1)),
$L686&amp;" "&amp;_xlfn.TEXTJOIN(", ",TRUE,$X686:$Z686)
))</f>
        <v>MUL  1, node39_main+27, [node.rxmem]</v>
      </c>
      <c r="E686" s="19" t="b">
        <f t="shared" ca="1" si="224"/>
        <v>1</v>
      </c>
      <c r="F686" s="5" t="str">
        <f t="shared" ca="1" si="225"/>
        <v>node39_main</v>
      </c>
      <c r="G686" s="5">
        <f t="shared" ca="1" si="226"/>
        <v>1649</v>
      </c>
      <c r="H686" s="5" t="str">
        <f t="shared" si="227"/>
        <v>code</v>
      </c>
      <c r="I686" s="13" t="b">
        <f t="shared" si="228"/>
        <v>0</v>
      </c>
      <c r="J686" s="6">
        <f ca="1">OFFSET(program!$A$1,0,disasm!A686)</f>
        <v>1102</v>
      </c>
      <c r="K686" s="7">
        <f t="shared" ca="1" si="218"/>
        <v>2</v>
      </c>
      <c r="L686" s="7" t="str">
        <f t="shared" ca="1" si="229"/>
        <v xml:space="preserve">MUL </v>
      </c>
      <c r="M686" s="7">
        <f t="shared" ca="1" si="230"/>
        <v>4</v>
      </c>
      <c r="N686" s="7">
        <f t="shared" ca="1" si="219"/>
        <v>3</v>
      </c>
      <c r="O686" s="8">
        <f t="shared" ca="1" si="231"/>
        <v>1</v>
      </c>
      <c r="P686" s="8">
        <f t="shared" ca="1" si="220"/>
        <v>1</v>
      </c>
      <c r="Q686" s="8">
        <f t="shared" ca="1" si="221"/>
        <v>0</v>
      </c>
      <c r="R686" s="8" t="str">
        <f t="shared" ca="1" si="232"/>
        <v>num</v>
      </c>
      <c r="S686" s="8" t="str">
        <f t="shared" ca="1" si="233"/>
        <v>addr</v>
      </c>
      <c r="T686" s="8" t="str">
        <f t="shared" ca="1" si="234"/>
        <v>addr</v>
      </c>
      <c r="U686" s="7">
        <f ca="1">IF(O686="","",OFFSET(program!$A$1,0,disasm!$A686+COLUMN()-COLUMN($U686)+IF($I686,0,1)))</f>
        <v>1</v>
      </c>
      <c r="V686" s="7">
        <f ca="1">IF(P686="","",OFFSET(program!$A$1,0,disasm!$A686+COLUMN()-COLUMN($U686)+IF($I686,0,1)))</f>
        <v>1676</v>
      </c>
      <c r="W686" s="7">
        <f ca="1">IF(Q686="","",OFFSET(program!$A$1,0,disasm!$A686+COLUMN()-COLUMN($U686)+IF($I686,0,1)))</f>
        <v>68</v>
      </c>
      <c r="X686" s="3" t="str">
        <f t="shared" ca="1" si="235"/>
        <v>1</v>
      </c>
      <c r="Y686" s="3" t="str">
        <f t="shared" ca="1" si="236"/>
        <v>node39_main+27</v>
      </c>
      <c r="Z686" s="3" t="str">
        <f t="shared" ca="1" si="237"/>
        <v>[node.rxmem]</v>
      </c>
      <c r="AA686" s="3" t="str">
        <f ca="1">" "
&amp;AE686
&amp;IF(AND(OR(K686=5,K686=6),MOD(INT(J686/1000),10)=1)," A2","")
&amp;IF(AND(NOT(I686),J686=109,OFFSET(program!$A$1,0,disasm!$A686+1)&gt;0,NOT(ISNUMBER(FIND(" A1 "," "&amp;AE686&amp;" "))))," AUTOLABEL","")
&amp;" "</f>
        <v xml:space="preserve"> A2 </v>
      </c>
      <c r="AE686" s="12" t="s">
        <v>19</v>
      </c>
    </row>
    <row r="687" spans="1:31" x14ac:dyDescent="0.2">
      <c r="A687" s="1">
        <f t="shared" ca="1" si="222"/>
        <v>1661</v>
      </c>
      <c r="B687" s="2" t="str">
        <f t="shared" ca="1" si="223"/>
        <v>node39_main+12</v>
      </c>
      <c r="C687" s="3" t="str">
        <f ca="1">_xlfn.TEXTJOIN(" ",FALSE,OFFSET(program!$A$1,0,A687,1,M687))</f>
        <v>1102 302 1 69</v>
      </c>
      <c r="D687" s="4" t="str">
        <f ca="1">IF($H687="data",".dat "&amp;X687,
IF($H687="str",".str " &amp; _xlfn.TEXTJOIN("",FALSE,OFFSET(program!$A$2,0,A687+1,1,M687-1)),
$L687&amp;" "&amp;_xlfn.TEXTJOIN(", ",TRUE,$X687:$Z687)
))</f>
        <v>MUL  app_product, 1, [node.node_app]</v>
      </c>
      <c r="E687" s="19" t="b">
        <f t="shared" ca="1" si="224"/>
        <v>1</v>
      </c>
      <c r="F687" s="5" t="str">
        <f t="shared" ca="1" si="225"/>
        <v>node39_main</v>
      </c>
      <c r="G687" s="5">
        <f t="shared" ca="1" si="226"/>
        <v>1649</v>
      </c>
      <c r="H687" s="5" t="str">
        <f t="shared" si="227"/>
        <v>code</v>
      </c>
      <c r="I687" s="13" t="b">
        <f t="shared" si="228"/>
        <v>0</v>
      </c>
      <c r="J687" s="6">
        <f ca="1">OFFSET(program!$A$1,0,disasm!A687)</f>
        <v>1102</v>
      </c>
      <c r="K687" s="7">
        <f t="shared" ca="1" si="218"/>
        <v>2</v>
      </c>
      <c r="L687" s="7" t="str">
        <f t="shared" ca="1" si="229"/>
        <v xml:space="preserve">MUL </v>
      </c>
      <c r="M687" s="7">
        <f t="shared" ca="1" si="230"/>
        <v>4</v>
      </c>
      <c r="N687" s="7">
        <f t="shared" ca="1" si="219"/>
        <v>3</v>
      </c>
      <c r="O687" s="8">
        <f t="shared" ca="1" si="231"/>
        <v>1</v>
      </c>
      <c r="P687" s="8">
        <f t="shared" ca="1" si="220"/>
        <v>1</v>
      </c>
      <c r="Q687" s="8">
        <f t="shared" ca="1" si="221"/>
        <v>0</v>
      </c>
      <c r="R687" s="8" t="str">
        <f t="shared" ca="1" si="232"/>
        <v>addr</v>
      </c>
      <c r="S687" s="8" t="str">
        <f t="shared" ca="1" si="233"/>
        <v>num</v>
      </c>
      <c r="T687" s="8" t="str">
        <f t="shared" ca="1" si="234"/>
        <v>addr</v>
      </c>
      <c r="U687" s="7">
        <f ca="1">IF(O687="","",OFFSET(program!$A$1,0,disasm!$A687+COLUMN()-COLUMN($U687)+IF($I687,0,1)))</f>
        <v>302</v>
      </c>
      <c r="V687" s="7">
        <f ca="1">IF(P687="","",OFFSET(program!$A$1,0,disasm!$A687+COLUMN()-COLUMN($U687)+IF($I687,0,1)))</f>
        <v>1</v>
      </c>
      <c r="W687" s="7">
        <f ca="1">IF(Q687="","",OFFSET(program!$A$1,0,disasm!$A687+COLUMN()-COLUMN($U687)+IF($I687,0,1)))</f>
        <v>69</v>
      </c>
      <c r="X687" s="3" t="str">
        <f t="shared" ca="1" si="235"/>
        <v>app_product</v>
      </c>
      <c r="Y687" s="3" t="str">
        <f t="shared" ca="1" si="236"/>
        <v>1</v>
      </c>
      <c r="Z687" s="3" t="str">
        <f t="shared" ca="1" si="237"/>
        <v>[node.node_app]</v>
      </c>
      <c r="AA687" s="3" t="str">
        <f ca="1">" "
&amp;AE687
&amp;IF(AND(OR(K687=5,K687=6),MOD(INT(J687/1000),10)=1)," A2","")
&amp;IF(AND(NOT(I687),J687=109,OFFSET(program!$A$1,0,disasm!$A687+1)&gt;0,NOT(ISNUMBER(FIND(" A1 "," "&amp;AE687&amp;" "))))," AUTOLABEL","")
&amp;" "</f>
        <v xml:space="preserve"> A1 </v>
      </c>
      <c r="AE687" s="12" t="s">
        <v>28</v>
      </c>
    </row>
    <row r="688" spans="1:31" x14ac:dyDescent="0.2">
      <c r="A688" s="1">
        <f t="shared" ca="1" si="222"/>
        <v>1665</v>
      </c>
      <c r="B688" s="2" t="str">
        <f t="shared" ca="1" si="223"/>
        <v>node39_main+16</v>
      </c>
      <c r="C688" s="3" t="str">
        <f ca="1">_xlfn.TEXTJOIN(" ",FALSE,OFFSET(program!$A$1,0,A688,1,M688))</f>
        <v>1102 1 1 71</v>
      </c>
      <c r="D688" s="4" t="str">
        <f ca="1">IF($H688="data",".dat "&amp;X688,
IF($H688="str",".str " &amp; _xlfn.TEXTJOIN("",FALSE,OFFSET(program!$A$2,0,A688+1,1,M688-1)),
$L688&amp;" "&amp;_xlfn.TEXTJOIN(", ",TRUE,$X688:$Z688)
))</f>
        <v>MUL  1, 1, [node.desttbl_size]</v>
      </c>
      <c r="E688" s="19" t="b">
        <f t="shared" ca="1" si="224"/>
        <v>1</v>
      </c>
      <c r="F688" s="5" t="str">
        <f t="shared" ca="1" si="225"/>
        <v>node39_main</v>
      </c>
      <c r="G688" s="5">
        <f t="shared" ca="1" si="226"/>
        <v>1649</v>
      </c>
      <c r="H688" s="5" t="str">
        <f t="shared" si="227"/>
        <v>code</v>
      </c>
      <c r="I688" s="13" t="b">
        <f t="shared" si="228"/>
        <v>0</v>
      </c>
      <c r="J688" s="6">
        <f ca="1">OFFSET(program!$A$1,0,disasm!A688)</f>
        <v>1102</v>
      </c>
      <c r="K688" s="7">
        <f t="shared" ca="1" si="218"/>
        <v>2</v>
      </c>
      <c r="L688" s="7" t="str">
        <f t="shared" ca="1" si="229"/>
        <v xml:space="preserve">MUL </v>
      </c>
      <c r="M688" s="7">
        <f t="shared" ca="1" si="230"/>
        <v>4</v>
      </c>
      <c r="N688" s="7">
        <f t="shared" ca="1" si="219"/>
        <v>3</v>
      </c>
      <c r="O688" s="8">
        <f t="shared" ca="1" si="231"/>
        <v>1</v>
      </c>
      <c r="P688" s="8">
        <f t="shared" ca="1" si="220"/>
        <v>1</v>
      </c>
      <c r="Q688" s="8">
        <f t="shared" ca="1" si="221"/>
        <v>0</v>
      </c>
      <c r="R688" s="8" t="str">
        <f t="shared" ca="1" si="232"/>
        <v>num</v>
      </c>
      <c r="S688" s="8" t="str">
        <f t="shared" ca="1" si="233"/>
        <v>num</v>
      </c>
      <c r="T688" s="8" t="str">
        <f t="shared" ca="1" si="234"/>
        <v>addr</v>
      </c>
      <c r="U688" s="7">
        <f ca="1">IF(O688="","",OFFSET(program!$A$1,0,disasm!$A688+COLUMN()-COLUMN($U688)+IF($I688,0,1)))</f>
        <v>1</v>
      </c>
      <c r="V688" s="7">
        <f ca="1">IF(P688="","",OFFSET(program!$A$1,0,disasm!$A688+COLUMN()-COLUMN($U688)+IF($I688,0,1)))</f>
        <v>1</v>
      </c>
      <c r="W688" s="7">
        <f ca="1">IF(Q688="","",OFFSET(program!$A$1,0,disasm!$A688+COLUMN()-COLUMN($U688)+IF($I688,0,1)))</f>
        <v>71</v>
      </c>
      <c r="X688" s="3" t="str">
        <f t="shared" ca="1" si="235"/>
        <v>1</v>
      </c>
      <c r="Y688" s="3" t="str">
        <f t="shared" ca="1" si="236"/>
        <v>1</v>
      </c>
      <c r="Z688" s="3" t="str">
        <f t="shared" ca="1" si="237"/>
        <v>[node.desttbl_size]</v>
      </c>
      <c r="AA688" s="3" t="str">
        <f ca="1">" "
&amp;AE688
&amp;IF(AND(OR(K688=5,K688=6),MOD(INT(J688/1000),10)=1)," A2","")
&amp;IF(AND(NOT(I688),J688=109,OFFSET(program!$A$1,0,disasm!$A688+1)&gt;0,NOT(ISNUMBER(FIND(" A1 "," "&amp;AE688&amp;" "))))," AUTOLABEL","")
&amp;" "</f>
        <v xml:space="preserve">  </v>
      </c>
    </row>
    <row r="689" spans="1:31" x14ac:dyDescent="0.2">
      <c r="A689" s="1">
        <f t="shared" ca="1" si="222"/>
        <v>1669</v>
      </c>
      <c r="B689" s="2" t="str">
        <f t="shared" ca="1" si="223"/>
        <v>node39_main+20</v>
      </c>
      <c r="C689" s="3" t="str">
        <f ca="1">_xlfn.TEXTJOIN(" ",FALSE,OFFSET(program!$A$1,0,A689,1,M689))</f>
        <v>1102 1 1684 72</v>
      </c>
      <c r="D689" s="4" t="str">
        <f ca="1">IF($H689="data",".dat "&amp;X689,
IF($H689="str",".str " &amp; _xlfn.TEXTJOIN("",FALSE,OFFSET(program!$A$2,0,A689+1,1,M689-1)),
$L689&amp;" "&amp;_xlfn.TEXTJOIN(", ",TRUE,$X689:$Z689)
))</f>
        <v>MUL  1, node39_main+35, [node.desttbl]</v>
      </c>
      <c r="E689" s="19" t="b">
        <f t="shared" ca="1" si="224"/>
        <v>1</v>
      </c>
      <c r="F689" s="5" t="str">
        <f t="shared" ca="1" si="225"/>
        <v>node39_main</v>
      </c>
      <c r="G689" s="5">
        <f t="shared" ca="1" si="226"/>
        <v>1649</v>
      </c>
      <c r="H689" s="5" t="str">
        <f t="shared" si="227"/>
        <v>code</v>
      </c>
      <c r="I689" s="13" t="b">
        <f t="shared" si="228"/>
        <v>0</v>
      </c>
      <c r="J689" s="6">
        <f ca="1">OFFSET(program!$A$1,0,disasm!A689)</f>
        <v>1102</v>
      </c>
      <c r="K689" s="7">
        <f t="shared" ca="1" si="218"/>
        <v>2</v>
      </c>
      <c r="L689" s="7" t="str">
        <f t="shared" ca="1" si="229"/>
        <v xml:space="preserve">MUL </v>
      </c>
      <c r="M689" s="7">
        <f t="shared" ca="1" si="230"/>
        <v>4</v>
      </c>
      <c r="N689" s="7">
        <f t="shared" ca="1" si="219"/>
        <v>3</v>
      </c>
      <c r="O689" s="8">
        <f t="shared" ca="1" si="231"/>
        <v>1</v>
      </c>
      <c r="P689" s="8">
        <f t="shared" ca="1" si="220"/>
        <v>1</v>
      </c>
      <c r="Q689" s="8">
        <f t="shared" ca="1" si="221"/>
        <v>0</v>
      </c>
      <c r="R689" s="8" t="str">
        <f t="shared" ca="1" si="232"/>
        <v>num</v>
      </c>
      <c r="S689" s="8" t="str">
        <f t="shared" ca="1" si="233"/>
        <v>addr</v>
      </c>
      <c r="T689" s="8" t="str">
        <f t="shared" ca="1" si="234"/>
        <v>addr</v>
      </c>
      <c r="U689" s="7">
        <f ca="1">IF(O689="","",OFFSET(program!$A$1,0,disasm!$A689+COLUMN()-COLUMN($U689)+IF($I689,0,1)))</f>
        <v>1</v>
      </c>
      <c r="V689" s="7">
        <f ca="1">IF(P689="","",OFFSET(program!$A$1,0,disasm!$A689+COLUMN()-COLUMN($U689)+IF($I689,0,1)))</f>
        <v>1684</v>
      </c>
      <c r="W689" s="7">
        <f ca="1">IF(Q689="","",OFFSET(program!$A$1,0,disasm!$A689+COLUMN()-COLUMN($U689)+IF($I689,0,1)))</f>
        <v>72</v>
      </c>
      <c r="X689" s="3" t="str">
        <f t="shared" ca="1" si="235"/>
        <v>1</v>
      </c>
      <c r="Y689" s="3" t="str">
        <f t="shared" ca="1" si="236"/>
        <v>node39_main+35</v>
      </c>
      <c r="Z689" s="3" t="str">
        <f t="shared" ca="1" si="237"/>
        <v>[node.desttbl]</v>
      </c>
      <c r="AA689" s="3" t="str">
        <f ca="1">" "
&amp;AE689
&amp;IF(AND(OR(K689=5,K689=6),MOD(INT(J689/1000),10)=1)," A2","")
&amp;IF(AND(NOT(I689),J689=109,OFFSET(program!$A$1,0,disasm!$A689+1)&gt;0,NOT(ISNUMBER(FIND(" A1 "," "&amp;AE689&amp;" "))))," AUTOLABEL","")
&amp;" "</f>
        <v xml:space="preserve"> A2 </v>
      </c>
      <c r="AE689" s="21" t="s">
        <v>19</v>
      </c>
    </row>
    <row r="690" spans="1:31" x14ac:dyDescent="0.2">
      <c r="A690" s="1">
        <f t="shared" ca="1" si="222"/>
        <v>1673</v>
      </c>
      <c r="B690" s="2" t="str">
        <f t="shared" ca="1" si="223"/>
        <v>node39_main+24</v>
      </c>
      <c r="C690" s="3" t="str">
        <f ca="1">_xlfn.TEXTJOIN(" ",FALSE,OFFSET(program!$A$1,0,A690,1,M690))</f>
        <v>1105 1 73</v>
      </c>
      <c r="D690" s="4" t="str">
        <f ca="1">IF($H690="data",".dat "&amp;X690,
IF($H690="str",".str " &amp; _xlfn.TEXTJOIN("",FALSE,OFFSET(program!$A$2,0,A690+1,1,M690-1)),
$L690&amp;" "&amp;_xlfn.TEXTJOIN(", ",TRUE,$X690:$Z690)
))</f>
        <v>J!=0 1, main.loop</v>
      </c>
      <c r="E690" s="19" t="b">
        <f t="shared" ca="1" si="224"/>
        <v>1</v>
      </c>
      <c r="F690" s="5" t="str">
        <f t="shared" ca="1" si="225"/>
        <v>node39_main</v>
      </c>
      <c r="G690" s="5">
        <f t="shared" ca="1" si="226"/>
        <v>1649</v>
      </c>
      <c r="H690" s="5" t="str">
        <f t="shared" si="227"/>
        <v>code</v>
      </c>
      <c r="I690" s="13" t="b">
        <f t="shared" si="228"/>
        <v>0</v>
      </c>
      <c r="J690" s="6">
        <f ca="1">OFFSET(program!$A$1,0,disasm!A690)</f>
        <v>1105</v>
      </c>
      <c r="K690" s="7">
        <f t="shared" ca="1" si="218"/>
        <v>5</v>
      </c>
      <c r="L690" s="7" t="str">
        <f t="shared" ca="1" si="229"/>
        <v>J!=0</v>
      </c>
      <c r="M690" s="7">
        <f t="shared" ca="1" si="230"/>
        <v>3</v>
      </c>
      <c r="N690" s="7">
        <f t="shared" ca="1" si="219"/>
        <v>2</v>
      </c>
      <c r="O690" s="8">
        <f t="shared" ca="1" si="231"/>
        <v>1</v>
      </c>
      <c r="P690" s="8">
        <f t="shared" ca="1" si="220"/>
        <v>1</v>
      </c>
      <c r="Q690" s="8" t="str">
        <f t="shared" ca="1" si="221"/>
        <v/>
      </c>
      <c r="R690" s="8" t="str">
        <f t="shared" ca="1" si="232"/>
        <v>num</v>
      </c>
      <c r="S690" s="8" t="str">
        <f t="shared" ca="1" si="233"/>
        <v>addr</v>
      </c>
      <c r="T690" s="8" t="str">
        <f t="shared" ca="1" si="234"/>
        <v/>
      </c>
      <c r="U690" s="7">
        <f ca="1">IF(O690="","",OFFSET(program!$A$1,0,disasm!$A690+COLUMN()-COLUMN($U690)+IF($I690,0,1)))</f>
        <v>1</v>
      </c>
      <c r="V690" s="7">
        <f ca="1">IF(P690="","",OFFSET(program!$A$1,0,disasm!$A690+COLUMN()-COLUMN($U690)+IF($I690,0,1)))</f>
        <v>73</v>
      </c>
      <c r="W690" s="7" t="str">
        <f ca="1">IF(Q690="","",OFFSET(program!$A$1,0,disasm!$A690+COLUMN()-COLUMN($U690)+IF($I690,0,1)))</f>
        <v/>
      </c>
      <c r="X690" s="3" t="str">
        <f t="shared" ca="1" si="235"/>
        <v>1</v>
      </c>
      <c r="Y690" s="3" t="str">
        <f t="shared" ca="1" si="236"/>
        <v>main.loop</v>
      </c>
      <c r="Z690" s="3" t="str">
        <f t="shared" ca="1" si="237"/>
        <v/>
      </c>
      <c r="AA690" s="3" t="str">
        <f ca="1">" "
&amp;AE690
&amp;IF(AND(OR(K690=5,K690=6),MOD(INT(J690/1000),10)=1)," A2","")
&amp;IF(AND(NOT(I690),J690=109,OFFSET(program!$A$1,0,disasm!$A690+1)&gt;0,NOT(ISNUMBER(FIND(" A1 "," "&amp;AE690&amp;" "))))," AUTOLABEL","")
&amp;" "</f>
        <v xml:space="preserve">  A2 </v>
      </c>
    </row>
    <row r="691" spans="1:31" x14ac:dyDescent="0.2">
      <c r="A691" s="1">
        <f t="shared" ca="1" si="222"/>
        <v>1676</v>
      </c>
      <c r="B691" s="2" t="str">
        <f t="shared" ca="1" si="223"/>
        <v>node39_main+27</v>
      </c>
      <c r="C691" s="3" t="str">
        <f ca="1">_xlfn.TEXTJOIN(" ",FALSE,OFFSET(program!$A$1,0,A691,1,M691))</f>
        <v>0</v>
      </c>
      <c r="D691" s="4" t="str">
        <f ca="1">IF($H691="data",".dat "&amp;X691,
IF($H691="str",".str " &amp; _xlfn.TEXTJOIN("",FALSE,OFFSET(program!$A$2,0,A691+1,1,M691-1)),
$L691&amp;" "&amp;_xlfn.TEXTJOIN(", ",TRUE,$X691:$Z691)
))</f>
        <v>.dat 0</v>
      </c>
      <c r="E691" s="19" t="b">
        <f t="shared" ca="1" si="224"/>
        <v>1</v>
      </c>
      <c r="F691" s="5" t="str">
        <f t="shared" ca="1" si="225"/>
        <v>node39_main</v>
      </c>
      <c r="G691" s="5">
        <f t="shared" ca="1" si="226"/>
        <v>1649</v>
      </c>
      <c r="H691" s="5" t="str">
        <f t="shared" si="227"/>
        <v>data</v>
      </c>
      <c r="I691" s="13" t="b">
        <f t="shared" si="228"/>
        <v>1</v>
      </c>
      <c r="J691" s="6">
        <f ca="1">OFFSET(program!$A$1,0,disasm!A691)</f>
        <v>0</v>
      </c>
      <c r="K691" s="7">
        <f t="shared" ca="1" si="218"/>
        <v>0</v>
      </c>
      <c r="L691" s="7" t="e">
        <f t="shared" ca="1" si="229"/>
        <v>#VALUE!</v>
      </c>
      <c r="M691" s="7">
        <f t="shared" si="230"/>
        <v>1</v>
      </c>
      <c r="N691" s="7">
        <f t="shared" si="219"/>
        <v>1</v>
      </c>
      <c r="O691" s="8">
        <f t="shared" si="231"/>
        <v>1</v>
      </c>
      <c r="P691" s="8" t="str">
        <f t="shared" si="220"/>
        <v/>
      </c>
      <c r="Q691" s="8" t="str">
        <f t="shared" si="221"/>
        <v/>
      </c>
      <c r="R691" s="8" t="str">
        <f t="shared" ca="1" si="232"/>
        <v>num</v>
      </c>
      <c r="S691" s="8" t="str">
        <f t="shared" si="233"/>
        <v/>
      </c>
      <c r="T691" s="8" t="str">
        <f t="shared" si="234"/>
        <v/>
      </c>
      <c r="U691" s="7">
        <f ca="1">IF(O691="","",OFFSET(program!$A$1,0,disasm!$A691+COLUMN()-COLUMN($U691)+IF($I691,0,1)))</f>
        <v>0</v>
      </c>
      <c r="V691" s="7" t="str">
        <f ca="1">IF(P691="","",OFFSET(program!$A$1,0,disasm!$A691+COLUMN()-COLUMN($U691)+IF($I691,0,1)))</f>
        <v/>
      </c>
      <c r="W691" s="7" t="str">
        <f ca="1">IF(Q691="","",OFFSET(program!$A$1,0,disasm!$A691+COLUMN()-COLUMN($U691)+IF($I691,0,1)))</f>
        <v/>
      </c>
      <c r="X691" s="3" t="str">
        <f t="shared" ca="1" si="235"/>
        <v>0</v>
      </c>
      <c r="Y691" s="3" t="str">
        <f t="shared" si="236"/>
        <v/>
      </c>
      <c r="Z691" s="3" t="str">
        <f t="shared" si="237"/>
        <v/>
      </c>
      <c r="AA691" s="3" t="str">
        <f ca="1">" "
&amp;AE691
&amp;IF(AND(OR(K691=5,K691=6),MOD(INT(J691/1000),10)=1)," A2","")
&amp;IF(AND(NOT(I691),J691=109,OFFSET(program!$A$1,0,disasm!$A691+1)&gt;0,NOT(ISNUMBER(FIND(" A1 "," "&amp;AE691&amp;" "))))," AUTOLABEL","")
&amp;" "</f>
        <v xml:space="preserve"> DATA </v>
      </c>
      <c r="AE691" s="12" t="s">
        <v>23</v>
      </c>
    </row>
    <row r="692" spans="1:31" x14ac:dyDescent="0.2">
      <c r="A692" s="1">
        <f t="shared" ca="1" si="222"/>
        <v>1677</v>
      </c>
      <c r="B692" s="2" t="str">
        <f t="shared" ca="1" si="223"/>
        <v>node39_main+28</v>
      </c>
      <c r="C692" s="3" t="str">
        <f ca="1">_xlfn.TEXTJOIN(" ",FALSE,OFFSET(program!$A$1,0,A692,1,M692))</f>
        <v>0</v>
      </c>
      <c r="D692" s="4" t="str">
        <f ca="1">IF($H692="data",".dat "&amp;X692,
IF($H692="str",".str " &amp; _xlfn.TEXTJOIN("",FALSE,OFFSET(program!$A$2,0,A692+1,1,M692-1)),
$L692&amp;" "&amp;_xlfn.TEXTJOIN(", ",TRUE,$X692:$Z692)
))</f>
        <v>.dat 0</v>
      </c>
      <c r="E692" s="19" t="b">
        <f t="shared" ca="1" si="224"/>
        <v>1</v>
      </c>
      <c r="F692" s="5" t="str">
        <f t="shared" ca="1" si="225"/>
        <v>node39_main</v>
      </c>
      <c r="G692" s="5">
        <f t="shared" ca="1" si="226"/>
        <v>1649</v>
      </c>
      <c r="H692" s="5" t="str">
        <f t="shared" si="227"/>
        <v>data</v>
      </c>
      <c r="I692" s="13" t="b">
        <f t="shared" si="228"/>
        <v>1</v>
      </c>
      <c r="J692" s="6">
        <f ca="1">OFFSET(program!$A$1,0,disasm!A692)</f>
        <v>0</v>
      </c>
      <c r="K692" s="7">
        <f t="shared" ca="1" si="218"/>
        <v>0</v>
      </c>
      <c r="L692" s="7" t="e">
        <f t="shared" ca="1" si="229"/>
        <v>#VALUE!</v>
      </c>
      <c r="M692" s="7">
        <f t="shared" si="230"/>
        <v>1</v>
      </c>
      <c r="N692" s="7">
        <f t="shared" si="219"/>
        <v>1</v>
      </c>
      <c r="O692" s="8">
        <f t="shared" si="231"/>
        <v>1</v>
      </c>
      <c r="P692" s="8" t="str">
        <f t="shared" si="220"/>
        <v/>
      </c>
      <c r="Q692" s="8" t="str">
        <f t="shared" si="221"/>
        <v/>
      </c>
      <c r="R692" s="8" t="str">
        <f t="shared" ca="1" si="232"/>
        <v>num</v>
      </c>
      <c r="S692" s="8" t="str">
        <f t="shared" si="233"/>
        <v/>
      </c>
      <c r="T692" s="8" t="str">
        <f t="shared" si="234"/>
        <v/>
      </c>
      <c r="U692" s="7">
        <f ca="1">IF(O692="","",OFFSET(program!$A$1,0,disasm!$A692+COLUMN()-COLUMN($U692)+IF($I692,0,1)))</f>
        <v>0</v>
      </c>
      <c r="V692" s="7" t="str">
        <f ca="1">IF(P692="","",OFFSET(program!$A$1,0,disasm!$A692+COLUMN()-COLUMN($U692)+IF($I692,0,1)))</f>
        <v/>
      </c>
      <c r="W692" s="7" t="str">
        <f ca="1">IF(Q692="","",OFFSET(program!$A$1,0,disasm!$A692+COLUMN()-COLUMN($U692)+IF($I692,0,1)))</f>
        <v/>
      </c>
      <c r="X692" s="3" t="str">
        <f t="shared" ca="1" si="235"/>
        <v>0</v>
      </c>
      <c r="Y692" s="3" t="str">
        <f t="shared" si="236"/>
        <v/>
      </c>
      <c r="Z692" s="3" t="str">
        <f t="shared" si="237"/>
        <v/>
      </c>
      <c r="AA692" s="3" t="str">
        <f ca="1">" "
&amp;AE692
&amp;IF(AND(OR(K692=5,K692=6),MOD(INT(J692/1000),10)=1)," A2","")
&amp;IF(AND(NOT(I692),J692=109,OFFSET(program!$A$1,0,disasm!$A692+1)&gt;0,NOT(ISNUMBER(FIND(" A1 "," "&amp;AE692&amp;" "))))," AUTOLABEL","")
&amp;" "</f>
        <v xml:space="preserve">  </v>
      </c>
    </row>
    <row r="693" spans="1:31" x14ac:dyDescent="0.2">
      <c r="A693" s="1">
        <f t="shared" ca="1" si="222"/>
        <v>1678</v>
      </c>
      <c r="B693" s="2" t="str">
        <f t="shared" ca="1" si="223"/>
        <v>node39_main+29</v>
      </c>
      <c r="C693" s="3" t="str">
        <f ca="1">_xlfn.TEXTJOIN(" ",FALSE,OFFSET(program!$A$1,0,A693,1,M693))</f>
        <v>0</v>
      </c>
      <c r="D693" s="4" t="str">
        <f ca="1">IF($H693="data",".dat "&amp;X693,
IF($H693="str",".str " &amp; _xlfn.TEXTJOIN("",FALSE,OFFSET(program!$A$2,0,A693+1,1,M693-1)),
$L693&amp;" "&amp;_xlfn.TEXTJOIN(", ",TRUE,$X693:$Z693)
))</f>
        <v>.dat 0</v>
      </c>
      <c r="E693" s="19" t="b">
        <f t="shared" ca="1" si="224"/>
        <v>1</v>
      </c>
      <c r="F693" s="5" t="str">
        <f t="shared" ca="1" si="225"/>
        <v>node39_main</v>
      </c>
      <c r="G693" s="5">
        <f t="shared" ca="1" si="226"/>
        <v>1649</v>
      </c>
      <c r="H693" s="5" t="str">
        <f t="shared" si="227"/>
        <v>data</v>
      </c>
      <c r="I693" s="13" t="b">
        <f t="shared" si="228"/>
        <v>1</v>
      </c>
      <c r="J693" s="6">
        <f ca="1">OFFSET(program!$A$1,0,disasm!A693)</f>
        <v>0</v>
      </c>
      <c r="K693" s="7">
        <f t="shared" ca="1" si="218"/>
        <v>0</v>
      </c>
      <c r="L693" s="7" t="e">
        <f t="shared" ca="1" si="229"/>
        <v>#VALUE!</v>
      </c>
      <c r="M693" s="7">
        <f t="shared" si="230"/>
        <v>1</v>
      </c>
      <c r="N693" s="7">
        <f t="shared" si="219"/>
        <v>1</v>
      </c>
      <c r="O693" s="8">
        <f t="shared" si="231"/>
        <v>1</v>
      </c>
      <c r="P693" s="8" t="str">
        <f t="shared" si="220"/>
        <v/>
      </c>
      <c r="Q693" s="8" t="str">
        <f t="shared" si="221"/>
        <v/>
      </c>
      <c r="R693" s="8" t="str">
        <f t="shared" ca="1" si="232"/>
        <v>num</v>
      </c>
      <c r="S693" s="8" t="str">
        <f t="shared" si="233"/>
        <v/>
      </c>
      <c r="T693" s="8" t="str">
        <f t="shared" si="234"/>
        <v/>
      </c>
      <c r="U693" s="7">
        <f ca="1">IF(O693="","",OFFSET(program!$A$1,0,disasm!$A693+COLUMN()-COLUMN($U693)+IF($I693,0,1)))</f>
        <v>0</v>
      </c>
      <c r="V693" s="7" t="str">
        <f ca="1">IF(P693="","",OFFSET(program!$A$1,0,disasm!$A693+COLUMN()-COLUMN($U693)+IF($I693,0,1)))</f>
        <v/>
      </c>
      <c r="W693" s="7" t="str">
        <f ca="1">IF(Q693="","",OFFSET(program!$A$1,0,disasm!$A693+COLUMN()-COLUMN($U693)+IF($I693,0,1)))</f>
        <v/>
      </c>
      <c r="X693" s="3" t="str">
        <f t="shared" ca="1" si="235"/>
        <v>0</v>
      </c>
      <c r="Y693" s="3" t="str">
        <f t="shared" si="236"/>
        <v/>
      </c>
      <c r="Z693" s="3" t="str">
        <f t="shared" si="237"/>
        <v/>
      </c>
      <c r="AA693" s="3" t="str">
        <f ca="1">" "
&amp;AE693
&amp;IF(AND(OR(K693=5,K693=6),MOD(INT(J693/1000),10)=1)," A2","")
&amp;IF(AND(NOT(I693),J693=109,OFFSET(program!$A$1,0,disasm!$A693+1)&gt;0,NOT(ISNUMBER(FIND(" A1 "," "&amp;AE693&amp;" "))))," AUTOLABEL","")
&amp;" "</f>
        <v xml:space="preserve">  </v>
      </c>
    </row>
    <row r="694" spans="1:31" x14ac:dyDescent="0.2">
      <c r="A694" s="1">
        <f t="shared" ca="1" si="222"/>
        <v>1679</v>
      </c>
      <c r="B694" s="2" t="str">
        <f t="shared" ca="1" si="223"/>
        <v>node39_main+30</v>
      </c>
      <c r="C694" s="3" t="str">
        <f ca="1">_xlfn.TEXTJOIN(" ",FALSE,OFFSET(program!$A$1,0,A694,1,M694))</f>
        <v>0</v>
      </c>
      <c r="D694" s="4" t="str">
        <f ca="1">IF($H694="data",".dat "&amp;X694,
IF($H694="str",".str " &amp; _xlfn.TEXTJOIN("",FALSE,OFFSET(program!$A$2,0,A694+1,1,M694-1)),
$L694&amp;" "&amp;_xlfn.TEXTJOIN(", ",TRUE,$X694:$Z694)
))</f>
        <v>.dat 0</v>
      </c>
      <c r="E694" s="19" t="b">
        <f t="shared" ca="1" si="224"/>
        <v>1</v>
      </c>
      <c r="F694" s="5" t="str">
        <f t="shared" ca="1" si="225"/>
        <v>node39_main</v>
      </c>
      <c r="G694" s="5">
        <f t="shared" ca="1" si="226"/>
        <v>1649</v>
      </c>
      <c r="H694" s="5" t="str">
        <f t="shared" si="227"/>
        <v>data</v>
      </c>
      <c r="I694" s="13" t="b">
        <f t="shared" si="228"/>
        <v>1</v>
      </c>
      <c r="J694" s="6">
        <f ca="1">OFFSET(program!$A$1,0,disasm!A694)</f>
        <v>0</v>
      </c>
      <c r="K694" s="7">
        <f t="shared" ca="1" si="218"/>
        <v>0</v>
      </c>
      <c r="L694" s="7" t="e">
        <f t="shared" ca="1" si="229"/>
        <v>#VALUE!</v>
      </c>
      <c r="M694" s="7">
        <f t="shared" si="230"/>
        <v>1</v>
      </c>
      <c r="N694" s="7">
        <f t="shared" si="219"/>
        <v>1</v>
      </c>
      <c r="O694" s="8">
        <f t="shared" si="231"/>
        <v>1</v>
      </c>
      <c r="P694" s="8" t="str">
        <f t="shared" si="220"/>
        <v/>
      </c>
      <c r="Q694" s="8" t="str">
        <f t="shared" si="221"/>
        <v/>
      </c>
      <c r="R694" s="8" t="str">
        <f t="shared" ca="1" si="232"/>
        <v>num</v>
      </c>
      <c r="S694" s="8" t="str">
        <f t="shared" si="233"/>
        <v/>
      </c>
      <c r="T694" s="8" t="str">
        <f t="shared" si="234"/>
        <v/>
      </c>
      <c r="U694" s="7">
        <f ca="1">IF(O694="","",OFFSET(program!$A$1,0,disasm!$A694+COLUMN()-COLUMN($U694)+IF($I694,0,1)))</f>
        <v>0</v>
      </c>
      <c r="V694" s="7" t="str">
        <f ca="1">IF(P694="","",OFFSET(program!$A$1,0,disasm!$A694+COLUMN()-COLUMN($U694)+IF($I694,0,1)))</f>
        <v/>
      </c>
      <c r="W694" s="7" t="str">
        <f ca="1">IF(Q694="","",OFFSET(program!$A$1,0,disasm!$A694+COLUMN()-COLUMN($U694)+IF($I694,0,1)))</f>
        <v/>
      </c>
      <c r="X694" s="3" t="str">
        <f t="shared" ca="1" si="235"/>
        <v>0</v>
      </c>
      <c r="Y694" s="3" t="str">
        <f t="shared" si="236"/>
        <v/>
      </c>
      <c r="Z694" s="3" t="str">
        <f t="shared" si="237"/>
        <v/>
      </c>
      <c r="AA694" s="3" t="str">
        <f ca="1">" "
&amp;AE694
&amp;IF(AND(OR(K694=5,K694=6),MOD(INT(J694/1000),10)=1)," A2","")
&amp;IF(AND(NOT(I694),J694=109,OFFSET(program!$A$1,0,disasm!$A694+1)&gt;0,NOT(ISNUMBER(FIND(" A1 "," "&amp;AE694&amp;" "))))," AUTOLABEL","")
&amp;" "</f>
        <v xml:space="preserve">  </v>
      </c>
    </row>
    <row r="695" spans="1:31" x14ac:dyDescent="0.2">
      <c r="A695" s="1">
        <f t="shared" ca="1" si="222"/>
        <v>1680</v>
      </c>
      <c r="B695" s="2" t="str">
        <f t="shared" ca="1" si="223"/>
        <v>node39_main+31</v>
      </c>
      <c r="C695" s="3" t="str">
        <f ca="1">_xlfn.TEXTJOIN(" ",FALSE,OFFSET(program!$A$1,0,A695,1,M695))</f>
        <v>0</v>
      </c>
      <c r="D695" s="4" t="str">
        <f ca="1">IF($H695="data",".dat "&amp;X695,
IF($H695="str",".str " &amp; _xlfn.TEXTJOIN("",FALSE,OFFSET(program!$A$2,0,A695+1,1,M695-1)),
$L695&amp;" "&amp;_xlfn.TEXTJOIN(", ",TRUE,$X695:$Z695)
))</f>
        <v>.dat 0</v>
      </c>
      <c r="E695" s="19" t="b">
        <f t="shared" ca="1" si="224"/>
        <v>1</v>
      </c>
      <c r="F695" s="5" t="str">
        <f t="shared" ca="1" si="225"/>
        <v>node39_main</v>
      </c>
      <c r="G695" s="5">
        <f t="shared" ca="1" si="226"/>
        <v>1649</v>
      </c>
      <c r="H695" s="5" t="str">
        <f t="shared" si="227"/>
        <v>data</v>
      </c>
      <c r="I695" s="13" t="b">
        <f t="shared" si="228"/>
        <v>1</v>
      </c>
      <c r="J695" s="6">
        <f ca="1">OFFSET(program!$A$1,0,disasm!A695)</f>
        <v>0</v>
      </c>
      <c r="K695" s="7">
        <f t="shared" ca="1" si="218"/>
        <v>0</v>
      </c>
      <c r="L695" s="7" t="e">
        <f t="shared" ca="1" si="229"/>
        <v>#VALUE!</v>
      </c>
      <c r="M695" s="7">
        <f t="shared" si="230"/>
        <v>1</v>
      </c>
      <c r="N695" s="7">
        <f t="shared" si="219"/>
        <v>1</v>
      </c>
      <c r="O695" s="8">
        <f t="shared" si="231"/>
        <v>1</v>
      </c>
      <c r="P695" s="8" t="str">
        <f t="shared" si="220"/>
        <v/>
      </c>
      <c r="Q695" s="8" t="str">
        <f t="shared" si="221"/>
        <v/>
      </c>
      <c r="R695" s="8" t="str">
        <f t="shared" ca="1" si="232"/>
        <v>num</v>
      </c>
      <c r="S695" s="8" t="str">
        <f t="shared" si="233"/>
        <v/>
      </c>
      <c r="T695" s="8" t="str">
        <f t="shared" si="234"/>
        <v/>
      </c>
      <c r="U695" s="7">
        <f ca="1">IF(O695="","",OFFSET(program!$A$1,0,disasm!$A695+COLUMN()-COLUMN($U695)+IF($I695,0,1)))</f>
        <v>0</v>
      </c>
      <c r="V695" s="7" t="str">
        <f ca="1">IF(P695="","",OFFSET(program!$A$1,0,disasm!$A695+COLUMN()-COLUMN($U695)+IF($I695,0,1)))</f>
        <v/>
      </c>
      <c r="W695" s="7" t="str">
        <f ca="1">IF(Q695="","",OFFSET(program!$A$1,0,disasm!$A695+COLUMN()-COLUMN($U695)+IF($I695,0,1)))</f>
        <v/>
      </c>
      <c r="X695" s="3" t="str">
        <f t="shared" ca="1" si="235"/>
        <v>0</v>
      </c>
      <c r="Y695" s="3" t="str">
        <f t="shared" si="236"/>
        <v/>
      </c>
      <c r="Z695" s="3" t="str">
        <f t="shared" si="237"/>
        <v/>
      </c>
      <c r="AA695" s="3" t="str">
        <f ca="1">" "
&amp;AE695
&amp;IF(AND(OR(K695=5,K695=6),MOD(INT(J695/1000),10)=1)," A2","")
&amp;IF(AND(NOT(I695),J695=109,OFFSET(program!$A$1,0,disasm!$A695+1)&gt;0,NOT(ISNUMBER(FIND(" A1 "," "&amp;AE695&amp;" "))))," AUTOLABEL","")
&amp;" "</f>
        <v xml:space="preserve">  </v>
      </c>
    </row>
    <row r="696" spans="1:31" x14ac:dyDescent="0.2">
      <c r="A696" s="1">
        <f t="shared" ca="1" si="222"/>
        <v>1681</v>
      </c>
      <c r="B696" s="2" t="str">
        <f t="shared" ca="1" si="223"/>
        <v>node39_main+32</v>
      </c>
      <c r="C696" s="3" t="str">
        <f ca="1">_xlfn.TEXTJOIN(" ",FALSE,OFFSET(program!$A$1,0,A696,1,M696))</f>
        <v>0</v>
      </c>
      <c r="D696" s="4" t="str">
        <f ca="1">IF($H696="data",".dat "&amp;X696,
IF($H696="str",".str " &amp; _xlfn.TEXTJOIN("",FALSE,OFFSET(program!$A$2,0,A696+1,1,M696-1)),
$L696&amp;" "&amp;_xlfn.TEXTJOIN(", ",TRUE,$X696:$Z696)
))</f>
        <v>.dat 0</v>
      </c>
      <c r="E696" s="19" t="b">
        <f t="shared" ca="1" si="224"/>
        <v>1</v>
      </c>
      <c r="F696" s="5" t="str">
        <f t="shared" ca="1" si="225"/>
        <v>node39_main</v>
      </c>
      <c r="G696" s="5">
        <f t="shared" ca="1" si="226"/>
        <v>1649</v>
      </c>
      <c r="H696" s="5" t="str">
        <f t="shared" si="227"/>
        <v>data</v>
      </c>
      <c r="I696" s="13" t="b">
        <f t="shared" si="228"/>
        <v>1</v>
      </c>
      <c r="J696" s="6">
        <f ca="1">OFFSET(program!$A$1,0,disasm!A696)</f>
        <v>0</v>
      </c>
      <c r="K696" s="7">
        <f t="shared" ca="1" si="218"/>
        <v>0</v>
      </c>
      <c r="L696" s="7" t="e">
        <f t="shared" ca="1" si="229"/>
        <v>#VALUE!</v>
      </c>
      <c r="M696" s="7">
        <f t="shared" si="230"/>
        <v>1</v>
      </c>
      <c r="N696" s="7">
        <f t="shared" si="219"/>
        <v>1</v>
      </c>
      <c r="O696" s="8">
        <f t="shared" si="231"/>
        <v>1</v>
      </c>
      <c r="P696" s="8" t="str">
        <f t="shared" si="220"/>
        <v/>
      </c>
      <c r="Q696" s="8" t="str">
        <f t="shared" si="221"/>
        <v/>
      </c>
      <c r="R696" s="8" t="str">
        <f t="shared" ca="1" si="232"/>
        <v>num</v>
      </c>
      <c r="S696" s="8" t="str">
        <f t="shared" si="233"/>
        <v/>
      </c>
      <c r="T696" s="8" t="str">
        <f t="shared" si="234"/>
        <v/>
      </c>
      <c r="U696" s="7">
        <f ca="1">IF(O696="","",OFFSET(program!$A$1,0,disasm!$A696+COLUMN()-COLUMN($U696)+IF($I696,0,1)))</f>
        <v>0</v>
      </c>
      <c r="V696" s="7" t="str">
        <f ca="1">IF(P696="","",OFFSET(program!$A$1,0,disasm!$A696+COLUMN()-COLUMN($U696)+IF($I696,0,1)))</f>
        <v/>
      </c>
      <c r="W696" s="7" t="str">
        <f ca="1">IF(Q696="","",OFFSET(program!$A$1,0,disasm!$A696+COLUMN()-COLUMN($U696)+IF($I696,0,1)))</f>
        <v/>
      </c>
      <c r="X696" s="3" t="str">
        <f t="shared" ca="1" si="235"/>
        <v>0</v>
      </c>
      <c r="Y696" s="3" t="str">
        <f t="shared" si="236"/>
        <v/>
      </c>
      <c r="Z696" s="3" t="str">
        <f t="shared" si="237"/>
        <v/>
      </c>
      <c r="AA696" s="3" t="str">
        <f ca="1">" "
&amp;AE696
&amp;IF(AND(OR(K696=5,K696=6),MOD(INT(J696/1000),10)=1)," A2","")
&amp;IF(AND(NOT(I696),J696=109,OFFSET(program!$A$1,0,disasm!$A696+1)&gt;0,NOT(ISNUMBER(FIND(" A1 "," "&amp;AE696&amp;" "))))," AUTOLABEL","")
&amp;" "</f>
        <v xml:space="preserve">  </v>
      </c>
    </row>
    <row r="697" spans="1:31" x14ac:dyDescent="0.2">
      <c r="A697" s="1">
        <f t="shared" ca="1" si="222"/>
        <v>1682</v>
      </c>
      <c r="B697" s="2" t="str">
        <f t="shared" ca="1" si="223"/>
        <v>node39_main+33</v>
      </c>
      <c r="C697" s="3" t="str">
        <f ca="1">_xlfn.TEXTJOIN(" ",FALSE,OFFSET(program!$A$1,0,A697,1,M697))</f>
        <v>0</v>
      </c>
      <c r="D697" s="4" t="str">
        <f ca="1">IF($H697="data",".dat "&amp;X697,
IF($H697="str",".str " &amp; _xlfn.TEXTJOIN("",FALSE,OFFSET(program!$A$2,0,A697+1,1,M697-1)),
$L697&amp;" "&amp;_xlfn.TEXTJOIN(", ",TRUE,$X697:$Z697)
))</f>
        <v>.dat 0</v>
      </c>
      <c r="E697" s="19" t="b">
        <f t="shared" ca="1" si="224"/>
        <v>1</v>
      </c>
      <c r="F697" s="5" t="str">
        <f t="shared" ca="1" si="225"/>
        <v>node39_main</v>
      </c>
      <c r="G697" s="5">
        <f t="shared" ca="1" si="226"/>
        <v>1649</v>
      </c>
      <c r="H697" s="5" t="str">
        <f t="shared" si="227"/>
        <v>data</v>
      </c>
      <c r="I697" s="13" t="b">
        <f t="shared" si="228"/>
        <v>1</v>
      </c>
      <c r="J697" s="6">
        <f ca="1">OFFSET(program!$A$1,0,disasm!A697)</f>
        <v>0</v>
      </c>
      <c r="K697" s="7">
        <f t="shared" ca="1" si="218"/>
        <v>0</v>
      </c>
      <c r="L697" s="7" t="e">
        <f t="shared" ca="1" si="229"/>
        <v>#VALUE!</v>
      </c>
      <c r="M697" s="7">
        <f t="shared" si="230"/>
        <v>1</v>
      </c>
      <c r="N697" s="7">
        <f t="shared" si="219"/>
        <v>1</v>
      </c>
      <c r="O697" s="8">
        <f t="shared" si="231"/>
        <v>1</v>
      </c>
      <c r="P697" s="8" t="str">
        <f t="shared" si="220"/>
        <v/>
      </c>
      <c r="Q697" s="8" t="str">
        <f t="shared" si="221"/>
        <v/>
      </c>
      <c r="R697" s="8" t="str">
        <f t="shared" ca="1" si="232"/>
        <v>num</v>
      </c>
      <c r="S697" s="8" t="str">
        <f t="shared" si="233"/>
        <v/>
      </c>
      <c r="T697" s="8" t="str">
        <f t="shared" si="234"/>
        <v/>
      </c>
      <c r="U697" s="7">
        <f ca="1">IF(O697="","",OFFSET(program!$A$1,0,disasm!$A697+COLUMN()-COLUMN($U697)+IF($I697,0,1)))</f>
        <v>0</v>
      </c>
      <c r="V697" s="7" t="str">
        <f ca="1">IF(P697="","",OFFSET(program!$A$1,0,disasm!$A697+COLUMN()-COLUMN($U697)+IF($I697,0,1)))</f>
        <v/>
      </c>
      <c r="W697" s="7" t="str">
        <f ca="1">IF(Q697="","",OFFSET(program!$A$1,0,disasm!$A697+COLUMN()-COLUMN($U697)+IF($I697,0,1)))</f>
        <v/>
      </c>
      <c r="X697" s="3" t="str">
        <f t="shared" ca="1" si="235"/>
        <v>0</v>
      </c>
      <c r="Y697" s="3" t="str">
        <f t="shared" si="236"/>
        <v/>
      </c>
      <c r="Z697" s="3" t="str">
        <f t="shared" si="237"/>
        <v/>
      </c>
      <c r="AA697" s="3" t="str">
        <f ca="1">" "
&amp;AE697
&amp;IF(AND(OR(K697=5,K697=6),MOD(INT(J697/1000),10)=1)," A2","")
&amp;IF(AND(NOT(I697),J697=109,OFFSET(program!$A$1,0,disasm!$A697+1)&gt;0,NOT(ISNUMBER(FIND(" A1 "," "&amp;AE697&amp;" "))))," AUTOLABEL","")
&amp;" "</f>
        <v xml:space="preserve">  </v>
      </c>
    </row>
    <row r="698" spans="1:31" x14ac:dyDescent="0.2">
      <c r="A698" s="1">
        <f t="shared" ca="1" si="222"/>
        <v>1683</v>
      </c>
      <c r="B698" s="2" t="str">
        <f t="shared" ca="1" si="223"/>
        <v>node39_main+34</v>
      </c>
      <c r="C698" s="3" t="str">
        <f ca="1">_xlfn.TEXTJOIN(" ",FALSE,OFFSET(program!$A$1,0,A698,1,M698))</f>
        <v>0</v>
      </c>
      <c r="D698" s="4" t="str">
        <f ca="1">IF($H698="data",".dat "&amp;X698,
IF($H698="str",".str " &amp; _xlfn.TEXTJOIN("",FALSE,OFFSET(program!$A$2,0,A698+1,1,M698-1)),
$L698&amp;" "&amp;_xlfn.TEXTJOIN(", ",TRUE,$X698:$Z698)
))</f>
        <v>.dat 0</v>
      </c>
      <c r="E698" s="19" t="b">
        <f t="shared" ca="1" si="224"/>
        <v>1</v>
      </c>
      <c r="F698" s="5" t="str">
        <f t="shared" ca="1" si="225"/>
        <v>node39_main</v>
      </c>
      <c r="G698" s="5">
        <f t="shared" ca="1" si="226"/>
        <v>1649</v>
      </c>
      <c r="H698" s="5" t="str">
        <f t="shared" si="227"/>
        <v>data</v>
      </c>
      <c r="I698" s="13" t="b">
        <f t="shared" si="228"/>
        <v>1</v>
      </c>
      <c r="J698" s="6">
        <f ca="1">OFFSET(program!$A$1,0,disasm!A698)</f>
        <v>0</v>
      </c>
      <c r="K698" s="7">
        <f t="shared" ca="1" si="218"/>
        <v>0</v>
      </c>
      <c r="L698" s="7" t="e">
        <f t="shared" ca="1" si="229"/>
        <v>#VALUE!</v>
      </c>
      <c r="M698" s="7">
        <f t="shared" si="230"/>
        <v>1</v>
      </c>
      <c r="N698" s="7">
        <f t="shared" si="219"/>
        <v>1</v>
      </c>
      <c r="O698" s="8">
        <f t="shared" si="231"/>
        <v>1</v>
      </c>
      <c r="P698" s="8" t="str">
        <f t="shared" si="220"/>
        <v/>
      </c>
      <c r="Q698" s="8" t="str">
        <f t="shared" si="221"/>
        <v/>
      </c>
      <c r="R698" s="8" t="str">
        <f t="shared" ca="1" si="232"/>
        <v>num</v>
      </c>
      <c r="S698" s="8" t="str">
        <f t="shared" si="233"/>
        <v/>
      </c>
      <c r="T698" s="8" t="str">
        <f t="shared" si="234"/>
        <v/>
      </c>
      <c r="U698" s="7">
        <f ca="1">IF(O698="","",OFFSET(program!$A$1,0,disasm!$A698+COLUMN()-COLUMN($U698)+IF($I698,0,1)))</f>
        <v>0</v>
      </c>
      <c r="V698" s="7" t="str">
        <f ca="1">IF(P698="","",OFFSET(program!$A$1,0,disasm!$A698+COLUMN()-COLUMN($U698)+IF($I698,0,1)))</f>
        <v/>
      </c>
      <c r="W698" s="7" t="str">
        <f ca="1">IF(Q698="","",OFFSET(program!$A$1,0,disasm!$A698+COLUMN()-COLUMN($U698)+IF($I698,0,1)))</f>
        <v/>
      </c>
      <c r="X698" s="3" t="str">
        <f t="shared" ca="1" si="235"/>
        <v>0</v>
      </c>
      <c r="Y698" s="3" t="str">
        <f t="shared" si="236"/>
        <v/>
      </c>
      <c r="Z698" s="3" t="str">
        <f t="shared" si="237"/>
        <v/>
      </c>
      <c r="AA698" s="3" t="str">
        <f ca="1">" "
&amp;AE698
&amp;IF(AND(OR(K698=5,K698=6),MOD(INT(J698/1000),10)=1)," A2","")
&amp;IF(AND(NOT(I698),J698=109,OFFSET(program!$A$1,0,disasm!$A698+1)&gt;0,NOT(ISNUMBER(FIND(" A1 "," "&amp;AE698&amp;" "))))," AUTOLABEL","")
&amp;" "</f>
        <v xml:space="preserve">  </v>
      </c>
    </row>
    <row r="699" spans="1:31" x14ac:dyDescent="0.2">
      <c r="A699" s="1">
        <f t="shared" ca="1" si="222"/>
        <v>1684</v>
      </c>
      <c r="B699" s="2" t="str">
        <f t="shared" ca="1" si="223"/>
        <v>node39_main+35</v>
      </c>
      <c r="C699" s="3" t="str">
        <f ca="1">_xlfn.TEXTJOIN(" ",FALSE,OFFSET(program!$A$1,0,A699,1,M699))</f>
        <v>34</v>
      </c>
      <c r="D699" s="4" t="str">
        <f ca="1">IF($H699="data",".dat "&amp;X699,
IF($H699="str",".str " &amp; _xlfn.TEXTJOIN("",FALSE,OFFSET(program!$A$2,0,A699+1,1,M699-1)),
$L699&amp;" "&amp;_xlfn.TEXTJOIN(", ",TRUE,$X699:$Z699)
))</f>
        <v>.dat 34</v>
      </c>
      <c r="E699" s="19" t="b">
        <f t="shared" ca="1" si="224"/>
        <v>1</v>
      </c>
      <c r="F699" s="5" t="str">
        <f t="shared" ca="1" si="225"/>
        <v>node39_main</v>
      </c>
      <c r="G699" s="5">
        <f t="shared" ca="1" si="226"/>
        <v>1649</v>
      </c>
      <c r="H699" s="5" t="str">
        <f t="shared" si="227"/>
        <v>data</v>
      </c>
      <c r="I699" s="13" t="b">
        <f t="shared" si="228"/>
        <v>1</v>
      </c>
      <c r="J699" s="6">
        <f ca="1">OFFSET(program!$A$1,0,disasm!A699)</f>
        <v>34</v>
      </c>
      <c r="K699" s="7">
        <f t="shared" ca="1" si="218"/>
        <v>34</v>
      </c>
      <c r="L699" s="7" t="e">
        <f t="shared" ca="1" si="229"/>
        <v>#VALUE!</v>
      </c>
      <c r="M699" s="7">
        <f t="shared" si="230"/>
        <v>1</v>
      </c>
      <c r="N699" s="7">
        <f t="shared" si="219"/>
        <v>1</v>
      </c>
      <c r="O699" s="8">
        <f t="shared" si="231"/>
        <v>1</v>
      </c>
      <c r="P699" s="8" t="str">
        <f t="shared" si="220"/>
        <v/>
      </c>
      <c r="Q699" s="8" t="str">
        <f t="shared" si="221"/>
        <v/>
      </c>
      <c r="R699" s="8" t="str">
        <f t="shared" ca="1" si="232"/>
        <v>num</v>
      </c>
      <c r="S699" s="8" t="str">
        <f t="shared" si="233"/>
        <v/>
      </c>
      <c r="T699" s="8" t="str">
        <f t="shared" si="234"/>
        <v/>
      </c>
      <c r="U699" s="7">
        <f ca="1">IF(O699="","",OFFSET(program!$A$1,0,disasm!$A699+COLUMN()-COLUMN($U699)+IF($I699,0,1)))</f>
        <v>34</v>
      </c>
      <c r="V699" s="7" t="str">
        <f ca="1">IF(P699="","",OFFSET(program!$A$1,0,disasm!$A699+COLUMN()-COLUMN($U699)+IF($I699,0,1)))</f>
        <v/>
      </c>
      <c r="W699" s="7" t="str">
        <f ca="1">IF(Q699="","",OFFSET(program!$A$1,0,disasm!$A699+COLUMN()-COLUMN($U699)+IF($I699,0,1)))</f>
        <v/>
      </c>
      <c r="X699" s="3" t="str">
        <f t="shared" ca="1" si="235"/>
        <v>34</v>
      </c>
      <c r="Y699" s="3" t="str">
        <f t="shared" si="236"/>
        <v/>
      </c>
      <c r="Z699" s="3" t="str">
        <f t="shared" si="237"/>
        <v/>
      </c>
      <c r="AA699" s="3" t="str">
        <f ca="1">" "
&amp;AE699
&amp;IF(AND(OR(K699=5,K699=6),MOD(INT(J699/1000),10)=1)," A2","")
&amp;IF(AND(NOT(I699),J699=109,OFFSET(program!$A$1,0,disasm!$A699+1)&gt;0,NOT(ISNUMBER(FIND(" A1 "," "&amp;AE699&amp;" "))))," AUTOLABEL","")
&amp;" "</f>
        <v xml:space="preserve">  </v>
      </c>
    </row>
    <row r="700" spans="1:31" x14ac:dyDescent="0.2">
      <c r="A700" s="1">
        <f t="shared" ca="1" si="222"/>
        <v>1685</v>
      </c>
      <c r="B700" s="2" t="str">
        <f t="shared" ca="1" si="223"/>
        <v>node39_main+36</v>
      </c>
      <c r="C700" s="3" t="str">
        <f ca="1">_xlfn.TEXTJOIN(" ",FALSE,OFFSET(program!$A$1,0,A700,1,M700))</f>
        <v>490285</v>
      </c>
      <c r="D700" s="4" t="str">
        <f ca="1">IF($H700="data",".dat "&amp;X700,
IF($H700="str",".str " &amp; _xlfn.TEXTJOIN("",FALSE,OFFSET(program!$A$2,0,A700+1,1,M700-1)),
$L700&amp;" "&amp;_xlfn.TEXTJOIN(", ",TRUE,$X700:$Z700)
))</f>
        <v>.dat 490285</v>
      </c>
      <c r="E700" s="19" t="b">
        <f t="shared" ca="1" si="224"/>
        <v>1</v>
      </c>
      <c r="F700" s="5" t="str">
        <f t="shared" ca="1" si="225"/>
        <v>node39_main</v>
      </c>
      <c r="G700" s="5">
        <f t="shared" ca="1" si="226"/>
        <v>1649</v>
      </c>
      <c r="H700" s="5" t="str">
        <f t="shared" si="227"/>
        <v>data</v>
      </c>
      <c r="I700" s="13" t="b">
        <f t="shared" si="228"/>
        <v>1</v>
      </c>
      <c r="J700" s="6">
        <f ca="1">OFFSET(program!$A$1,0,disasm!A700)</f>
        <v>490285</v>
      </c>
      <c r="K700" s="7">
        <f t="shared" ca="1" si="218"/>
        <v>85</v>
      </c>
      <c r="L700" s="7" t="e">
        <f t="shared" ca="1" si="229"/>
        <v>#VALUE!</v>
      </c>
      <c r="M700" s="7">
        <f t="shared" si="230"/>
        <v>1</v>
      </c>
      <c r="N700" s="7">
        <f t="shared" si="219"/>
        <v>1</v>
      </c>
      <c r="O700" s="8">
        <f t="shared" si="231"/>
        <v>1</v>
      </c>
      <c r="P700" s="8" t="str">
        <f t="shared" si="220"/>
        <v/>
      </c>
      <c r="Q700" s="8" t="str">
        <f t="shared" si="221"/>
        <v/>
      </c>
      <c r="R700" s="8" t="str">
        <f t="shared" ca="1" si="232"/>
        <v>num</v>
      </c>
      <c r="S700" s="8" t="str">
        <f t="shared" si="233"/>
        <v/>
      </c>
      <c r="T700" s="8" t="str">
        <f t="shared" si="234"/>
        <v/>
      </c>
      <c r="U700" s="7">
        <f ca="1">IF(O700="","",OFFSET(program!$A$1,0,disasm!$A700+COLUMN()-COLUMN($U700)+IF($I700,0,1)))</f>
        <v>490285</v>
      </c>
      <c r="V700" s="7" t="str">
        <f ca="1">IF(P700="","",OFFSET(program!$A$1,0,disasm!$A700+COLUMN()-COLUMN($U700)+IF($I700,0,1)))</f>
        <v/>
      </c>
      <c r="W700" s="7" t="str">
        <f ca="1">IF(Q700="","",OFFSET(program!$A$1,0,disasm!$A700+COLUMN()-COLUMN($U700)+IF($I700,0,1)))</f>
        <v/>
      </c>
      <c r="X700" s="3" t="str">
        <f t="shared" ca="1" si="235"/>
        <v>490285</v>
      </c>
      <c r="Y700" s="3" t="str">
        <f t="shared" si="236"/>
        <v/>
      </c>
      <c r="Z700" s="3" t="str">
        <f t="shared" si="237"/>
        <v/>
      </c>
      <c r="AA700" s="3" t="str">
        <f ca="1">" "
&amp;AE700
&amp;IF(AND(OR(K700=5,K700=6),MOD(INT(J700/1000),10)=1)," A2","")
&amp;IF(AND(NOT(I700),J700=109,OFFSET(program!$A$1,0,disasm!$A700+1)&gt;0,NOT(ISNUMBER(FIND(" A1 "," "&amp;AE700&amp;" "))))," AUTOLABEL","")
&amp;" "</f>
        <v xml:space="preserve">  </v>
      </c>
    </row>
    <row r="701" spans="1:31" x14ac:dyDescent="0.2">
      <c r="A701" s="1">
        <f t="shared" ca="1" si="222"/>
        <v>1686</v>
      </c>
      <c r="B701" s="2" t="str">
        <f t="shared" ca="1" si="223"/>
        <v>node28_main</v>
      </c>
      <c r="C701" s="3" t="str">
        <f ca="1">_xlfn.TEXTJOIN(" ",FALSE,OFFSET(program!$A$1,0,A701,1,M701))</f>
        <v>1102 1 24071 66</v>
      </c>
      <c r="D701" s="4" t="str">
        <f ca="1">IF($H701="data",".dat "&amp;X701,
IF($H701="str",".str " &amp; _xlfn.TEXTJOIN("",FALSE,OFFSET(program!$A$2,0,A701+1,1,M701-1)),
$L701&amp;" "&amp;_xlfn.TEXTJOIN(", ",TRUE,$X701:$Z701)
))</f>
        <v>MUL  1, 24071, [node.prime]</v>
      </c>
      <c r="E701" s="19" t="b">
        <f t="shared" ca="1" si="224"/>
        <v>0</v>
      </c>
      <c r="F701" s="5" t="str">
        <f t="shared" si="225"/>
        <v>node28_main</v>
      </c>
      <c r="G701" s="5">
        <f t="shared" ca="1" si="226"/>
        <v>1686</v>
      </c>
      <c r="H701" s="5" t="str">
        <f t="shared" si="227"/>
        <v>code</v>
      </c>
      <c r="I701" s="13" t="b">
        <f t="shared" si="228"/>
        <v>0</v>
      </c>
      <c r="J701" s="6">
        <f ca="1">OFFSET(program!$A$1,0,disasm!A701)</f>
        <v>1102</v>
      </c>
      <c r="K701" s="7">
        <f t="shared" ca="1" si="218"/>
        <v>2</v>
      </c>
      <c r="L701" s="7" t="str">
        <f t="shared" ca="1" si="229"/>
        <v xml:space="preserve">MUL </v>
      </c>
      <c r="M701" s="7">
        <f t="shared" ca="1" si="230"/>
        <v>4</v>
      </c>
      <c r="N701" s="7">
        <f t="shared" ca="1" si="219"/>
        <v>3</v>
      </c>
      <c r="O701" s="8">
        <f t="shared" ca="1" si="231"/>
        <v>1</v>
      </c>
      <c r="P701" s="8">
        <f t="shared" ca="1" si="220"/>
        <v>1</v>
      </c>
      <c r="Q701" s="8">
        <f t="shared" ca="1" si="221"/>
        <v>0</v>
      </c>
      <c r="R701" s="8" t="str">
        <f t="shared" ca="1" si="232"/>
        <v>num</v>
      </c>
      <c r="S701" s="8" t="str">
        <f t="shared" ca="1" si="233"/>
        <v>num</v>
      </c>
      <c r="T701" s="8" t="str">
        <f t="shared" ca="1" si="234"/>
        <v>addr</v>
      </c>
      <c r="U701" s="7">
        <f ca="1">IF(O701="","",OFFSET(program!$A$1,0,disasm!$A701+COLUMN()-COLUMN($U701)+IF($I701,0,1)))</f>
        <v>1</v>
      </c>
      <c r="V701" s="7">
        <f ca="1">IF(P701="","",OFFSET(program!$A$1,0,disasm!$A701+COLUMN()-COLUMN($U701)+IF($I701,0,1)))</f>
        <v>24071</v>
      </c>
      <c r="W701" s="7">
        <f ca="1">IF(Q701="","",OFFSET(program!$A$1,0,disasm!$A701+COLUMN()-COLUMN($U701)+IF($I701,0,1)))</f>
        <v>66</v>
      </c>
      <c r="X701" s="3" t="str">
        <f t="shared" ca="1" si="235"/>
        <v>1</v>
      </c>
      <c r="Y701" s="3" t="str">
        <f t="shared" ca="1" si="236"/>
        <v>24071</v>
      </c>
      <c r="Z701" s="3" t="str">
        <f t="shared" ca="1" si="237"/>
        <v>[node.prime]</v>
      </c>
      <c r="AA701" s="3" t="str">
        <f ca="1">" "
&amp;AE701
&amp;IF(AND(OR(K701=5,K701=6),MOD(INT(J701/1000),10)=1)," A2","")
&amp;IF(AND(NOT(I701),J701=109,OFFSET(program!$A$1,0,disasm!$A701+1)&gt;0,NOT(ISNUMBER(FIND(" A1 "," "&amp;AE701&amp;" "))))," AUTOLABEL","")
&amp;" "</f>
        <v xml:space="preserve"> CODE </v>
      </c>
      <c r="AD701" s="12" t="s">
        <v>119</v>
      </c>
      <c r="AE701" s="12" t="s">
        <v>24</v>
      </c>
    </row>
    <row r="702" spans="1:31" x14ac:dyDescent="0.2">
      <c r="A702" s="1">
        <f t="shared" ca="1" si="222"/>
        <v>1690</v>
      </c>
      <c r="B702" s="2" t="str">
        <f t="shared" ca="1" si="223"/>
        <v>node28_main+4</v>
      </c>
      <c r="C702" s="3" t="str">
        <f ca="1">_xlfn.TEXTJOIN(" ",FALSE,OFFSET(program!$A$1,0,A702,1,M702))</f>
        <v>1101 0 1 67</v>
      </c>
      <c r="D702" s="4" t="str">
        <f ca="1">IF($H702="data",".dat "&amp;X702,
IF($H702="str",".str " &amp; _xlfn.TEXTJOIN("",FALSE,OFFSET(program!$A$2,0,A702+1,1,M702-1)),
$L702&amp;" "&amp;_xlfn.TEXTJOIN(", ",TRUE,$X702:$Z702)
))</f>
        <v>ADD  0, 1, [node.rxmem_size]</v>
      </c>
      <c r="E702" s="19" t="b">
        <f t="shared" ca="1" si="224"/>
        <v>0</v>
      </c>
      <c r="F702" s="5" t="str">
        <f t="shared" ca="1" si="225"/>
        <v>node28_main</v>
      </c>
      <c r="G702" s="5">
        <f t="shared" ca="1" si="226"/>
        <v>1686</v>
      </c>
      <c r="H702" s="5" t="str">
        <f t="shared" si="227"/>
        <v>code</v>
      </c>
      <c r="I702" s="13" t="b">
        <f t="shared" si="228"/>
        <v>0</v>
      </c>
      <c r="J702" s="6">
        <f ca="1">OFFSET(program!$A$1,0,disasm!A702)</f>
        <v>1101</v>
      </c>
      <c r="K702" s="7">
        <f t="shared" ca="1" si="218"/>
        <v>1</v>
      </c>
      <c r="L702" s="7" t="str">
        <f t="shared" ca="1" si="229"/>
        <v xml:space="preserve">ADD </v>
      </c>
      <c r="M702" s="7">
        <f t="shared" ca="1" si="230"/>
        <v>4</v>
      </c>
      <c r="N702" s="7">
        <f t="shared" ca="1" si="219"/>
        <v>3</v>
      </c>
      <c r="O702" s="8">
        <f t="shared" ca="1" si="231"/>
        <v>1</v>
      </c>
      <c r="P702" s="8">
        <f t="shared" ca="1" si="220"/>
        <v>1</v>
      </c>
      <c r="Q702" s="8">
        <f t="shared" ca="1" si="221"/>
        <v>0</v>
      </c>
      <c r="R702" s="8" t="str">
        <f t="shared" ca="1" si="232"/>
        <v>num</v>
      </c>
      <c r="S702" s="8" t="str">
        <f t="shared" ca="1" si="233"/>
        <v>num</v>
      </c>
      <c r="T702" s="8" t="str">
        <f t="shared" ca="1" si="234"/>
        <v>addr</v>
      </c>
      <c r="U702" s="7">
        <f ca="1">IF(O702="","",OFFSET(program!$A$1,0,disasm!$A702+COLUMN()-COLUMN($U702)+IF($I702,0,1)))</f>
        <v>0</v>
      </c>
      <c r="V702" s="7">
        <f ca="1">IF(P702="","",OFFSET(program!$A$1,0,disasm!$A702+COLUMN()-COLUMN($U702)+IF($I702,0,1)))</f>
        <v>1</v>
      </c>
      <c r="W702" s="7">
        <f ca="1">IF(Q702="","",OFFSET(program!$A$1,0,disasm!$A702+COLUMN()-COLUMN($U702)+IF($I702,0,1)))</f>
        <v>67</v>
      </c>
      <c r="X702" s="3" t="str">
        <f t="shared" ca="1" si="235"/>
        <v>0</v>
      </c>
      <c r="Y702" s="3" t="str">
        <f t="shared" ca="1" si="236"/>
        <v>1</v>
      </c>
      <c r="Z702" s="3" t="str">
        <f t="shared" ca="1" si="237"/>
        <v>[node.rxmem_size]</v>
      </c>
      <c r="AA702" s="3" t="str">
        <f ca="1">" "
&amp;AE702
&amp;IF(AND(OR(K702=5,K702=6),MOD(INT(J702/1000),10)=1)," A2","")
&amp;IF(AND(NOT(I702),J702=109,OFFSET(program!$A$1,0,disasm!$A702+1)&gt;0,NOT(ISNUMBER(FIND(" A1 "," "&amp;AE702&amp;" "))))," AUTOLABEL","")
&amp;" "</f>
        <v xml:space="preserve">  </v>
      </c>
    </row>
    <row r="703" spans="1:31" x14ac:dyDescent="0.2">
      <c r="A703" s="1">
        <f t="shared" ca="1" si="222"/>
        <v>1694</v>
      </c>
      <c r="B703" s="2" t="str">
        <f t="shared" ca="1" si="223"/>
        <v>node28_main+8</v>
      </c>
      <c r="C703" s="3" t="str">
        <f ca="1">_xlfn.TEXTJOIN(" ",FALSE,OFFSET(program!$A$1,0,A703,1,M703))</f>
        <v>1101 1713 0 68</v>
      </c>
      <c r="D703" s="4" t="str">
        <f ca="1">IF($H703="data",".dat "&amp;X703,
IF($H703="str",".str " &amp; _xlfn.TEXTJOIN("",FALSE,OFFSET(program!$A$2,0,A703+1,1,M703-1)),
$L703&amp;" "&amp;_xlfn.TEXTJOIN(", ",TRUE,$X703:$Z703)
))</f>
        <v>ADD  node28_main+27, 0, [node.rxmem]</v>
      </c>
      <c r="E703" s="19" t="b">
        <f t="shared" ca="1" si="224"/>
        <v>0</v>
      </c>
      <c r="F703" s="5" t="str">
        <f t="shared" ca="1" si="225"/>
        <v>node28_main</v>
      </c>
      <c r="G703" s="5">
        <f t="shared" ca="1" si="226"/>
        <v>1686</v>
      </c>
      <c r="H703" s="5" t="str">
        <f t="shared" si="227"/>
        <v>code</v>
      </c>
      <c r="I703" s="13" t="b">
        <f t="shared" si="228"/>
        <v>0</v>
      </c>
      <c r="J703" s="6">
        <f ca="1">OFFSET(program!$A$1,0,disasm!A703)</f>
        <v>1101</v>
      </c>
      <c r="K703" s="7">
        <f t="shared" ca="1" si="218"/>
        <v>1</v>
      </c>
      <c r="L703" s="7" t="str">
        <f t="shared" ca="1" si="229"/>
        <v xml:space="preserve">ADD </v>
      </c>
      <c r="M703" s="7">
        <f t="shared" ca="1" si="230"/>
        <v>4</v>
      </c>
      <c r="N703" s="7">
        <f t="shared" ca="1" si="219"/>
        <v>3</v>
      </c>
      <c r="O703" s="8">
        <f t="shared" ca="1" si="231"/>
        <v>1</v>
      </c>
      <c r="P703" s="8">
        <f t="shared" ca="1" si="220"/>
        <v>1</v>
      </c>
      <c r="Q703" s="8">
        <f t="shared" ca="1" si="221"/>
        <v>0</v>
      </c>
      <c r="R703" s="8" t="str">
        <f t="shared" ca="1" si="232"/>
        <v>addr</v>
      </c>
      <c r="S703" s="8" t="str">
        <f t="shared" ca="1" si="233"/>
        <v>num</v>
      </c>
      <c r="T703" s="8" t="str">
        <f t="shared" ca="1" si="234"/>
        <v>addr</v>
      </c>
      <c r="U703" s="7">
        <f ca="1">IF(O703="","",OFFSET(program!$A$1,0,disasm!$A703+COLUMN()-COLUMN($U703)+IF($I703,0,1)))</f>
        <v>1713</v>
      </c>
      <c r="V703" s="7">
        <f ca="1">IF(P703="","",OFFSET(program!$A$1,0,disasm!$A703+COLUMN()-COLUMN($U703)+IF($I703,0,1)))</f>
        <v>0</v>
      </c>
      <c r="W703" s="7">
        <f ca="1">IF(Q703="","",OFFSET(program!$A$1,0,disasm!$A703+COLUMN()-COLUMN($U703)+IF($I703,0,1)))</f>
        <v>68</v>
      </c>
      <c r="X703" s="3" t="str">
        <f t="shared" ca="1" si="235"/>
        <v>node28_main+27</v>
      </c>
      <c r="Y703" s="3" t="str">
        <f t="shared" ca="1" si="236"/>
        <v>0</v>
      </c>
      <c r="Z703" s="3" t="str">
        <f t="shared" ca="1" si="237"/>
        <v>[node.rxmem]</v>
      </c>
      <c r="AA703" s="3" t="str">
        <f ca="1">" "
&amp;AE703
&amp;IF(AND(OR(K703=5,K703=6),MOD(INT(J703/1000),10)=1)," A2","")
&amp;IF(AND(NOT(I703),J703=109,OFFSET(program!$A$1,0,disasm!$A703+1)&gt;0,NOT(ISNUMBER(FIND(" A1 "," "&amp;AE703&amp;" "))))," AUTOLABEL","")
&amp;" "</f>
        <v xml:space="preserve"> A1 </v>
      </c>
      <c r="AE703" s="12" t="s">
        <v>28</v>
      </c>
    </row>
    <row r="704" spans="1:31" x14ac:dyDescent="0.2">
      <c r="A704" s="1">
        <f t="shared" ca="1" si="222"/>
        <v>1698</v>
      </c>
      <c r="B704" s="2" t="str">
        <f t="shared" ca="1" si="223"/>
        <v>node28_main+12</v>
      </c>
      <c r="C704" s="3" t="str">
        <f ca="1">_xlfn.TEXTJOIN(" ",FALSE,OFFSET(program!$A$1,0,A704,1,M704))</f>
        <v>1102 556 1 69</v>
      </c>
      <c r="D704" s="4" t="str">
        <f ca="1">IF($H704="data",".dat "&amp;X704,
IF($H704="str",".str " &amp; _xlfn.TEXTJOIN("",FALSE,OFFSET(program!$A$2,0,A704+1,1,M704-1)),
$L704&amp;" "&amp;_xlfn.TEXTJOIN(", ",TRUE,$X704:$Z704)
))</f>
        <v>MUL  app_first, 1, [node.node_app]</v>
      </c>
      <c r="E704" s="19" t="b">
        <f t="shared" ca="1" si="224"/>
        <v>0</v>
      </c>
      <c r="F704" s="5" t="str">
        <f t="shared" ca="1" si="225"/>
        <v>node28_main</v>
      </c>
      <c r="G704" s="5">
        <f t="shared" ca="1" si="226"/>
        <v>1686</v>
      </c>
      <c r="H704" s="5" t="str">
        <f t="shared" si="227"/>
        <v>code</v>
      </c>
      <c r="I704" s="13" t="b">
        <f t="shared" si="228"/>
        <v>0</v>
      </c>
      <c r="J704" s="6">
        <f ca="1">OFFSET(program!$A$1,0,disasm!A704)</f>
        <v>1102</v>
      </c>
      <c r="K704" s="7">
        <f t="shared" ca="1" si="218"/>
        <v>2</v>
      </c>
      <c r="L704" s="7" t="str">
        <f t="shared" ca="1" si="229"/>
        <v xml:space="preserve">MUL </v>
      </c>
      <c r="M704" s="7">
        <f t="shared" ca="1" si="230"/>
        <v>4</v>
      </c>
      <c r="N704" s="7">
        <f t="shared" ca="1" si="219"/>
        <v>3</v>
      </c>
      <c r="O704" s="8">
        <f t="shared" ca="1" si="231"/>
        <v>1</v>
      </c>
      <c r="P704" s="8">
        <f t="shared" ca="1" si="220"/>
        <v>1</v>
      </c>
      <c r="Q704" s="8">
        <f t="shared" ca="1" si="221"/>
        <v>0</v>
      </c>
      <c r="R704" s="8" t="str">
        <f t="shared" ca="1" si="232"/>
        <v>addr</v>
      </c>
      <c r="S704" s="8" t="str">
        <f t="shared" ca="1" si="233"/>
        <v>num</v>
      </c>
      <c r="T704" s="8" t="str">
        <f t="shared" ca="1" si="234"/>
        <v>addr</v>
      </c>
      <c r="U704" s="7">
        <f ca="1">IF(O704="","",OFFSET(program!$A$1,0,disasm!$A704+COLUMN()-COLUMN($U704)+IF($I704,0,1)))</f>
        <v>556</v>
      </c>
      <c r="V704" s="7">
        <f ca="1">IF(P704="","",OFFSET(program!$A$1,0,disasm!$A704+COLUMN()-COLUMN($U704)+IF($I704,0,1)))</f>
        <v>1</v>
      </c>
      <c r="W704" s="7">
        <f ca="1">IF(Q704="","",OFFSET(program!$A$1,0,disasm!$A704+COLUMN()-COLUMN($U704)+IF($I704,0,1)))</f>
        <v>69</v>
      </c>
      <c r="X704" s="3" t="str">
        <f t="shared" ca="1" si="235"/>
        <v>app_first</v>
      </c>
      <c r="Y704" s="3" t="str">
        <f t="shared" ca="1" si="236"/>
        <v>1</v>
      </c>
      <c r="Z704" s="3" t="str">
        <f t="shared" ca="1" si="237"/>
        <v>[node.node_app]</v>
      </c>
      <c r="AA704" s="3" t="str">
        <f ca="1">" "
&amp;AE704
&amp;IF(AND(OR(K704=5,K704=6),MOD(INT(J704/1000),10)=1)," A2","")
&amp;IF(AND(NOT(I704),J704=109,OFFSET(program!$A$1,0,disasm!$A704+1)&gt;0,NOT(ISNUMBER(FIND(" A1 "," "&amp;AE704&amp;" "))))," AUTOLABEL","")
&amp;" "</f>
        <v xml:space="preserve"> A1 </v>
      </c>
      <c r="AE704" s="12" t="s">
        <v>28</v>
      </c>
    </row>
    <row r="705" spans="1:31" x14ac:dyDescent="0.2">
      <c r="A705" s="1">
        <f t="shared" ca="1" si="222"/>
        <v>1702</v>
      </c>
      <c r="B705" s="2" t="str">
        <f t="shared" ca="1" si="223"/>
        <v>node28_main+16</v>
      </c>
      <c r="C705" s="3" t="str">
        <f ca="1">_xlfn.TEXTJOIN(" ",FALSE,OFFSET(program!$A$1,0,A705,1,M705))</f>
        <v>1102 6 1 71</v>
      </c>
      <c r="D705" s="4" t="str">
        <f ca="1">IF($H705="data",".dat "&amp;X705,
IF($H705="str",".str " &amp; _xlfn.TEXTJOIN("",FALSE,OFFSET(program!$A$2,0,A705+1,1,M705-1)),
$L705&amp;" "&amp;_xlfn.TEXTJOIN(", ",TRUE,$X705:$Z705)
))</f>
        <v>MUL  6, 1, [node.desttbl_size]</v>
      </c>
      <c r="E705" s="19" t="b">
        <f t="shared" ca="1" si="224"/>
        <v>0</v>
      </c>
      <c r="F705" s="5" t="str">
        <f t="shared" ca="1" si="225"/>
        <v>node28_main</v>
      </c>
      <c r="G705" s="5">
        <f t="shared" ca="1" si="226"/>
        <v>1686</v>
      </c>
      <c r="H705" s="5" t="str">
        <f t="shared" si="227"/>
        <v>code</v>
      </c>
      <c r="I705" s="13" t="b">
        <f t="shared" si="228"/>
        <v>0</v>
      </c>
      <c r="J705" s="6">
        <f ca="1">OFFSET(program!$A$1,0,disasm!A705)</f>
        <v>1102</v>
      </c>
      <c r="K705" s="7">
        <f t="shared" ca="1" si="218"/>
        <v>2</v>
      </c>
      <c r="L705" s="7" t="str">
        <f t="shared" ca="1" si="229"/>
        <v xml:space="preserve">MUL </v>
      </c>
      <c r="M705" s="7">
        <f t="shared" ca="1" si="230"/>
        <v>4</v>
      </c>
      <c r="N705" s="7">
        <f t="shared" ca="1" si="219"/>
        <v>3</v>
      </c>
      <c r="O705" s="8">
        <f t="shared" ca="1" si="231"/>
        <v>1</v>
      </c>
      <c r="P705" s="8">
        <f t="shared" ca="1" si="220"/>
        <v>1</v>
      </c>
      <c r="Q705" s="8">
        <f t="shared" ca="1" si="221"/>
        <v>0</v>
      </c>
      <c r="R705" s="8" t="str">
        <f t="shared" ca="1" si="232"/>
        <v>num</v>
      </c>
      <c r="S705" s="8" t="str">
        <f t="shared" ca="1" si="233"/>
        <v>num</v>
      </c>
      <c r="T705" s="8" t="str">
        <f t="shared" ca="1" si="234"/>
        <v>addr</v>
      </c>
      <c r="U705" s="7">
        <f ca="1">IF(O705="","",OFFSET(program!$A$1,0,disasm!$A705+COLUMN()-COLUMN($U705)+IF($I705,0,1)))</f>
        <v>6</v>
      </c>
      <c r="V705" s="7">
        <f ca="1">IF(P705="","",OFFSET(program!$A$1,0,disasm!$A705+COLUMN()-COLUMN($U705)+IF($I705,0,1)))</f>
        <v>1</v>
      </c>
      <c r="W705" s="7">
        <f ca="1">IF(Q705="","",OFFSET(program!$A$1,0,disasm!$A705+COLUMN()-COLUMN($U705)+IF($I705,0,1)))</f>
        <v>71</v>
      </c>
      <c r="X705" s="3" t="str">
        <f t="shared" ca="1" si="235"/>
        <v>6</v>
      </c>
      <c r="Y705" s="3" t="str">
        <f t="shared" ca="1" si="236"/>
        <v>1</v>
      </c>
      <c r="Z705" s="3" t="str">
        <f t="shared" ca="1" si="237"/>
        <v>[node.desttbl_size]</v>
      </c>
      <c r="AA705" s="3" t="str">
        <f ca="1">" "
&amp;AE705
&amp;IF(AND(OR(K705=5,K705=6),MOD(INT(J705/1000),10)=1)," A2","")
&amp;IF(AND(NOT(I705),J705=109,OFFSET(program!$A$1,0,disasm!$A705+1)&gt;0,NOT(ISNUMBER(FIND(" A1 "," "&amp;AE705&amp;" "))))," AUTOLABEL","")
&amp;" "</f>
        <v xml:space="preserve">  </v>
      </c>
    </row>
    <row r="706" spans="1:31" x14ac:dyDescent="0.2">
      <c r="A706" s="1">
        <f t="shared" ca="1" si="222"/>
        <v>1706</v>
      </c>
      <c r="B706" s="2" t="str">
        <f t="shared" ca="1" si="223"/>
        <v>node28_main+20</v>
      </c>
      <c r="C706" s="3" t="str">
        <f ca="1">_xlfn.TEXTJOIN(" ",FALSE,OFFSET(program!$A$1,0,A706,1,M706))</f>
        <v>1101 1715 0 72</v>
      </c>
      <c r="D706" s="4" t="str">
        <f ca="1">IF($H706="data",".dat "&amp;X706,
IF($H706="str",".str " &amp; _xlfn.TEXTJOIN("",FALSE,OFFSET(program!$A$2,0,A706+1,1,M706-1)),
$L706&amp;" "&amp;_xlfn.TEXTJOIN(", ",TRUE,$X706:$Z706)
))</f>
        <v>ADD  node28_main+29, 0, [node.desttbl]</v>
      </c>
      <c r="E706" s="19" t="b">
        <f t="shared" ca="1" si="224"/>
        <v>0</v>
      </c>
      <c r="F706" s="5" t="str">
        <f t="shared" ca="1" si="225"/>
        <v>node28_main</v>
      </c>
      <c r="G706" s="5">
        <f t="shared" ca="1" si="226"/>
        <v>1686</v>
      </c>
      <c r="H706" s="5" t="str">
        <f t="shared" si="227"/>
        <v>code</v>
      </c>
      <c r="I706" s="13" t="b">
        <f t="shared" si="228"/>
        <v>0</v>
      </c>
      <c r="J706" s="6">
        <f ca="1">OFFSET(program!$A$1,0,disasm!A706)</f>
        <v>1101</v>
      </c>
      <c r="K706" s="7">
        <f t="shared" ca="1" si="218"/>
        <v>1</v>
      </c>
      <c r="L706" s="7" t="str">
        <f t="shared" ca="1" si="229"/>
        <v xml:space="preserve">ADD </v>
      </c>
      <c r="M706" s="7">
        <f t="shared" ca="1" si="230"/>
        <v>4</v>
      </c>
      <c r="N706" s="7">
        <f t="shared" ca="1" si="219"/>
        <v>3</v>
      </c>
      <c r="O706" s="8">
        <f t="shared" ca="1" si="231"/>
        <v>1</v>
      </c>
      <c r="P706" s="8">
        <f t="shared" ca="1" si="220"/>
        <v>1</v>
      </c>
      <c r="Q706" s="8">
        <f t="shared" ca="1" si="221"/>
        <v>0</v>
      </c>
      <c r="R706" s="8" t="str">
        <f t="shared" ca="1" si="232"/>
        <v>addr</v>
      </c>
      <c r="S706" s="8" t="str">
        <f t="shared" ca="1" si="233"/>
        <v>num</v>
      </c>
      <c r="T706" s="8" t="str">
        <f t="shared" ca="1" si="234"/>
        <v>addr</v>
      </c>
      <c r="U706" s="7">
        <f ca="1">IF(O706="","",OFFSET(program!$A$1,0,disasm!$A706+COLUMN()-COLUMN($U706)+IF($I706,0,1)))</f>
        <v>1715</v>
      </c>
      <c r="V706" s="7">
        <f ca="1">IF(P706="","",OFFSET(program!$A$1,0,disasm!$A706+COLUMN()-COLUMN($U706)+IF($I706,0,1)))</f>
        <v>0</v>
      </c>
      <c r="W706" s="7">
        <f ca="1">IF(Q706="","",OFFSET(program!$A$1,0,disasm!$A706+COLUMN()-COLUMN($U706)+IF($I706,0,1)))</f>
        <v>72</v>
      </c>
      <c r="X706" s="3" t="str">
        <f t="shared" ca="1" si="235"/>
        <v>node28_main+29</v>
      </c>
      <c r="Y706" s="3" t="str">
        <f t="shared" ca="1" si="236"/>
        <v>0</v>
      </c>
      <c r="Z706" s="3" t="str">
        <f t="shared" ca="1" si="237"/>
        <v>[node.desttbl]</v>
      </c>
      <c r="AA706" s="3" t="str">
        <f ca="1">" "
&amp;AE706
&amp;IF(AND(OR(K706=5,K706=6),MOD(INT(J706/1000),10)=1)," A2","")
&amp;IF(AND(NOT(I706),J706=109,OFFSET(program!$A$1,0,disasm!$A706+1)&gt;0,NOT(ISNUMBER(FIND(" A1 "," "&amp;AE706&amp;" "))))," AUTOLABEL","")
&amp;" "</f>
        <v xml:space="preserve"> A1 </v>
      </c>
      <c r="AE706" s="21" t="s">
        <v>28</v>
      </c>
    </row>
    <row r="707" spans="1:31" x14ac:dyDescent="0.2">
      <c r="A707" s="1">
        <f t="shared" ca="1" si="222"/>
        <v>1710</v>
      </c>
      <c r="B707" s="2" t="str">
        <f t="shared" ca="1" si="223"/>
        <v>node28_main+24</v>
      </c>
      <c r="C707" s="3" t="str">
        <f ca="1">_xlfn.TEXTJOIN(" ",FALSE,OFFSET(program!$A$1,0,A707,1,M707))</f>
        <v>1105 1 73</v>
      </c>
      <c r="D707" s="4" t="str">
        <f ca="1">IF($H707="data",".dat "&amp;X707,
IF($H707="str",".str " &amp; _xlfn.TEXTJOIN("",FALSE,OFFSET(program!$A$2,0,A707+1,1,M707-1)),
$L707&amp;" "&amp;_xlfn.TEXTJOIN(", ",TRUE,$X707:$Z707)
))</f>
        <v>J!=0 1, main.loop</v>
      </c>
      <c r="E707" s="19" t="b">
        <f t="shared" ca="1" si="224"/>
        <v>0</v>
      </c>
      <c r="F707" s="5" t="str">
        <f t="shared" ca="1" si="225"/>
        <v>node28_main</v>
      </c>
      <c r="G707" s="5">
        <f t="shared" ca="1" si="226"/>
        <v>1686</v>
      </c>
      <c r="H707" s="5" t="str">
        <f t="shared" si="227"/>
        <v>code</v>
      </c>
      <c r="I707" s="13" t="b">
        <f t="shared" si="228"/>
        <v>0</v>
      </c>
      <c r="J707" s="6">
        <f ca="1">OFFSET(program!$A$1,0,disasm!A707)</f>
        <v>1105</v>
      </c>
      <c r="K707" s="7">
        <f t="shared" ref="K707:K770" ca="1" si="238">MOD($J707,100)</f>
        <v>5</v>
      </c>
      <c r="L707" s="7" t="str">
        <f t="shared" ca="1" si="229"/>
        <v>J!=0</v>
      </c>
      <c r="M707" s="7">
        <f t="shared" ca="1" si="230"/>
        <v>3</v>
      </c>
      <c r="N707" s="7">
        <f t="shared" ref="N707:N770" ca="1" si="239">IF($I707,1,IFERROR(CHOOSE($K707,3,3,1,1,2,2,3,3,1),0))</f>
        <v>2</v>
      </c>
      <c r="O707" s="8">
        <f t="shared" ca="1" si="231"/>
        <v>1</v>
      </c>
      <c r="P707" s="8">
        <f t="shared" ref="P707:P770" ca="1" si="240">IF($N707&gt;=2,MOD(INT($J707/1000),10),"")</f>
        <v>1</v>
      </c>
      <c r="Q707" s="8" t="str">
        <f t="shared" ref="Q707:Q770" ca="1" si="241">IF($N707&gt;=3,MOD(INT($J707/10000),10),"")</f>
        <v/>
      </c>
      <c r="R707" s="8" t="str">
        <f t="shared" ca="1" si="232"/>
        <v>num</v>
      </c>
      <c r="S707" s="8" t="str">
        <f t="shared" ca="1" si="233"/>
        <v>addr</v>
      </c>
      <c r="T707" s="8" t="str">
        <f t="shared" ca="1" si="234"/>
        <v/>
      </c>
      <c r="U707" s="7">
        <f ca="1">IF(O707="","",OFFSET(program!$A$1,0,disasm!$A707+COLUMN()-COLUMN($U707)+IF($I707,0,1)))</f>
        <v>1</v>
      </c>
      <c r="V707" s="7">
        <f ca="1">IF(P707="","",OFFSET(program!$A$1,0,disasm!$A707+COLUMN()-COLUMN($U707)+IF($I707,0,1)))</f>
        <v>73</v>
      </c>
      <c r="W707" s="7" t="str">
        <f ca="1">IF(Q707="","",OFFSET(program!$A$1,0,disasm!$A707+COLUMN()-COLUMN($U707)+IF($I707,0,1)))</f>
        <v/>
      </c>
      <c r="X707" s="3" t="str">
        <f t="shared" ca="1" si="235"/>
        <v>1</v>
      </c>
      <c r="Y707" s="3" t="str">
        <f t="shared" ca="1" si="236"/>
        <v>main.loop</v>
      </c>
      <c r="Z707" s="3" t="str">
        <f t="shared" ca="1" si="237"/>
        <v/>
      </c>
      <c r="AA707" s="3" t="str">
        <f ca="1">" "
&amp;AE707
&amp;IF(AND(OR(K707=5,K707=6),MOD(INT(J707/1000),10)=1)," A2","")
&amp;IF(AND(NOT(I707),J707=109,OFFSET(program!$A$1,0,disasm!$A707+1)&gt;0,NOT(ISNUMBER(FIND(" A1 "," "&amp;AE707&amp;" "))))," AUTOLABEL","")
&amp;" "</f>
        <v xml:space="preserve">  A2 </v>
      </c>
    </row>
    <row r="708" spans="1:31" x14ac:dyDescent="0.2">
      <c r="A708" s="1">
        <f t="shared" ref="A708:A771" ca="1" si="242">A707+M707</f>
        <v>1713</v>
      </c>
      <c r="B708" s="2" t="str">
        <f t="shared" ref="B708:B771" ca="1" si="243">$F708
&amp;IF(ISBLANK(AB708),
    IF($A708=$G708,
        "",
        "+"&amp;$A708-$G708
    ),
    "."&amp;AB708
)</f>
        <v>node28_main+27</v>
      </c>
      <c r="C708" s="3" t="str">
        <f ca="1">_xlfn.TEXTJOIN(" ",FALSE,OFFSET(program!$A$1,0,A708,1,M708))</f>
        <v>1</v>
      </c>
      <c r="D708" s="4" t="str">
        <f ca="1">IF($H708="data",".dat "&amp;X708,
IF($H708="str",".str " &amp; _xlfn.TEXTJOIN("",FALSE,OFFSET(program!$A$2,0,A708+1,1,M708-1)),
$L708&amp;" "&amp;_xlfn.TEXTJOIN(", ",TRUE,$X708:$Z708)
))</f>
        <v>.dat 1</v>
      </c>
      <c r="E708" s="19" t="b">
        <f t="shared" ref="E708:E771" ca="1" si="244">IF(G708&lt;&gt;G707,NOT(E707),E707)</f>
        <v>0</v>
      </c>
      <c r="F708" s="5" t="str">
        <f t="shared" ref="F708:F771" ca="1" si="245">IF(ISBLANK($AD708),
    IF(ISNUMBER(FIND(" AUTOLABEL ",AA708)),IF(I708,"data","fun")&amp;A708,F707),
    $AD708
)</f>
        <v>node28_main</v>
      </c>
      <c r="G708" s="5">
        <f t="shared" ref="G708:G771" ca="1" si="246">IF(AND(ISBLANK($AD708),NOT(ISNUMBER(FIND(" AUTOLABEL ",AA708)))),G707,$A708)</f>
        <v>1686</v>
      </c>
      <c r="H708" s="5" t="str">
        <f t="shared" ref="H708:H771" si="247">IF(ISNUMBER(FIND(" STR "," "&amp;AE708&amp;" ")),"str",
IF(ISNUMBER(FIND(" CODE "," "&amp;AE708&amp;" ")),"code",
IF(ISNUMBER(FIND(" DATA "," "&amp;AE708&amp;" ")),"data",
$H707
)))</f>
        <v>data</v>
      </c>
      <c r="I708" s="13" t="b">
        <f t="shared" ref="I708:I771" si="248">H708&lt;&gt;"code"</f>
        <v>1</v>
      </c>
      <c r="J708" s="6">
        <f ca="1">OFFSET(program!$A$1,0,disasm!A708)</f>
        <v>1</v>
      </c>
      <c r="K708" s="7">
        <f t="shared" ca="1" si="238"/>
        <v>1</v>
      </c>
      <c r="L708" s="7" t="str">
        <f t="shared" ref="L708:L771" ca="1" si="249">IF(K708=99,"END",CHOOSE(K708,"ADD ","MUL ","IN  ","OUT ","J!=0","J=0 ","CMP&lt;","CMP=","SP+ "))</f>
        <v xml:space="preserve">ADD </v>
      </c>
      <c r="M708" s="7">
        <f t="shared" ref="M708:M771" si="250">IF($H708="data",1,IF($H708="str",$J708+1,N708+1))</f>
        <v>1</v>
      </c>
      <c r="N708" s="7">
        <f t="shared" si="239"/>
        <v>1</v>
      </c>
      <c r="O708" s="8">
        <f t="shared" ref="O708:O771" si="251">IF(I708,1,IF($N708&gt;=1,MOD(INT($J708/100),10),""))</f>
        <v>1</v>
      </c>
      <c r="P708" s="8" t="str">
        <f t="shared" si="240"/>
        <v/>
      </c>
      <c r="Q708" s="8" t="str">
        <f t="shared" si="241"/>
        <v/>
      </c>
      <c r="R708" s="8" t="str">
        <f t="shared" ref="R708:R771" ca="1" si="252">IF(O708="","",
    IF(ISNUMBER(FIND(" A"&amp;R$1&amp;" ",$AA708)),"addr",
        IF(ISNUMBER(FIND(" C"&amp;R$1&amp;" ",$AA708)),"char",
            CHOOSE(O708+1,"addr","num","num")
        )
    )
)</f>
        <v>num</v>
      </c>
      <c r="S708" s="8" t="str">
        <f t="shared" ref="S708:S771" si="253">IF(P708="","",
    IF(ISNUMBER(FIND(" A"&amp;S$1&amp;" ",$AA708)),"addr",
        IF(ISNUMBER(FIND(" C"&amp;S$1&amp;" ",$AA708)),"char",
            CHOOSE(P708+1,"addr","num","num")
        )
    )
)</f>
        <v/>
      </c>
      <c r="T708" s="8" t="str">
        <f t="shared" ref="T708:T771" si="254">IF(Q708="","",
    IF(ISNUMBER(FIND(" A"&amp;T$1&amp;" ",$AA708)),"addr",
        IF(ISNUMBER(FIND(" C"&amp;T$1&amp;" ",$AA708)),"char",
            CHOOSE(Q708+1,"addr","num","num")
        )
    )
)</f>
        <v/>
      </c>
      <c r="U708" s="7">
        <f ca="1">IF(O708="","",OFFSET(program!$A$1,0,disasm!$A708+COLUMN()-COLUMN($U708)+IF($I708,0,1)))</f>
        <v>1</v>
      </c>
      <c r="V708" s="7" t="str">
        <f ca="1">IF(P708="","",OFFSET(program!$A$1,0,disasm!$A708+COLUMN()-COLUMN($U708)+IF($I708,0,1)))</f>
        <v/>
      </c>
      <c r="W708" s="7" t="str">
        <f ca="1">IF(Q708="","",OFFSET(program!$A$1,0,disasm!$A708+COLUMN()-COLUMN($U708)+IF($I708,0,1)))</f>
        <v/>
      </c>
      <c r="X708" s="3" t="str">
        <f t="shared" ref="X708:X771" ca="1" si="255">IF(O708="","",
  SUBSTITUTE(SUBSTITUTE(
    CHOOSE(1+O708,"[val]","val","[SP+val]"),
    "val",
    IF(R708="char","'"&amp;CHAR(U708)&amp;"'",
      IF(R708="addr",
        INDEX($B:$B,MATCH(U708,$A:$A,1))
          &amp; IF(INDEX($A:$A,MATCH(U708,$A:$A,1)) &lt; U708, ".a"&amp;(U708 - INDEX($A:$A,MATCH(U708,$A:$A,1))),""),
        U708
       )
    )
  ),"+-","-")
)</f>
        <v>1</v>
      </c>
      <c r="Y708" s="3" t="str">
        <f t="shared" ref="Y708:Y771" si="256">IF(P708="","",
  SUBSTITUTE(SUBSTITUTE(
    CHOOSE(1+P708,"[val]","val","[SP+val]"),
    "val",
    IF(S708="char","'"&amp;CHAR(V708)&amp;"'",
      IF(S708="addr",
        INDEX($B:$B,MATCH(V708,$A:$A,1))
          &amp; IF(INDEX($A:$A,MATCH(V708,$A:$A,1)) &lt; V708, ".a"&amp;(V708 - INDEX($A:$A,MATCH(V708,$A:$A,1))),""),
        V708
       )
    )
  ),"+-","-")
)</f>
        <v/>
      </c>
      <c r="Z708" s="3" t="str">
        <f t="shared" ref="Z708:Z771" si="257">IF(Q708="","",
  SUBSTITUTE(SUBSTITUTE(
    CHOOSE(1+Q708,"[val]","val","[SP+val]"),
    "val",
    IF(T708="char","'"&amp;CHAR(W708)&amp;"'",
      IF(T708="addr",
        INDEX($B:$B,MATCH(W708,$A:$A,1))
          &amp; IF(INDEX($A:$A,MATCH(W708,$A:$A,1)) &lt; W708, ".a"&amp;(W708 - INDEX($A:$A,MATCH(W708,$A:$A,1))),""),
        W708
       )
    )
  ),"+-","-")
)</f>
        <v/>
      </c>
      <c r="AA708" s="3" t="str">
        <f ca="1">" "
&amp;AE708
&amp;IF(AND(OR(K708=5,K708=6),MOD(INT(J708/1000),10)=1)," A2","")
&amp;IF(AND(NOT(I708),J708=109,OFFSET(program!$A$1,0,disasm!$A708+1)&gt;0,NOT(ISNUMBER(FIND(" A1 "," "&amp;AE708&amp;" "))))," AUTOLABEL","")
&amp;" "</f>
        <v xml:space="preserve"> DATA </v>
      </c>
      <c r="AE708" s="12" t="s">
        <v>23</v>
      </c>
    </row>
    <row r="709" spans="1:31" x14ac:dyDescent="0.2">
      <c r="A709" s="1">
        <f t="shared" ca="1" si="242"/>
        <v>1714</v>
      </c>
      <c r="B709" s="2" t="str">
        <f t="shared" ca="1" si="243"/>
        <v>node28_main+28</v>
      </c>
      <c r="C709" s="3" t="str">
        <f ca="1">_xlfn.TEXTJOIN(" ",FALSE,OFFSET(program!$A$1,0,A709,1,M709))</f>
        <v>5</v>
      </c>
      <c r="D709" s="4" t="str">
        <f ca="1">IF($H709="data",".dat "&amp;X709,
IF($H709="str",".str " &amp; _xlfn.TEXTJOIN("",FALSE,OFFSET(program!$A$2,0,A709+1,1,M709-1)),
$L709&amp;" "&amp;_xlfn.TEXTJOIN(", ",TRUE,$X709:$Z709)
))</f>
        <v>.dat 5</v>
      </c>
      <c r="E709" s="19" t="b">
        <f t="shared" ca="1" si="244"/>
        <v>0</v>
      </c>
      <c r="F709" s="5" t="str">
        <f t="shared" ca="1" si="245"/>
        <v>node28_main</v>
      </c>
      <c r="G709" s="5">
        <f t="shared" ca="1" si="246"/>
        <v>1686</v>
      </c>
      <c r="H709" s="5" t="str">
        <f t="shared" si="247"/>
        <v>data</v>
      </c>
      <c r="I709" s="13" t="b">
        <f t="shared" si="248"/>
        <v>1</v>
      </c>
      <c r="J709" s="6">
        <f ca="1">OFFSET(program!$A$1,0,disasm!A709)</f>
        <v>5</v>
      </c>
      <c r="K709" s="7">
        <f t="shared" ca="1" si="238"/>
        <v>5</v>
      </c>
      <c r="L709" s="7" t="str">
        <f t="shared" ca="1" si="249"/>
        <v>J!=0</v>
      </c>
      <c r="M709" s="7">
        <f t="shared" si="250"/>
        <v>1</v>
      </c>
      <c r="N709" s="7">
        <f t="shared" si="239"/>
        <v>1</v>
      </c>
      <c r="O709" s="8">
        <f t="shared" si="251"/>
        <v>1</v>
      </c>
      <c r="P709" s="8" t="str">
        <f t="shared" si="240"/>
        <v/>
      </c>
      <c r="Q709" s="8" t="str">
        <f t="shared" si="241"/>
        <v/>
      </c>
      <c r="R709" s="8" t="str">
        <f t="shared" ca="1" si="252"/>
        <v>num</v>
      </c>
      <c r="S709" s="8" t="str">
        <f t="shared" si="253"/>
        <v/>
      </c>
      <c r="T709" s="8" t="str">
        <f t="shared" si="254"/>
        <v/>
      </c>
      <c r="U709" s="7">
        <f ca="1">IF(O709="","",OFFSET(program!$A$1,0,disasm!$A709+COLUMN()-COLUMN($U709)+IF($I709,0,1)))</f>
        <v>5</v>
      </c>
      <c r="V709" s="7" t="str">
        <f ca="1">IF(P709="","",OFFSET(program!$A$1,0,disasm!$A709+COLUMN()-COLUMN($U709)+IF($I709,0,1)))</f>
        <v/>
      </c>
      <c r="W709" s="7" t="str">
        <f ca="1">IF(Q709="","",OFFSET(program!$A$1,0,disasm!$A709+COLUMN()-COLUMN($U709)+IF($I709,0,1)))</f>
        <v/>
      </c>
      <c r="X709" s="3" t="str">
        <f t="shared" ca="1" si="255"/>
        <v>5</v>
      </c>
      <c r="Y709" s="3" t="str">
        <f t="shared" si="256"/>
        <v/>
      </c>
      <c r="Z709" s="3" t="str">
        <f t="shared" si="257"/>
        <v/>
      </c>
      <c r="AA709" s="3" t="str">
        <f ca="1">" "
&amp;AE709
&amp;IF(AND(OR(K709=5,K709=6),MOD(INT(J709/1000),10)=1)," A2","")
&amp;IF(AND(NOT(I709),J709=109,OFFSET(program!$A$1,0,disasm!$A709+1)&gt;0,NOT(ISNUMBER(FIND(" A1 "," "&amp;AE709&amp;" "))))," AUTOLABEL","")
&amp;" "</f>
        <v xml:space="preserve">  </v>
      </c>
    </row>
    <row r="710" spans="1:31" x14ac:dyDescent="0.2">
      <c r="A710" s="1">
        <f t="shared" ca="1" si="242"/>
        <v>1715</v>
      </c>
      <c r="B710" s="2" t="str">
        <f t="shared" ca="1" si="243"/>
        <v>node28_main+29</v>
      </c>
      <c r="C710" s="3" t="str">
        <f ca="1">_xlfn.TEXTJOIN(" ",FALSE,OFFSET(program!$A$1,0,A710,1,M710))</f>
        <v>42</v>
      </c>
      <c r="D710" s="4" t="str">
        <f ca="1">IF($H710="data",".dat "&amp;X710,
IF($H710="str",".str " &amp; _xlfn.TEXTJOIN("",FALSE,OFFSET(program!$A$2,0,A710+1,1,M710-1)),
$L710&amp;" "&amp;_xlfn.TEXTJOIN(", ",TRUE,$X710:$Z710)
))</f>
        <v>.dat 42</v>
      </c>
      <c r="E710" s="19" t="b">
        <f t="shared" ca="1" si="244"/>
        <v>0</v>
      </c>
      <c r="F710" s="5" t="str">
        <f t="shared" ca="1" si="245"/>
        <v>node28_main</v>
      </c>
      <c r="G710" s="5">
        <f t="shared" ca="1" si="246"/>
        <v>1686</v>
      </c>
      <c r="H710" s="5" t="str">
        <f t="shared" si="247"/>
        <v>data</v>
      </c>
      <c r="I710" s="13" t="b">
        <f t="shared" si="248"/>
        <v>1</v>
      </c>
      <c r="J710" s="6">
        <f ca="1">OFFSET(program!$A$1,0,disasm!A710)</f>
        <v>42</v>
      </c>
      <c r="K710" s="7">
        <f t="shared" ca="1" si="238"/>
        <v>42</v>
      </c>
      <c r="L710" s="7" t="e">
        <f t="shared" ca="1" si="249"/>
        <v>#VALUE!</v>
      </c>
      <c r="M710" s="7">
        <f t="shared" si="250"/>
        <v>1</v>
      </c>
      <c r="N710" s="7">
        <f t="shared" si="239"/>
        <v>1</v>
      </c>
      <c r="O710" s="8">
        <f t="shared" si="251"/>
        <v>1</v>
      </c>
      <c r="P710" s="8" t="str">
        <f t="shared" si="240"/>
        <v/>
      </c>
      <c r="Q710" s="8" t="str">
        <f t="shared" si="241"/>
        <v/>
      </c>
      <c r="R710" s="8" t="str">
        <f t="shared" ca="1" si="252"/>
        <v>num</v>
      </c>
      <c r="S710" s="8" t="str">
        <f t="shared" si="253"/>
        <v/>
      </c>
      <c r="T710" s="8" t="str">
        <f t="shared" si="254"/>
        <v/>
      </c>
      <c r="U710" s="7">
        <f ca="1">IF(O710="","",OFFSET(program!$A$1,0,disasm!$A710+COLUMN()-COLUMN($U710)+IF($I710,0,1)))</f>
        <v>42</v>
      </c>
      <c r="V710" s="7" t="str">
        <f ca="1">IF(P710="","",OFFSET(program!$A$1,0,disasm!$A710+COLUMN()-COLUMN($U710)+IF($I710,0,1)))</f>
        <v/>
      </c>
      <c r="W710" s="7" t="str">
        <f ca="1">IF(Q710="","",OFFSET(program!$A$1,0,disasm!$A710+COLUMN()-COLUMN($U710)+IF($I710,0,1)))</f>
        <v/>
      </c>
      <c r="X710" s="3" t="str">
        <f t="shared" ca="1" si="255"/>
        <v>42</v>
      </c>
      <c r="Y710" s="3" t="str">
        <f t="shared" si="256"/>
        <v/>
      </c>
      <c r="Z710" s="3" t="str">
        <f t="shared" si="257"/>
        <v/>
      </c>
      <c r="AA710" s="3" t="str">
        <f ca="1">" "
&amp;AE710
&amp;IF(AND(OR(K710=5,K710=6),MOD(INT(J710/1000),10)=1)," A2","")
&amp;IF(AND(NOT(I710),J710=109,OFFSET(program!$A$1,0,disasm!$A710+1)&gt;0,NOT(ISNUMBER(FIND(" A1 "," "&amp;AE710&amp;" "))))," AUTOLABEL","")
&amp;" "</f>
        <v xml:space="preserve">  </v>
      </c>
    </row>
    <row r="711" spans="1:31" x14ac:dyDescent="0.2">
      <c r="A711" s="1">
        <f t="shared" ca="1" si="242"/>
        <v>1716</v>
      </c>
      <c r="B711" s="2" t="str">
        <f t="shared" ca="1" si="243"/>
        <v>node28_main+30</v>
      </c>
      <c r="C711" s="3" t="str">
        <f ca="1">_xlfn.TEXTJOIN(" ",FALSE,OFFSET(program!$A$1,0,A711,1,M711))</f>
        <v>186891</v>
      </c>
      <c r="D711" s="4" t="str">
        <f ca="1">IF($H711="data",".dat "&amp;X711,
IF($H711="str",".str " &amp; _xlfn.TEXTJOIN("",FALSE,OFFSET(program!$A$2,0,A711+1,1,M711-1)),
$L711&amp;" "&amp;_xlfn.TEXTJOIN(", ",TRUE,$X711:$Z711)
))</f>
        <v>.dat 186891</v>
      </c>
      <c r="E711" s="19" t="b">
        <f t="shared" ca="1" si="244"/>
        <v>0</v>
      </c>
      <c r="F711" s="5" t="str">
        <f t="shared" ca="1" si="245"/>
        <v>node28_main</v>
      </c>
      <c r="G711" s="5">
        <f t="shared" ca="1" si="246"/>
        <v>1686</v>
      </c>
      <c r="H711" s="5" t="str">
        <f t="shared" si="247"/>
        <v>data</v>
      </c>
      <c r="I711" s="13" t="b">
        <f t="shared" si="248"/>
        <v>1</v>
      </c>
      <c r="J711" s="6">
        <f ca="1">OFFSET(program!$A$1,0,disasm!A711)</f>
        <v>186891</v>
      </c>
      <c r="K711" s="7">
        <f t="shared" ca="1" si="238"/>
        <v>91</v>
      </c>
      <c r="L711" s="7" t="e">
        <f t="shared" ca="1" si="249"/>
        <v>#VALUE!</v>
      </c>
      <c r="M711" s="7">
        <f t="shared" si="250"/>
        <v>1</v>
      </c>
      <c r="N711" s="7">
        <f t="shared" si="239"/>
        <v>1</v>
      </c>
      <c r="O711" s="8">
        <f t="shared" si="251"/>
        <v>1</v>
      </c>
      <c r="P711" s="8" t="str">
        <f t="shared" si="240"/>
        <v/>
      </c>
      <c r="Q711" s="8" t="str">
        <f t="shared" si="241"/>
        <v/>
      </c>
      <c r="R711" s="8" t="str">
        <f t="shared" ca="1" si="252"/>
        <v>num</v>
      </c>
      <c r="S711" s="8" t="str">
        <f t="shared" si="253"/>
        <v/>
      </c>
      <c r="T711" s="8" t="str">
        <f t="shared" si="254"/>
        <v/>
      </c>
      <c r="U711" s="7">
        <f ca="1">IF(O711="","",OFFSET(program!$A$1,0,disasm!$A711+COLUMN()-COLUMN($U711)+IF($I711,0,1)))</f>
        <v>186891</v>
      </c>
      <c r="V711" s="7" t="str">
        <f ca="1">IF(P711="","",OFFSET(program!$A$1,0,disasm!$A711+COLUMN()-COLUMN($U711)+IF($I711,0,1)))</f>
        <v/>
      </c>
      <c r="W711" s="7" t="str">
        <f ca="1">IF(Q711="","",OFFSET(program!$A$1,0,disasm!$A711+COLUMN()-COLUMN($U711)+IF($I711,0,1)))</f>
        <v/>
      </c>
      <c r="X711" s="3" t="str">
        <f t="shared" ca="1" si="255"/>
        <v>186891</v>
      </c>
      <c r="Y711" s="3" t="str">
        <f t="shared" si="256"/>
        <v/>
      </c>
      <c r="Z711" s="3" t="str">
        <f t="shared" si="257"/>
        <v/>
      </c>
      <c r="AA711" s="3" t="str">
        <f ca="1">" "
&amp;AE711
&amp;IF(AND(OR(K711=5,K711=6),MOD(INT(J711/1000),10)=1)," A2","")
&amp;IF(AND(NOT(I711),J711=109,OFFSET(program!$A$1,0,disasm!$A711+1)&gt;0,NOT(ISNUMBER(FIND(" A1 "," "&amp;AE711&amp;" "))))," AUTOLABEL","")
&amp;" "</f>
        <v xml:space="preserve">  </v>
      </c>
    </row>
    <row r="712" spans="1:31" x14ac:dyDescent="0.2">
      <c r="A712" s="1">
        <f t="shared" ca="1" si="242"/>
        <v>1717</v>
      </c>
      <c r="B712" s="2" t="str">
        <f t="shared" ca="1" si="243"/>
        <v>node28_main+31</v>
      </c>
      <c r="C712" s="3" t="str">
        <f ca="1">_xlfn.TEXTJOIN(" ",FALSE,OFFSET(program!$A$1,0,A712,1,M712))</f>
        <v>29</v>
      </c>
      <c r="D712" s="4" t="str">
        <f ca="1">IF($H712="data",".dat "&amp;X712,
IF($H712="str",".str " &amp; _xlfn.TEXTJOIN("",FALSE,OFFSET(program!$A$2,0,A712+1,1,M712-1)),
$L712&amp;" "&amp;_xlfn.TEXTJOIN(", ",TRUE,$X712:$Z712)
))</f>
        <v>.dat 29</v>
      </c>
      <c r="E712" s="19" t="b">
        <f t="shared" ca="1" si="244"/>
        <v>0</v>
      </c>
      <c r="F712" s="5" t="str">
        <f t="shared" ca="1" si="245"/>
        <v>node28_main</v>
      </c>
      <c r="G712" s="5">
        <f t="shared" ca="1" si="246"/>
        <v>1686</v>
      </c>
      <c r="H712" s="5" t="str">
        <f t="shared" si="247"/>
        <v>data</v>
      </c>
      <c r="I712" s="13" t="b">
        <f t="shared" si="248"/>
        <v>1</v>
      </c>
      <c r="J712" s="6">
        <f ca="1">OFFSET(program!$A$1,0,disasm!A712)</f>
        <v>29</v>
      </c>
      <c r="K712" s="7">
        <f t="shared" ca="1" si="238"/>
        <v>29</v>
      </c>
      <c r="L712" s="7" t="e">
        <f t="shared" ca="1" si="249"/>
        <v>#VALUE!</v>
      </c>
      <c r="M712" s="7">
        <f t="shared" si="250"/>
        <v>1</v>
      </c>
      <c r="N712" s="7">
        <f t="shared" si="239"/>
        <v>1</v>
      </c>
      <c r="O712" s="8">
        <f t="shared" si="251"/>
        <v>1</v>
      </c>
      <c r="P712" s="8" t="str">
        <f t="shared" si="240"/>
        <v/>
      </c>
      <c r="Q712" s="8" t="str">
        <f t="shared" si="241"/>
        <v/>
      </c>
      <c r="R712" s="8" t="str">
        <f t="shared" ca="1" si="252"/>
        <v>num</v>
      </c>
      <c r="S712" s="8" t="str">
        <f t="shared" si="253"/>
        <v/>
      </c>
      <c r="T712" s="8" t="str">
        <f t="shared" si="254"/>
        <v/>
      </c>
      <c r="U712" s="7">
        <f ca="1">IF(O712="","",OFFSET(program!$A$1,0,disasm!$A712+COLUMN()-COLUMN($U712)+IF($I712,0,1)))</f>
        <v>29</v>
      </c>
      <c r="V712" s="7" t="str">
        <f ca="1">IF(P712="","",OFFSET(program!$A$1,0,disasm!$A712+COLUMN()-COLUMN($U712)+IF($I712,0,1)))</f>
        <v/>
      </c>
      <c r="W712" s="7" t="str">
        <f ca="1">IF(Q712="","",OFFSET(program!$A$1,0,disasm!$A712+COLUMN()-COLUMN($U712)+IF($I712,0,1)))</f>
        <v/>
      </c>
      <c r="X712" s="3" t="str">
        <f t="shared" ca="1" si="255"/>
        <v>29</v>
      </c>
      <c r="Y712" s="3" t="str">
        <f t="shared" si="256"/>
        <v/>
      </c>
      <c r="Z712" s="3" t="str">
        <f t="shared" si="257"/>
        <v/>
      </c>
      <c r="AA712" s="3" t="str">
        <f ca="1">" "
&amp;AE712
&amp;IF(AND(OR(K712=5,K712=6),MOD(INT(J712/1000),10)=1)," A2","")
&amp;IF(AND(NOT(I712),J712=109,OFFSET(program!$A$1,0,disasm!$A712+1)&gt;0,NOT(ISNUMBER(FIND(" A1 "," "&amp;AE712&amp;" "))))," AUTOLABEL","")
&amp;" "</f>
        <v xml:space="preserve">  </v>
      </c>
    </row>
    <row r="713" spans="1:31" x14ac:dyDescent="0.2">
      <c r="A713" s="1">
        <f t="shared" ca="1" si="242"/>
        <v>1718</v>
      </c>
      <c r="B713" s="2" t="str">
        <f t="shared" ca="1" si="243"/>
        <v>node28_main+32</v>
      </c>
      <c r="C713" s="3" t="str">
        <f ca="1">_xlfn.TEXTJOIN(" ",FALSE,OFFSET(program!$A$1,0,A713,1,M713))</f>
        <v>173122</v>
      </c>
      <c r="D713" s="4" t="str">
        <f ca="1">IF($H713="data",".dat "&amp;X713,
IF($H713="str",".str " &amp; _xlfn.TEXTJOIN("",FALSE,OFFSET(program!$A$2,0,A713+1,1,M713-1)),
$L713&amp;" "&amp;_xlfn.TEXTJOIN(", ",TRUE,$X713:$Z713)
))</f>
        <v>.dat 173122</v>
      </c>
      <c r="E713" s="19" t="b">
        <f t="shared" ca="1" si="244"/>
        <v>0</v>
      </c>
      <c r="F713" s="5" t="str">
        <f t="shared" ca="1" si="245"/>
        <v>node28_main</v>
      </c>
      <c r="G713" s="5">
        <f t="shared" ca="1" si="246"/>
        <v>1686</v>
      </c>
      <c r="H713" s="5" t="str">
        <f t="shared" si="247"/>
        <v>data</v>
      </c>
      <c r="I713" s="13" t="b">
        <f t="shared" si="248"/>
        <v>1</v>
      </c>
      <c r="J713" s="6">
        <f ca="1">OFFSET(program!$A$1,0,disasm!A713)</f>
        <v>173122</v>
      </c>
      <c r="K713" s="7">
        <f t="shared" ca="1" si="238"/>
        <v>22</v>
      </c>
      <c r="L713" s="7" t="e">
        <f t="shared" ca="1" si="249"/>
        <v>#VALUE!</v>
      </c>
      <c r="M713" s="7">
        <f t="shared" si="250"/>
        <v>1</v>
      </c>
      <c r="N713" s="7">
        <f t="shared" si="239"/>
        <v>1</v>
      </c>
      <c r="O713" s="8">
        <f t="shared" si="251"/>
        <v>1</v>
      </c>
      <c r="P713" s="8" t="str">
        <f t="shared" si="240"/>
        <v/>
      </c>
      <c r="Q713" s="8" t="str">
        <f t="shared" si="241"/>
        <v/>
      </c>
      <c r="R713" s="8" t="str">
        <f t="shared" ca="1" si="252"/>
        <v>num</v>
      </c>
      <c r="S713" s="8" t="str">
        <f t="shared" si="253"/>
        <v/>
      </c>
      <c r="T713" s="8" t="str">
        <f t="shared" si="254"/>
        <v/>
      </c>
      <c r="U713" s="7">
        <f ca="1">IF(O713="","",OFFSET(program!$A$1,0,disasm!$A713+COLUMN()-COLUMN($U713)+IF($I713,0,1)))</f>
        <v>173122</v>
      </c>
      <c r="V713" s="7" t="str">
        <f ca="1">IF(P713="","",OFFSET(program!$A$1,0,disasm!$A713+COLUMN()-COLUMN($U713)+IF($I713,0,1)))</f>
        <v/>
      </c>
      <c r="W713" s="7" t="str">
        <f ca="1">IF(Q713="","",OFFSET(program!$A$1,0,disasm!$A713+COLUMN()-COLUMN($U713)+IF($I713,0,1)))</f>
        <v/>
      </c>
      <c r="X713" s="3" t="str">
        <f t="shared" ca="1" si="255"/>
        <v>173122</v>
      </c>
      <c r="Y713" s="3" t="str">
        <f t="shared" si="256"/>
        <v/>
      </c>
      <c r="Z713" s="3" t="str">
        <f t="shared" si="257"/>
        <v/>
      </c>
      <c r="AA713" s="3" t="str">
        <f ca="1">" "
&amp;AE713
&amp;IF(AND(OR(K713=5,K713=6),MOD(INT(J713/1000),10)=1)," A2","")
&amp;IF(AND(NOT(I713),J713=109,OFFSET(program!$A$1,0,disasm!$A713+1)&gt;0,NOT(ISNUMBER(FIND(" A1 "," "&amp;AE713&amp;" "))))," AUTOLABEL","")
&amp;" "</f>
        <v xml:space="preserve">  </v>
      </c>
    </row>
    <row r="714" spans="1:31" x14ac:dyDescent="0.2">
      <c r="A714" s="1">
        <f t="shared" ca="1" si="242"/>
        <v>1719</v>
      </c>
      <c r="B714" s="2" t="str">
        <f t="shared" ca="1" si="243"/>
        <v>node28_main+33</v>
      </c>
      <c r="C714" s="3" t="str">
        <f ca="1">_xlfn.TEXTJOIN(" ",FALSE,OFFSET(program!$A$1,0,A714,1,M714))</f>
        <v>21</v>
      </c>
      <c r="D714" s="4" t="str">
        <f ca="1">IF($H714="data",".dat "&amp;X714,
IF($H714="str",".str " &amp; _xlfn.TEXTJOIN("",FALSE,OFFSET(program!$A$2,0,A714+1,1,M714-1)),
$L714&amp;" "&amp;_xlfn.TEXTJOIN(", ",TRUE,$X714:$Z714)
))</f>
        <v>.dat 21</v>
      </c>
      <c r="E714" s="19" t="b">
        <f t="shared" ca="1" si="244"/>
        <v>0</v>
      </c>
      <c r="F714" s="5" t="str">
        <f t="shared" ca="1" si="245"/>
        <v>node28_main</v>
      </c>
      <c r="G714" s="5">
        <f t="shared" ca="1" si="246"/>
        <v>1686</v>
      </c>
      <c r="H714" s="5" t="str">
        <f t="shared" si="247"/>
        <v>data</v>
      </c>
      <c r="I714" s="13" t="b">
        <f t="shared" si="248"/>
        <v>1</v>
      </c>
      <c r="J714" s="6">
        <f ca="1">OFFSET(program!$A$1,0,disasm!A714)</f>
        <v>21</v>
      </c>
      <c r="K714" s="7">
        <f t="shared" ca="1" si="238"/>
        <v>21</v>
      </c>
      <c r="L714" s="7" t="e">
        <f t="shared" ca="1" si="249"/>
        <v>#VALUE!</v>
      </c>
      <c r="M714" s="7">
        <f t="shared" si="250"/>
        <v>1</v>
      </c>
      <c r="N714" s="7">
        <f t="shared" si="239"/>
        <v>1</v>
      </c>
      <c r="O714" s="8">
        <f t="shared" si="251"/>
        <v>1</v>
      </c>
      <c r="P714" s="8" t="str">
        <f t="shared" si="240"/>
        <v/>
      </c>
      <c r="Q714" s="8" t="str">
        <f t="shared" si="241"/>
        <v/>
      </c>
      <c r="R714" s="8" t="str">
        <f t="shared" ca="1" si="252"/>
        <v>num</v>
      </c>
      <c r="S714" s="8" t="str">
        <f t="shared" si="253"/>
        <v/>
      </c>
      <c r="T714" s="8" t="str">
        <f t="shared" si="254"/>
        <v/>
      </c>
      <c r="U714" s="7">
        <f ca="1">IF(O714="","",OFFSET(program!$A$1,0,disasm!$A714+COLUMN()-COLUMN($U714)+IF($I714,0,1)))</f>
        <v>21</v>
      </c>
      <c r="V714" s="7" t="str">
        <f ca="1">IF(P714="","",OFFSET(program!$A$1,0,disasm!$A714+COLUMN()-COLUMN($U714)+IF($I714,0,1)))</f>
        <v/>
      </c>
      <c r="W714" s="7" t="str">
        <f ca="1">IF(Q714="","",OFFSET(program!$A$1,0,disasm!$A714+COLUMN()-COLUMN($U714)+IF($I714,0,1)))</f>
        <v/>
      </c>
      <c r="X714" s="3" t="str">
        <f t="shared" ca="1" si="255"/>
        <v>21</v>
      </c>
      <c r="Y714" s="3" t="str">
        <f t="shared" si="256"/>
        <v/>
      </c>
      <c r="Z714" s="3" t="str">
        <f t="shared" si="257"/>
        <v/>
      </c>
      <c r="AA714" s="3" t="str">
        <f ca="1">" "
&amp;AE714
&amp;IF(AND(OR(K714=5,K714=6),MOD(INT(J714/1000),10)=1)," A2","")
&amp;IF(AND(NOT(I714),J714=109,OFFSET(program!$A$1,0,disasm!$A714+1)&gt;0,NOT(ISNUMBER(FIND(" A1 "," "&amp;AE714&amp;" "))))," AUTOLABEL","")
&amp;" "</f>
        <v xml:space="preserve">  </v>
      </c>
    </row>
    <row r="715" spans="1:31" x14ac:dyDescent="0.2">
      <c r="A715" s="1">
        <f t="shared" ca="1" si="242"/>
        <v>1720</v>
      </c>
      <c r="B715" s="2" t="str">
        <f t="shared" ca="1" si="243"/>
        <v>node28_main+34</v>
      </c>
      <c r="C715" s="3" t="str">
        <f ca="1">_xlfn.TEXTJOIN(" ",FALSE,OFFSET(program!$A$1,0,A715,1,M715))</f>
        <v>59879</v>
      </c>
      <c r="D715" s="4" t="str">
        <f ca="1">IF($H715="data",".dat "&amp;X715,
IF($H715="str",".str " &amp; _xlfn.TEXTJOIN("",FALSE,OFFSET(program!$A$2,0,A715+1,1,M715-1)),
$L715&amp;" "&amp;_xlfn.TEXTJOIN(", ",TRUE,$X715:$Z715)
))</f>
        <v>.dat 59879</v>
      </c>
      <c r="E715" s="19" t="b">
        <f t="shared" ca="1" si="244"/>
        <v>0</v>
      </c>
      <c r="F715" s="5" t="str">
        <f t="shared" ca="1" si="245"/>
        <v>node28_main</v>
      </c>
      <c r="G715" s="5">
        <f t="shared" ca="1" si="246"/>
        <v>1686</v>
      </c>
      <c r="H715" s="5" t="str">
        <f t="shared" si="247"/>
        <v>data</v>
      </c>
      <c r="I715" s="13" t="b">
        <f t="shared" si="248"/>
        <v>1</v>
      </c>
      <c r="J715" s="6">
        <f ca="1">OFFSET(program!$A$1,0,disasm!A715)</f>
        <v>59879</v>
      </c>
      <c r="K715" s="7">
        <f t="shared" ca="1" si="238"/>
        <v>79</v>
      </c>
      <c r="L715" s="7" t="e">
        <f t="shared" ca="1" si="249"/>
        <v>#VALUE!</v>
      </c>
      <c r="M715" s="7">
        <f t="shared" si="250"/>
        <v>1</v>
      </c>
      <c r="N715" s="7">
        <f t="shared" si="239"/>
        <v>1</v>
      </c>
      <c r="O715" s="8">
        <f t="shared" si="251"/>
        <v>1</v>
      </c>
      <c r="P715" s="8" t="str">
        <f t="shared" si="240"/>
        <v/>
      </c>
      <c r="Q715" s="8" t="str">
        <f t="shared" si="241"/>
        <v/>
      </c>
      <c r="R715" s="8" t="str">
        <f t="shared" ca="1" si="252"/>
        <v>num</v>
      </c>
      <c r="S715" s="8" t="str">
        <f t="shared" si="253"/>
        <v/>
      </c>
      <c r="T715" s="8" t="str">
        <f t="shared" si="254"/>
        <v/>
      </c>
      <c r="U715" s="7">
        <f ca="1">IF(O715="","",OFFSET(program!$A$1,0,disasm!$A715+COLUMN()-COLUMN($U715)+IF($I715,0,1)))</f>
        <v>59879</v>
      </c>
      <c r="V715" s="7" t="str">
        <f ca="1">IF(P715="","",OFFSET(program!$A$1,0,disasm!$A715+COLUMN()-COLUMN($U715)+IF($I715,0,1)))</f>
        <v/>
      </c>
      <c r="W715" s="7" t="str">
        <f ca="1">IF(Q715="","",OFFSET(program!$A$1,0,disasm!$A715+COLUMN()-COLUMN($U715)+IF($I715,0,1)))</f>
        <v/>
      </c>
      <c r="X715" s="3" t="str">
        <f t="shared" ca="1" si="255"/>
        <v>59879</v>
      </c>
      <c r="Y715" s="3" t="str">
        <f t="shared" si="256"/>
        <v/>
      </c>
      <c r="Z715" s="3" t="str">
        <f t="shared" si="257"/>
        <v/>
      </c>
      <c r="AA715" s="3" t="str">
        <f ca="1">" "
&amp;AE715
&amp;IF(AND(OR(K715=5,K715=6),MOD(INT(J715/1000),10)=1)," A2","")
&amp;IF(AND(NOT(I715),J715=109,OFFSET(program!$A$1,0,disasm!$A715+1)&gt;0,NOT(ISNUMBER(FIND(" A1 "," "&amp;AE715&amp;" "))))," AUTOLABEL","")
&amp;" "</f>
        <v xml:space="preserve">  </v>
      </c>
    </row>
    <row r="716" spans="1:31" x14ac:dyDescent="0.2">
      <c r="A716" s="1">
        <f t="shared" ca="1" si="242"/>
        <v>1721</v>
      </c>
      <c r="B716" s="2" t="str">
        <f t="shared" ca="1" si="243"/>
        <v>node28_main+35</v>
      </c>
      <c r="C716" s="3" t="str">
        <f ca="1">_xlfn.TEXTJOIN(" ",FALSE,OFFSET(program!$A$1,0,A716,1,M716))</f>
        <v>47</v>
      </c>
      <c r="D716" s="4" t="str">
        <f ca="1">IF($H716="data",".dat "&amp;X716,
IF($H716="str",".str " &amp; _xlfn.TEXTJOIN("",FALSE,OFFSET(program!$A$2,0,A716+1,1,M716-1)),
$L716&amp;" "&amp;_xlfn.TEXTJOIN(", ",TRUE,$X716:$Z716)
))</f>
        <v>.dat 47</v>
      </c>
      <c r="E716" s="19" t="b">
        <f t="shared" ca="1" si="244"/>
        <v>0</v>
      </c>
      <c r="F716" s="5" t="str">
        <f t="shared" ca="1" si="245"/>
        <v>node28_main</v>
      </c>
      <c r="G716" s="5">
        <f t="shared" ca="1" si="246"/>
        <v>1686</v>
      </c>
      <c r="H716" s="5" t="str">
        <f t="shared" si="247"/>
        <v>data</v>
      </c>
      <c r="I716" s="13" t="b">
        <f t="shared" si="248"/>
        <v>1</v>
      </c>
      <c r="J716" s="6">
        <f ca="1">OFFSET(program!$A$1,0,disasm!A716)</f>
        <v>47</v>
      </c>
      <c r="K716" s="7">
        <f t="shared" ca="1" si="238"/>
        <v>47</v>
      </c>
      <c r="L716" s="7" t="e">
        <f t="shared" ca="1" si="249"/>
        <v>#VALUE!</v>
      </c>
      <c r="M716" s="7">
        <f t="shared" si="250"/>
        <v>1</v>
      </c>
      <c r="N716" s="7">
        <f t="shared" si="239"/>
        <v>1</v>
      </c>
      <c r="O716" s="8">
        <f t="shared" si="251"/>
        <v>1</v>
      </c>
      <c r="P716" s="8" t="str">
        <f t="shared" si="240"/>
        <v/>
      </c>
      <c r="Q716" s="8" t="str">
        <f t="shared" si="241"/>
        <v/>
      </c>
      <c r="R716" s="8" t="str">
        <f t="shared" ca="1" si="252"/>
        <v>num</v>
      </c>
      <c r="S716" s="8" t="str">
        <f t="shared" si="253"/>
        <v/>
      </c>
      <c r="T716" s="8" t="str">
        <f t="shared" si="254"/>
        <v/>
      </c>
      <c r="U716" s="7">
        <f ca="1">IF(O716="","",OFFSET(program!$A$1,0,disasm!$A716+COLUMN()-COLUMN($U716)+IF($I716,0,1)))</f>
        <v>47</v>
      </c>
      <c r="V716" s="7" t="str">
        <f ca="1">IF(P716="","",OFFSET(program!$A$1,0,disasm!$A716+COLUMN()-COLUMN($U716)+IF($I716,0,1)))</f>
        <v/>
      </c>
      <c r="W716" s="7" t="str">
        <f ca="1">IF(Q716="","",OFFSET(program!$A$1,0,disasm!$A716+COLUMN()-COLUMN($U716)+IF($I716,0,1)))</f>
        <v/>
      </c>
      <c r="X716" s="3" t="str">
        <f t="shared" ca="1" si="255"/>
        <v>47</v>
      </c>
      <c r="Y716" s="3" t="str">
        <f t="shared" si="256"/>
        <v/>
      </c>
      <c r="Z716" s="3" t="str">
        <f t="shared" si="257"/>
        <v/>
      </c>
      <c r="AA716" s="3" t="str">
        <f ca="1">" "
&amp;AE716
&amp;IF(AND(OR(K716=5,K716=6),MOD(INT(J716/1000),10)=1)," A2","")
&amp;IF(AND(NOT(I716),J716=109,OFFSET(program!$A$1,0,disasm!$A716+1)&gt;0,NOT(ISNUMBER(FIND(" A1 "," "&amp;AE716&amp;" "))))," AUTOLABEL","")
&amp;" "</f>
        <v xml:space="preserve">  </v>
      </c>
    </row>
    <row r="717" spans="1:31" x14ac:dyDescent="0.2">
      <c r="A717" s="1">
        <f t="shared" ca="1" si="242"/>
        <v>1722</v>
      </c>
      <c r="B717" s="2" t="str">
        <f t="shared" ca="1" si="243"/>
        <v>node28_main+36</v>
      </c>
      <c r="C717" s="3" t="str">
        <f ca="1">_xlfn.TEXTJOIN(" ",FALSE,OFFSET(program!$A$1,0,A717,1,M717))</f>
        <v>7702</v>
      </c>
      <c r="D717" s="4" t="str">
        <f ca="1">IF($H717="data",".dat "&amp;X717,
IF($H717="str",".str " &amp; _xlfn.TEXTJOIN("",FALSE,OFFSET(program!$A$2,0,A717+1,1,M717-1)),
$L717&amp;" "&amp;_xlfn.TEXTJOIN(", ",TRUE,$X717:$Z717)
))</f>
        <v>.dat 7702</v>
      </c>
      <c r="E717" s="19" t="b">
        <f t="shared" ca="1" si="244"/>
        <v>0</v>
      </c>
      <c r="F717" s="5" t="str">
        <f t="shared" ca="1" si="245"/>
        <v>node28_main</v>
      </c>
      <c r="G717" s="5">
        <f t="shared" ca="1" si="246"/>
        <v>1686</v>
      </c>
      <c r="H717" s="5" t="str">
        <f t="shared" si="247"/>
        <v>data</v>
      </c>
      <c r="I717" s="13" t="b">
        <f t="shared" si="248"/>
        <v>1</v>
      </c>
      <c r="J717" s="6">
        <f ca="1">OFFSET(program!$A$1,0,disasm!A717)</f>
        <v>7702</v>
      </c>
      <c r="K717" s="7">
        <f t="shared" ca="1" si="238"/>
        <v>2</v>
      </c>
      <c r="L717" s="7" t="str">
        <f t="shared" ca="1" si="249"/>
        <v xml:space="preserve">MUL </v>
      </c>
      <c r="M717" s="7">
        <f t="shared" si="250"/>
        <v>1</v>
      </c>
      <c r="N717" s="7">
        <f t="shared" si="239"/>
        <v>1</v>
      </c>
      <c r="O717" s="8">
        <f t="shared" si="251"/>
        <v>1</v>
      </c>
      <c r="P717" s="8" t="str">
        <f t="shared" si="240"/>
        <v/>
      </c>
      <c r="Q717" s="8" t="str">
        <f t="shared" si="241"/>
        <v/>
      </c>
      <c r="R717" s="8" t="str">
        <f t="shared" ca="1" si="252"/>
        <v>num</v>
      </c>
      <c r="S717" s="8" t="str">
        <f t="shared" si="253"/>
        <v/>
      </c>
      <c r="T717" s="8" t="str">
        <f t="shared" si="254"/>
        <v/>
      </c>
      <c r="U717" s="7">
        <f ca="1">IF(O717="","",OFFSET(program!$A$1,0,disasm!$A717+COLUMN()-COLUMN($U717)+IF($I717,0,1)))</f>
        <v>7702</v>
      </c>
      <c r="V717" s="7" t="str">
        <f ca="1">IF(P717="","",OFFSET(program!$A$1,0,disasm!$A717+COLUMN()-COLUMN($U717)+IF($I717,0,1)))</f>
        <v/>
      </c>
      <c r="W717" s="7" t="str">
        <f ca="1">IF(Q717="","",OFFSET(program!$A$1,0,disasm!$A717+COLUMN()-COLUMN($U717)+IF($I717,0,1)))</f>
        <v/>
      </c>
      <c r="X717" s="3" t="str">
        <f t="shared" ca="1" si="255"/>
        <v>7702</v>
      </c>
      <c r="Y717" s="3" t="str">
        <f t="shared" si="256"/>
        <v/>
      </c>
      <c r="Z717" s="3" t="str">
        <f t="shared" si="257"/>
        <v/>
      </c>
      <c r="AA717" s="3" t="str">
        <f ca="1">" "
&amp;AE717
&amp;IF(AND(OR(K717=5,K717=6),MOD(INT(J717/1000),10)=1)," A2","")
&amp;IF(AND(NOT(I717),J717=109,OFFSET(program!$A$1,0,disasm!$A717+1)&gt;0,NOT(ISNUMBER(FIND(" A1 "," "&amp;AE717&amp;" "))))," AUTOLABEL","")
&amp;" "</f>
        <v xml:space="preserve">  </v>
      </c>
    </row>
    <row r="718" spans="1:31" x14ac:dyDescent="0.2">
      <c r="A718" s="1">
        <f t="shared" ca="1" si="242"/>
        <v>1723</v>
      </c>
      <c r="B718" s="2" t="str">
        <f t="shared" ca="1" si="243"/>
        <v>node28_main+37</v>
      </c>
      <c r="C718" s="3" t="str">
        <f ca="1">_xlfn.TEXTJOIN(" ",FALSE,OFFSET(program!$A$1,0,A718,1,M718))</f>
        <v>47</v>
      </c>
      <c r="D718" s="4" t="str">
        <f ca="1">IF($H718="data",".dat "&amp;X718,
IF($H718="str",".str " &amp; _xlfn.TEXTJOIN("",FALSE,OFFSET(program!$A$2,0,A718+1,1,M718-1)),
$L718&amp;" "&amp;_xlfn.TEXTJOIN(", ",TRUE,$X718:$Z718)
))</f>
        <v>.dat 47</v>
      </c>
      <c r="E718" s="19" t="b">
        <f t="shared" ca="1" si="244"/>
        <v>0</v>
      </c>
      <c r="F718" s="5" t="str">
        <f t="shared" ca="1" si="245"/>
        <v>node28_main</v>
      </c>
      <c r="G718" s="5">
        <f t="shared" ca="1" si="246"/>
        <v>1686</v>
      </c>
      <c r="H718" s="5" t="str">
        <f t="shared" si="247"/>
        <v>data</v>
      </c>
      <c r="I718" s="13" t="b">
        <f t="shared" si="248"/>
        <v>1</v>
      </c>
      <c r="J718" s="6">
        <f ca="1">OFFSET(program!$A$1,0,disasm!A718)</f>
        <v>47</v>
      </c>
      <c r="K718" s="7">
        <f t="shared" ca="1" si="238"/>
        <v>47</v>
      </c>
      <c r="L718" s="7" t="e">
        <f t="shared" ca="1" si="249"/>
        <v>#VALUE!</v>
      </c>
      <c r="M718" s="7">
        <f t="shared" si="250"/>
        <v>1</v>
      </c>
      <c r="N718" s="7">
        <f t="shared" si="239"/>
        <v>1</v>
      </c>
      <c r="O718" s="8">
        <f t="shared" si="251"/>
        <v>1</v>
      </c>
      <c r="P718" s="8" t="str">
        <f t="shared" si="240"/>
        <v/>
      </c>
      <c r="Q718" s="8" t="str">
        <f t="shared" si="241"/>
        <v/>
      </c>
      <c r="R718" s="8" t="str">
        <f t="shared" ca="1" si="252"/>
        <v>num</v>
      </c>
      <c r="S718" s="8" t="str">
        <f t="shared" si="253"/>
        <v/>
      </c>
      <c r="T718" s="8" t="str">
        <f t="shared" si="254"/>
        <v/>
      </c>
      <c r="U718" s="7">
        <f ca="1">IF(O718="","",OFFSET(program!$A$1,0,disasm!$A718+COLUMN()-COLUMN($U718)+IF($I718,0,1)))</f>
        <v>47</v>
      </c>
      <c r="V718" s="7" t="str">
        <f ca="1">IF(P718="","",OFFSET(program!$A$1,0,disasm!$A718+COLUMN()-COLUMN($U718)+IF($I718,0,1)))</f>
        <v/>
      </c>
      <c r="W718" s="7" t="str">
        <f ca="1">IF(Q718="","",OFFSET(program!$A$1,0,disasm!$A718+COLUMN()-COLUMN($U718)+IF($I718,0,1)))</f>
        <v/>
      </c>
      <c r="X718" s="3" t="str">
        <f t="shared" ca="1" si="255"/>
        <v>47</v>
      </c>
      <c r="Y718" s="3" t="str">
        <f t="shared" si="256"/>
        <v/>
      </c>
      <c r="Z718" s="3" t="str">
        <f t="shared" si="257"/>
        <v/>
      </c>
      <c r="AA718" s="3" t="str">
        <f ca="1">" "
&amp;AE718
&amp;IF(AND(OR(K718=5,K718=6),MOD(INT(J718/1000),10)=1)," A2","")
&amp;IF(AND(NOT(I718),J718=109,OFFSET(program!$A$1,0,disasm!$A718+1)&gt;0,NOT(ISNUMBER(FIND(" A1 "," "&amp;AE718&amp;" "))))," AUTOLABEL","")
&amp;" "</f>
        <v xml:space="preserve">  </v>
      </c>
    </row>
    <row r="719" spans="1:31" x14ac:dyDescent="0.2">
      <c r="A719" s="1">
        <f t="shared" ca="1" si="242"/>
        <v>1724</v>
      </c>
      <c r="B719" s="2" t="str">
        <f t="shared" ca="1" si="243"/>
        <v>node28_main+38</v>
      </c>
      <c r="C719" s="3" t="str">
        <f ca="1">_xlfn.TEXTJOIN(" ",FALSE,OFFSET(program!$A$1,0,A719,1,M719))</f>
        <v>15404</v>
      </c>
      <c r="D719" s="4" t="str">
        <f ca="1">IF($H719="data",".dat "&amp;X719,
IF($H719="str",".str " &amp; _xlfn.TEXTJOIN("",FALSE,OFFSET(program!$A$2,0,A719+1,1,M719-1)),
$L719&amp;" "&amp;_xlfn.TEXTJOIN(", ",TRUE,$X719:$Z719)
))</f>
        <v>.dat 15404</v>
      </c>
      <c r="E719" s="19" t="b">
        <f t="shared" ca="1" si="244"/>
        <v>0</v>
      </c>
      <c r="F719" s="5" t="str">
        <f t="shared" ca="1" si="245"/>
        <v>node28_main</v>
      </c>
      <c r="G719" s="5">
        <f t="shared" ca="1" si="246"/>
        <v>1686</v>
      </c>
      <c r="H719" s="5" t="str">
        <f t="shared" si="247"/>
        <v>data</v>
      </c>
      <c r="I719" s="13" t="b">
        <f t="shared" si="248"/>
        <v>1</v>
      </c>
      <c r="J719" s="6">
        <f ca="1">OFFSET(program!$A$1,0,disasm!A719)</f>
        <v>15404</v>
      </c>
      <c r="K719" s="7">
        <f t="shared" ca="1" si="238"/>
        <v>4</v>
      </c>
      <c r="L719" s="7" t="str">
        <f t="shared" ca="1" si="249"/>
        <v xml:space="preserve">OUT </v>
      </c>
      <c r="M719" s="7">
        <f t="shared" si="250"/>
        <v>1</v>
      </c>
      <c r="N719" s="7">
        <f t="shared" si="239"/>
        <v>1</v>
      </c>
      <c r="O719" s="8">
        <f t="shared" si="251"/>
        <v>1</v>
      </c>
      <c r="P719" s="8" t="str">
        <f t="shared" si="240"/>
        <v/>
      </c>
      <c r="Q719" s="8" t="str">
        <f t="shared" si="241"/>
        <v/>
      </c>
      <c r="R719" s="8" t="str">
        <f t="shared" ca="1" si="252"/>
        <v>num</v>
      </c>
      <c r="S719" s="8" t="str">
        <f t="shared" si="253"/>
        <v/>
      </c>
      <c r="T719" s="8" t="str">
        <f t="shared" si="254"/>
        <v/>
      </c>
      <c r="U719" s="7">
        <f ca="1">IF(O719="","",OFFSET(program!$A$1,0,disasm!$A719+COLUMN()-COLUMN($U719)+IF($I719,0,1)))</f>
        <v>15404</v>
      </c>
      <c r="V719" s="7" t="str">
        <f ca="1">IF(P719="","",OFFSET(program!$A$1,0,disasm!$A719+COLUMN()-COLUMN($U719)+IF($I719,0,1)))</f>
        <v/>
      </c>
      <c r="W719" s="7" t="str">
        <f ca="1">IF(Q719="","",OFFSET(program!$A$1,0,disasm!$A719+COLUMN()-COLUMN($U719)+IF($I719,0,1)))</f>
        <v/>
      </c>
      <c r="X719" s="3" t="str">
        <f t="shared" ca="1" si="255"/>
        <v>15404</v>
      </c>
      <c r="Y719" s="3" t="str">
        <f t="shared" si="256"/>
        <v/>
      </c>
      <c r="Z719" s="3" t="str">
        <f t="shared" si="257"/>
        <v/>
      </c>
      <c r="AA719" s="3" t="str">
        <f ca="1">" "
&amp;AE719
&amp;IF(AND(OR(K719=5,K719=6),MOD(INT(J719/1000),10)=1)," A2","")
&amp;IF(AND(NOT(I719),J719=109,OFFSET(program!$A$1,0,disasm!$A719+1)&gt;0,NOT(ISNUMBER(FIND(" A1 "," "&amp;AE719&amp;" "))))," AUTOLABEL","")
&amp;" "</f>
        <v xml:space="preserve">  </v>
      </c>
    </row>
    <row r="720" spans="1:31" x14ac:dyDescent="0.2">
      <c r="A720" s="1">
        <f t="shared" ca="1" si="242"/>
        <v>1725</v>
      </c>
      <c r="B720" s="2" t="str">
        <f t="shared" ca="1" si="243"/>
        <v>node28_main+39</v>
      </c>
      <c r="C720" s="3" t="str">
        <f ca="1">_xlfn.TEXTJOIN(" ",FALSE,OFFSET(program!$A$1,0,A720,1,M720))</f>
        <v>40</v>
      </c>
      <c r="D720" s="4" t="str">
        <f ca="1">IF($H720="data",".dat "&amp;X720,
IF($H720="str",".str " &amp; _xlfn.TEXTJOIN("",FALSE,OFFSET(program!$A$2,0,A720+1,1,M720-1)),
$L720&amp;" "&amp;_xlfn.TEXTJOIN(", ",TRUE,$X720:$Z720)
))</f>
        <v>.dat 40</v>
      </c>
      <c r="E720" s="19" t="b">
        <f t="shared" ca="1" si="244"/>
        <v>0</v>
      </c>
      <c r="F720" s="5" t="str">
        <f t="shared" ca="1" si="245"/>
        <v>node28_main</v>
      </c>
      <c r="G720" s="5">
        <f t="shared" ca="1" si="246"/>
        <v>1686</v>
      </c>
      <c r="H720" s="5" t="str">
        <f t="shared" si="247"/>
        <v>data</v>
      </c>
      <c r="I720" s="13" t="b">
        <f t="shared" si="248"/>
        <v>1</v>
      </c>
      <c r="J720" s="6">
        <f ca="1">OFFSET(program!$A$1,0,disasm!A720)</f>
        <v>40</v>
      </c>
      <c r="K720" s="7">
        <f t="shared" ca="1" si="238"/>
        <v>40</v>
      </c>
      <c r="L720" s="7" t="e">
        <f t="shared" ca="1" si="249"/>
        <v>#VALUE!</v>
      </c>
      <c r="M720" s="7">
        <f t="shared" si="250"/>
        <v>1</v>
      </c>
      <c r="N720" s="7">
        <f t="shared" si="239"/>
        <v>1</v>
      </c>
      <c r="O720" s="8">
        <f t="shared" si="251"/>
        <v>1</v>
      </c>
      <c r="P720" s="8" t="str">
        <f t="shared" si="240"/>
        <v/>
      </c>
      <c r="Q720" s="8" t="str">
        <f t="shared" si="241"/>
        <v/>
      </c>
      <c r="R720" s="8" t="str">
        <f t="shared" ca="1" si="252"/>
        <v>num</v>
      </c>
      <c r="S720" s="8" t="str">
        <f t="shared" si="253"/>
        <v/>
      </c>
      <c r="T720" s="8" t="str">
        <f t="shared" si="254"/>
        <v/>
      </c>
      <c r="U720" s="7">
        <f ca="1">IF(O720="","",OFFSET(program!$A$1,0,disasm!$A720+COLUMN()-COLUMN($U720)+IF($I720,0,1)))</f>
        <v>40</v>
      </c>
      <c r="V720" s="7" t="str">
        <f ca="1">IF(P720="","",OFFSET(program!$A$1,0,disasm!$A720+COLUMN()-COLUMN($U720)+IF($I720,0,1)))</f>
        <v/>
      </c>
      <c r="W720" s="7" t="str">
        <f ca="1">IF(Q720="","",OFFSET(program!$A$1,0,disasm!$A720+COLUMN()-COLUMN($U720)+IF($I720,0,1)))</f>
        <v/>
      </c>
      <c r="X720" s="3" t="str">
        <f t="shared" ca="1" si="255"/>
        <v>40</v>
      </c>
      <c r="Y720" s="3" t="str">
        <f t="shared" si="256"/>
        <v/>
      </c>
      <c r="Z720" s="3" t="str">
        <f t="shared" si="257"/>
        <v/>
      </c>
      <c r="AA720" s="3" t="str">
        <f ca="1">" "
&amp;AE720
&amp;IF(AND(OR(K720=5,K720=6),MOD(INT(J720/1000),10)=1)," A2","")
&amp;IF(AND(NOT(I720),J720=109,OFFSET(program!$A$1,0,disasm!$A720+1)&gt;0,NOT(ISNUMBER(FIND(" A1 "," "&amp;AE720&amp;" "))))," AUTOLABEL","")
&amp;" "</f>
        <v xml:space="preserve">  </v>
      </c>
    </row>
    <row r="721" spans="1:31" x14ac:dyDescent="0.2">
      <c r="A721" s="1">
        <f t="shared" ca="1" si="242"/>
        <v>1726</v>
      </c>
      <c r="B721" s="2" t="str">
        <f t="shared" ca="1" si="243"/>
        <v>node28_main+40</v>
      </c>
      <c r="C721" s="3" t="str">
        <f ca="1">_xlfn.TEXTJOIN(" ",FALSE,OFFSET(program!$A$1,0,A721,1,M721))</f>
        <v>91255</v>
      </c>
      <c r="D721" s="4" t="str">
        <f ca="1">IF($H721="data",".dat "&amp;X721,
IF($H721="str",".str " &amp; _xlfn.TEXTJOIN("",FALSE,OFFSET(program!$A$2,0,A721+1,1,M721-1)),
$L721&amp;" "&amp;_xlfn.TEXTJOIN(", ",TRUE,$X721:$Z721)
))</f>
        <v>.dat 91255</v>
      </c>
      <c r="E721" s="19" t="b">
        <f t="shared" ca="1" si="244"/>
        <v>0</v>
      </c>
      <c r="F721" s="5" t="str">
        <f t="shared" ca="1" si="245"/>
        <v>node28_main</v>
      </c>
      <c r="G721" s="5">
        <f t="shared" ca="1" si="246"/>
        <v>1686</v>
      </c>
      <c r="H721" s="5" t="str">
        <f t="shared" si="247"/>
        <v>data</v>
      </c>
      <c r="I721" s="13" t="b">
        <f t="shared" si="248"/>
        <v>1</v>
      </c>
      <c r="J721" s="6">
        <f ca="1">OFFSET(program!$A$1,0,disasm!A721)</f>
        <v>91255</v>
      </c>
      <c r="K721" s="7">
        <f t="shared" ca="1" si="238"/>
        <v>55</v>
      </c>
      <c r="L721" s="7" t="e">
        <f t="shared" ca="1" si="249"/>
        <v>#VALUE!</v>
      </c>
      <c r="M721" s="7">
        <f t="shared" si="250"/>
        <v>1</v>
      </c>
      <c r="N721" s="7">
        <f t="shared" si="239"/>
        <v>1</v>
      </c>
      <c r="O721" s="8">
        <f t="shared" si="251"/>
        <v>1</v>
      </c>
      <c r="P721" s="8" t="str">
        <f t="shared" si="240"/>
        <v/>
      </c>
      <c r="Q721" s="8" t="str">
        <f t="shared" si="241"/>
        <v/>
      </c>
      <c r="R721" s="8" t="str">
        <f t="shared" ca="1" si="252"/>
        <v>num</v>
      </c>
      <c r="S721" s="8" t="str">
        <f t="shared" si="253"/>
        <v/>
      </c>
      <c r="T721" s="8" t="str">
        <f t="shared" si="254"/>
        <v/>
      </c>
      <c r="U721" s="7">
        <f ca="1">IF(O721="","",OFFSET(program!$A$1,0,disasm!$A721+COLUMN()-COLUMN($U721)+IF($I721,0,1)))</f>
        <v>91255</v>
      </c>
      <c r="V721" s="7" t="str">
        <f ca="1">IF(P721="","",OFFSET(program!$A$1,0,disasm!$A721+COLUMN()-COLUMN($U721)+IF($I721,0,1)))</f>
        <v/>
      </c>
      <c r="W721" s="7" t="str">
        <f ca="1">IF(Q721="","",OFFSET(program!$A$1,0,disasm!$A721+COLUMN()-COLUMN($U721)+IF($I721,0,1)))</f>
        <v/>
      </c>
      <c r="X721" s="3" t="str">
        <f t="shared" ca="1" si="255"/>
        <v>91255</v>
      </c>
      <c r="Y721" s="3" t="str">
        <f t="shared" si="256"/>
        <v/>
      </c>
      <c r="Z721" s="3" t="str">
        <f t="shared" si="257"/>
        <v/>
      </c>
      <c r="AA721" s="3" t="str">
        <f ca="1">" "
&amp;AE721
&amp;IF(AND(OR(K721=5,K721=6),MOD(INT(J721/1000),10)=1)," A2","")
&amp;IF(AND(NOT(I721),J721=109,OFFSET(program!$A$1,0,disasm!$A721+1)&gt;0,NOT(ISNUMBER(FIND(" A1 "," "&amp;AE721&amp;" "))))," AUTOLABEL","")
&amp;" "</f>
        <v xml:space="preserve">  </v>
      </c>
    </row>
    <row r="722" spans="1:31" x14ac:dyDescent="0.2">
      <c r="A722" s="1">
        <f t="shared" ca="1" si="242"/>
        <v>1727</v>
      </c>
      <c r="B722" s="2" t="str">
        <f t="shared" ca="1" si="243"/>
        <v>node16_main</v>
      </c>
      <c r="C722" s="3" t="str">
        <f ca="1">_xlfn.TEXTJOIN(" ",FALSE,OFFSET(program!$A$1,0,A722,1,M722))</f>
        <v>1102 2593 1 66</v>
      </c>
      <c r="D722" s="4" t="str">
        <f ca="1">IF($H722="data",".dat "&amp;X722,
IF($H722="str",".str " &amp; _xlfn.TEXTJOIN("",FALSE,OFFSET(program!$A$2,0,A722+1,1,M722-1)),
$L722&amp;" "&amp;_xlfn.TEXTJOIN(", ",TRUE,$X722:$Z722)
))</f>
        <v>MUL  2593, 1, [node.prime]</v>
      </c>
      <c r="E722" s="19" t="b">
        <f t="shared" ca="1" si="244"/>
        <v>1</v>
      </c>
      <c r="F722" s="5" t="str">
        <f t="shared" si="245"/>
        <v>node16_main</v>
      </c>
      <c r="G722" s="5">
        <f t="shared" ca="1" si="246"/>
        <v>1727</v>
      </c>
      <c r="H722" s="5" t="str">
        <f t="shared" si="247"/>
        <v>code</v>
      </c>
      <c r="I722" s="13" t="b">
        <f t="shared" si="248"/>
        <v>0</v>
      </c>
      <c r="J722" s="6">
        <f ca="1">OFFSET(program!$A$1,0,disasm!A722)</f>
        <v>1102</v>
      </c>
      <c r="K722" s="7">
        <f t="shared" ca="1" si="238"/>
        <v>2</v>
      </c>
      <c r="L722" s="7" t="str">
        <f t="shared" ca="1" si="249"/>
        <v xml:space="preserve">MUL </v>
      </c>
      <c r="M722" s="7">
        <f t="shared" ca="1" si="250"/>
        <v>4</v>
      </c>
      <c r="N722" s="7">
        <f t="shared" ca="1" si="239"/>
        <v>3</v>
      </c>
      <c r="O722" s="8">
        <f t="shared" ca="1" si="251"/>
        <v>1</v>
      </c>
      <c r="P722" s="8">
        <f t="shared" ca="1" si="240"/>
        <v>1</v>
      </c>
      <c r="Q722" s="8">
        <f t="shared" ca="1" si="241"/>
        <v>0</v>
      </c>
      <c r="R722" s="8" t="str">
        <f t="shared" ca="1" si="252"/>
        <v>num</v>
      </c>
      <c r="S722" s="8" t="str">
        <f t="shared" ca="1" si="253"/>
        <v>num</v>
      </c>
      <c r="T722" s="8" t="str">
        <f t="shared" ca="1" si="254"/>
        <v>addr</v>
      </c>
      <c r="U722" s="7">
        <f ca="1">IF(O722="","",OFFSET(program!$A$1,0,disasm!$A722+COLUMN()-COLUMN($U722)+IF($I722,0,1)))</f>
        <v>2593</v>
      </c>
      <c r="V722" s="7">
        <f ca="1">IF(P722="","",OFFSET(program!$A$1,0,disasm!$A722+COLUMN()-COLUMN($U722)+IF($I722,0,1)))</f>
        <v>1</v>
      </c>
      <c r="W722" s="7">
        <f ca="1">IF(Q722="","",OFFSET(program!$A$1,0,disasm!$A722+COLUMN()-COLUMN($U722)+IF($I722,0,1)))</f>
        <v>66</v>
      </c>
      <c r="X722" s="3" t="str">
        <f t="shared" ca="1" si="255"/>
        <v>2593</v>
      </c>
      <c r="Y722" s="3" t="str">
        <f t="shared" ca="1" si="256"/>
        <v>1</v>
      </c>
      <c r="Z722" s="3" t="str">
        <f t="shared" ca="1" si="257"/>
        <v>[node.prime]</v>
      </c>
      <c r="AA722" s="3" t="str">
        <f ca="1">" "
&amp;AE722
&amp;IF(AND(OR(K722=5,K722=6),MOD(INT(J722/1000),10)=1)," A2","")
&amp;IF(AND(NOT(I722),J722=109,OFFSET(program!$A$1,0,disasm!$A722+1)&gt;0,NOT(ISNUMBER(FIND(" A1 "," "&amp;AE722&amp;" "))))," AUTOLABEL","")
&amp;" "</f>
        <v xml:space="preserve"> CODE </v>
      </c>
      <c r="AD722" s="12" t="s">
        <v>120</v>
      </c>
      <c r="AE722" s="12" t="s">
        <v>24</v>
      </c>
    </row>
    <row r="723" spans="1:31" x14ac:dyDescent="0.2">
      <c r="A723" s="1">
        <f t="shared" ca="1" si="242"/>
        <v>1731</v>
      </c>
      <c r="B723" s="2" t="str">
        <f t="shared" ca="1" si="243"/>
        <v>node16_main+4</v>
      </c>
      <c r="C723" s="3" t="str">
        <f ca="1">_xlfn.TEXTJOIN(" ",FALSE,OFFSET(program!$A$1,0,A723,1,M723))</f>
        <v>1102 1 1 67</v>
      </c>
      <c r="D723" s="4" t="str">
        <f ca="1">IF($H723="data",".dat "&amp;X723,
IF($H723="str",".str " &amp; _xlfn.TEXTJOIN("",FALSE,OFFSET(program!$A$2,0,A723+1,1,M723-1)),
$L723&amp;" "&amp;_xlfn.TEXTJOIN(", ",TRUE,$X723:$Z723)
))</f>
        <v>MUL  1, 1, [node.rxmem_size]</v>
      </c>
      <c r="E723" s="19" t="b">
        <f t="shared" ca="1" si="244"/>
        <v>1</v>
      </c>
      <c r="F723" s="5" t="str">
        <f t="shared" ca="1" si="245"/>
        <v>node16_main</v>
      </c>
      <c r="G723" s="5">
        <f t="shared" ca="1" si="246"/>
        <v>1727</v>
      </c>
      <c r="H723" s="5" t="str">
        <f t="shared" si="247"/>
        <v>code</v>
      </c>
      <c r="I723" s="13" t="b">
        <f t="shared" si="248"/>
        <v>0</v>
      </c>
      <c r="J723" s="6">
        <f ca="1">OFFSET(program!$A$1,0,disasm!A723)</f>
        <v>1102</v>
      </c>
      <c r="K723" s="7">
        <f t="shared" ca="1" si="238"/>
        <v>2</v>
      </c>
      <c r="L723" s="7" t="str">
        <f t="shared" ca="1" si="249"/>
        <v xml:space="preserve">MUL </v>
      </c>
      <c r="M723" s="7">
        <f t="shared" ca="1" si="250"/>
        <v>4</v>
      </c>
      <c r="N723" s="7">
        <f t="shared" ca="1" si="239"/>
        <v>3</v>
      </c>
      <c r="O723" s="8">
        <f t="shared" ca="1" si="251"/>
        <v>1</v>
      </c>
      <c r="P723" s="8">
        <f t="shared" ca="1" si="240"/>
        <v>1</v>
      </c>
      <c r="Q723" s="8">
        <f t="shared" ca="1" si="241"/>
        <v>0</v>
      </c>
      <c r="R723" s="8" t="str">
        <f t="shared" ca="1" si="252"/>
        <v>num</v>
      </c>
      <c r="S723" s="8" t="str">
        <f t="shared" ca="1" si="253"/>
        <v>num</v>
      </c>
      <c r="T723" s="8" t="str">
        <f t="shared" ca="1" si="254"/>
        <v>addr</v>
      </c>
      <c r="U723" s="7">
        <f ca="1">IF(O723="","",OFFSET(program!$A$1,0,disasm!$A723+COLUMN()-COLUMN($U723)+IF($I723,0,1)))</f>
        <v>1</v>
      </c>
      <c r="V723" s="7">
        <f ca="1">IF(P723="","",OFFSET(program!$A$1,0,disasm!$A723+COLUMN()-COLUMN($U723)+IF($I723,0,1)))</f>
        <v>1</v>
      </c>
      <c r="W723" s="7">
        <f ca="1">IF(Q723="","",OFFSET(program!$A$1,0,disasm!$A723+COLUMN()-COLUMN($U723)+IF($I723,0,1)))</f>
        <v>67</v>
      </c>
      <c r="X723" s="3" t="str">
        <f t="shared" ca="1" si="255"/>
        <v>1</v>
      </c>
      <c r="Y723" s="3" t="str">
        <f t="shared" ca="1" si="256"/>
        <v>1</v>
      </c>
      <c r="Z723" s="3" t="str">
        <f t="shared" ca="1" si="257"/>
        <v>[node.rxmem_size]</v>
      </c>
      <c r="AA723" s="3" t="str">
        <f ca="1">" "
&amp;AE723
&amp;IF(AND(OR(K723=5,K723=6),MOD(INT(J723/1000),10)=1)," A2","")
&amp;IF(AND(NOT(I723),J723=109,OFFSET(program!$A$1,0,disasm!$A723+1)&gt;0,NOT(ISNUMBER(FIND(" A1 "," "&amp;AE723&amp;" "))))," AUTOLABEL","")
&amp;" "</f>
        <v xml:space="preserve">  </v>
      </c>
    </row>
    <row r="724" spans="1:31" x14ac:dyDescent="0.2">
      <c r="A724" s="1">
        <f t="shared" ca="1" si="242"/>
        <v>1735</v>
      </c>
      <c r="B724" s="2" t="str">
        <f t="shared" ca="1" si="243"/>
        <v>node16_main+8</v>
      </c>
      <c r="C724" s="3" t="str">
        <f ca="1">_xlfn.TEXTJOIN(" ",FALSE,OFFSET(program!$A$1,0,A724,1,M724))</f>
        <v>1101 0 1754 68</v>
      </c>
      <c r="D724" s="4" t="str">
        <f ca="1">IF($H724="data",".dat "&amp;X724,
IF($H724="str",".str " &amp; _xlfn.TEXTJOIN("",FALSE,OFFSET(program!$A$2,0,A724+1,1,M724-1)),
$L724&amp;" "&amp;_xlfn.TEXTJOIN(", ",TRUE,$X724:$Z724)
))</f>
        <v>ADD  0, node16_main+27, [node.rxmem]</v>
      </c>
      <c r="E724" s="19" t="b">
        <f t="shared" ca="1" si="244"/>
        <v>1</v>
      </c>
      <c r="F724" s="5" t="str">
        <f t="shared" ca="1" si="245"/>
        <v>node16_main</v>
      </c>
      <c r="G724" s="5">
        <f t="shared" ca="1" si="246"/>
        <v>1727</v>
      </c>
      <c r="H724" s="5" t="str">
        <f t="shared" si="247"/>
        <v>code</v>
      </c>
      <c r="I724" s="13" t="b">
        <f t="shared" si="248"/>
        <v>0</v>
      </c>
      <c r="J724" s="6">
        <f ca="1">OFFSET(program!$A$1,0,disasm!A724)</f>
        <v>1101</v>
      </c>
      <c r="K724" s="7">
        <f t="shared" ca="1" si="238"/>
        <v>1</v>
      </c>
      <c r="L724" s="7" t="str">
        <f t="shared" ca="1" si="249"/>
        <v xml:space="preserve">ADD </v>
      </c>
      <c r="M724" s="7">
        <f t="shared" ca="1" si="250"/>
        <v>4</v>
      </c>
      <c r="N724" s="7">
        <f t="shared" ca="1" si="239"/>
        <v>3</v>
      </c>
      <c r="O724" s="8">
        <f t="shared" ca="1" si="251"/>
        <v>1</v>
      </c>
      <c r="P724" s="8">
        <f t="shared" ca="1" si="240"/>
        <v>1</v>
      </c>
      <c r="Q724" s="8">
        <f t="shared" ca="1" si="241"/>
        <v>0</v>
      </c>
      <c r="R724" s="8" t="str">
        <f t="shared" ca="1" si="252"/>
        <v>num</v>
      </c>
      <c r="S724" s="8" t="str">
        <f t="shared" ca="1" si="253"/>
        <v>addr</v>
      </c>
      <c r="T724" s="8" t="str">
        <f t="shared" ca="1" si="254"/>
        <v>addr</v>
      </c>
      <c r="U724" s="7">
        <f ca="1">IF(O724="","",OFFSET(program!$A$1,0,disasm!$A724+COLUMN()-COLUMN($U724)+IF($I724,0,1)))</f>
        <v>0</v>
      </c>
      <c r="V724" s="7">
        <f ca="1">IF(P724="","",OFFSET(program!$A$1,0,disasm!$A724+COLUMN()-COLUMN($U724)+IF($I724,0,1)))</f>
        <v>1754</v>
      </c>
      <c r="W724" s="7">
        <f ca="1">IF(Q724="","",OFFSET(program!$A$1,0,disasm!$A724+COLUMN()-COLUMN($U724)+IF($I724,0,1)))</f>
        <v>68</v>
      </c>
      <c r="X724" s="3" t="str">
        <f t="shared" ca="1" si="255"/>
        <v>0</v>
      </c>
      <c r="Y724" s="3" t="str">
        <f t="shared" ca="1" si="256"/>
        <v>node16_main+27</v>
      </c>
      <c r="Z724" s="3" t="str">
        <f t="shared" ca="1" si="257"/>
        <v>[node.rxmem]</v>
      </c>
      <c r="AA724" s="3" t="str">
        <f ca="1">" "
&amp;AE724
&amp;IF(AND(OR(K724=5,K724=6),MOD(INT(J724/1000),10)=1)," A2","")
&amp;IF(AND(NOT(I724),J724=109,OFFSET(program!$A$1,0,disasm!$A724+1)&gt;0,NOT(ISNUMBER(FIND(" A1 "," "&amp;AE724&amp;" "))))," AUTOLABEL","")
&amp;" "</f>
        <v xml:space="preserve"> A2 </v>
      </c>
      <c r="AE724" s="12" t="s">
        <v>19</v>
      </c>
    </row>
    <row r="725" spans="1:31" x14ac:dyDescent="0.2">
      <c r="A725" s="1">
        <f t="shared" ca="1" si="242"/>
        <v>1739</v>
      </c>
      <c r="B725" s="2" t="str">
        <f t="shared" ca="1" si="243"/>
        <v>node16_main+12</v>
      </c>
      <c r="C725" s="3" t="str">
        <f ca="1">_xlfn.TEXTJOIN(" ",FALSE,OFFSET(program!$A$1,0,A725,1,M725))</f>
        <v>1102 556 1 69</v>
      </c>
      <c r="D725" s="4" t="str">
        <f ca="1">IF($H725="data",".dat "&amp;X725,
IF($H725="str",".str " &amp; _xlfn.TEXTJOIN("",FALSE,OFFSET(program!$A$2,0,A725+1,1,M725-1)),
$L725&amp;" "&amp;_xlfn.TEXTJOIN(", ",TRUE,$X725:$Z725)
))</f>
        <v>MUL  app_first, 1, [node.node_app]</v>
      </c>
      <c r="E725" s="19" t="b">
        <f t="shared" ca="1" si="244"/>
        <v>1</v>
      </c>
      <c r="F725" s="5" t="str">
        <f t="shared" ca="1" si="245"/>
        <v>node16_main</v>
      </c>
      <c r="G725" s="5">
        <f t="shared" ca="1" si="246"/>
        <v>1727</v>
      </c>
      <c r="H725" s="5" t="str">
        <f t="shared" si="247"/>
        <v>code</v>
      </c>
      <c r="I725" s="13" t="b">
        <f t="shared" si="248"/>
        <v>0</v>
      </c>
      <c r="J725" s="6">
        <f ca="1">OFFSET(program!$A$1,0,disasm!A725)</f>
        <v>1102</v>
      </c>
      <c r="K725" s="7">
        <f t="shared" ca="1" si="238"/>
        <v>2</v>
      </c>
      <c r="L725" s="7" t="str">
        <f t="shared" ca="1" si="249"/>
        <v xml:space="preserve">MUL </v>
      </c>
      <c r="M725" s="7">
        <f t="shared" ca="1" si="250"/>
        <v>4</v>
      </c>
      <c r="N725" s="7">
        <f t="shared" ca="1" si="239"/>
        <v>3</v>
      </c>
      <c r="O725" s="8">
        <f t="shared" ca="1" si="251"/>
        <v>1</v>
      </c>
      <c r="P725" s="8">
        <f t="shared" ca="1" si="240"/>
        <v>1</v>
      </c>
      <c r="Q725" s="8">
        <f t="shared" ca="1" si="241"/>
        <v>0</v>
      </c>
      <c r="R725" s="8" t="str">
        <f t="shared" ca="1" si="252"/>
        <v>addr</v>
      </c>
      <c r="S725" s="8" t="str">
        <f t="shared" ca="1" si="253"/>
        <v>num</v>
      </c>
      <c r="T725" s="8" t="str">
        <f t="shared" ca="1" si="254"/>
        <v>addr</v>
      </c>
      <c r="U725" s="7">
        <f ca="1">IF(O725="","",OFFSET(program!$A$1,0,disasm!$A725+COLUMN()-COLUMN($U725)+IF($I725,0,1)))</f>
        <v>556</v>
      </c>
      <c r="V725" s="7">
        <f ca="1">IF(P725="","",OFFSET(program!$A$1,0,disasm!$A725+COLUMN()-COLUMN($U725)+IF($I725,0,1)))</f>
        <v>1</v>
      </c>
      <c r="W725" s="7">
        <f ca="1">IF(Q725="","",OFFSET(program!$A$1,0,disasm!$A725+COLUMN()-COLUMN($U725)+IF($I725,0,1)))</f>
        <v>69</v>
      </c>
      <c r="X725" s="3" t="str">
        <f t="shared" ca="1" si="255"/>
        <v>app_first</v>
      </c>
      <c r="Y725" s="3" t="str">
        <f t="shared" ca="1" si="256"/>
        <v>1</v>
      </c>
      <c r="Z725" s="3" t="str">
        <f t="shared" ca="1" si="257"/>
        <v>[node.node_app]</v>
      </c>
      <c r="AA725" s="3" t="str">
        <f ca="1">" "
&amp;AE725
&amp;IF(AND(OR(K725=5,K725=6),MOD(INT(J725/1000),10)=1)," A2","")
&amp;IF(AND(NOT(I725),J725=109,OFFSET(program!$A$1,0,disasm!$A725+1)&gt;0,NOT(ISNUMBER(FIND(" A1 "," "&amp;AE725&amp;" "))))," AUTOLABEL","")
&amp;" "</f>
        <v xml:space="preserve"> A1 </v>
      </c>
      <c r="AE725" s="12" t="s">
        <v>28</v>
      </c>
    </row>
    <row r="726" spans="1:31" x14ac:dyDescent="0.2">
      <c r="A726" s="1">
        <f t="shared" ca="1" si="242"/>
        <v>1743</v>
      </c>
      <c r="B726" s="2" t="str">
        <f t="shared" ca="1" si="243"/>
        <v>node16_main+16</v>
      </c>
      <c r="C726" s="3" t="str">
        <f ca="1">_xlfn.TEXTJOIN(" ",FALSE,OFFSET(program!$A$1,0,A726,1,M726))</f>
        <v>1102 0 1 71</v>
      </c>
      <c r="D726" s="4" t="str">
        <f ca="1">IF($H726="data",".dat "&amp;X726,
IF($H726="str",".str " &amp; _xlfn.TEXTJOIN("",FALSE,OFFSET(program!$A$2,0,A726+1,1,M726-1)),
$L726&amp;" "&amp;_xlfn.TEXTJOIN(", ",TRUE,$X726:$Z726)
))</f>
        <v>MUL  0, 1, [node.desttbl_size]</v>
      </c>
      <c r="E726" s="19" t="b">
        <f t="shared" ca="1" si="244"/>
        <v>1</v>
      </c>
      <c r="F726" s="5" t="str">
        <f t="shared" ca="1" si="245"/>
        <v>node16_main</v>
      </c>
      <c r="G726" s="5">
        <f t="shared" ca="1" si="246"/>
        <v>1727</v>
      </c>
      <c r="H726" s="5" t="str">
        <f t="shared" si="247"/>
        <v>code</v>
      </c>
      <c r="I726" s="13" t="b">
        <f t="shared" si="248"/>
        <v>0</v>
      </c>
      <c r="J726" s="6">
        <f ca="1">OFFSET(program!$A$1,0,disasm!A726)</f>
        <v>1102</v>
      </c>
      <c r="K726" s="7">
        <f t="shared" ca="1" si="238"/>
        <v>2</v>
      </c>
      <c r="L726" s="7" t="str">
        <f t="shared" ca="1" si="249"/>
        <v xml:space="preserve">MUL </v>
      </c>
      <c r="M726" s="7">
        <f t="shared" ca="1" si="250"/>
        <v>4</v>
      </c>
      <c r="N726" s="7">
        <f t="shared" ca="1" si="239"/>
        <v>3</v>
      </c>
      <c r="O726" s="8">
        <f t="shared" ca="1" si="251"/>
        <v>1</v>
      </c>
      <c r="P726" s="8">
        <f t="shared" ca="1" si="240"/>
        <v>1</v>
      </c>
      <c r="Q726" s="8">
        <f t="shared" ca="1" si="241"/>
        <v>0</v>
      </c>
      <c r="R726" s="8" t="str">
        <f t="shared" ca="1" si="252"/>
        <v>num</v>
      </c>
      <c r="S726" s="8" t="str">
        <f t="shared" ca="1" si="253"/>
        <v>num</v>
      </c>
      <c r="T726" s="8" t="str">
        <f t="shared" ca="1" si="254"/>
        <v>addr</v>
      </c>
      <c r="U726" s="7">
        <f ca="1">IF(O726="","",OFFSET(program!$A$1,0,disasm!$A726+COLUMN()-COLUMN($U726)+IF($I726,0,1)))</f>
        <v>0</v>
      </c>
      <c r="V726" s="7">
        <f ca="1">IF(P726="","",OFFSET(program!$A$1,0,disasm!$A726+COLUMN()-COLUMN($U726)+IF($I726,0,1)))</f>
        <v>1</v>
      </c>
      <c r="W726" s="7">
        <f ca="1">IF(Q726="","",OFFSET(program!$A$1,0,disasm!$A726+COLUMN()-COLUMN($U726)+IF($I726,0,1)))</f>
        <v>71</v>
      </c>
      <c r="X726" s="3" t="str">
        <f t="shared" ca="1" si="255"/>
        <v>0</v>
      </c>
      <c r="Y726" s="3" t="str">
        <f t="shared" ca="1" si="256"/>
        <v>1</v>
      </c>
      <c r="Z726" s="3" t="str">
        <f t="shared" ca="1" si="257"/>
        <v>[node.desttbl_size]</v>
      </c>
      <c r="AA726" s="3" t="str">
        <f ca="1">" "
&amp;AE726
&amp;IF(AND(OR(K726=5,K726=6),MOD(INT(J726/1000),10)=1)," A2","")
&amp;IF(AND(NOT(I726),J726=109,OFFSET(program!$A$1,0,disasm!$A726+1)&gt;0,NOT(ISNUMBER(FIND(" A1 "," "&amp;AE726&amp;" "))))," AUTOLABEL","")
&amp;" "</f>
        <v xml:space="preserve">  </v>
      </c>
    </row>
    <row r="727" spans="1:31" x14ac:dyDescent="0.2">
      <c r="A727" s="1">
        <f t="shared" ca="1" si="242"/>
        <v>1747</v>
      </c>
      <c r="B727" s="2" t="str">
        <f t="shared" ca="1" si="243"/>
        <v>node16_main+20</v>
      </c>
      <c r="C727" s="3" t="str">
        <f ca="1">_xlfn.TEXTJOIN(" ",FALSE,OFFSET(program!$A$1,0,A727,1,M727))</f>
        <v>1102 1756 1 72</v>
      </c>
      <c r="D727" s="4" t="str">
        <f ca="1">IF($H727="data",".dat "&amp;X727,
IF($H727="str",".str " &amp; _xlfn.TEXTJOIN("",FALSE,OFFSET(program!$A$2,0,A727+1,1,M727-1)),
$L727&amp;" "&amp;_xlfn.TEXTJOIN(", ",TRUE,$X727:$Z727)
))</f>
        <v>MUL  node27_main, 1, [node.desttbl]</v>
      </c>
      <c r="E727" s="19" t="b">
        <f t="shared" ca="1" si="244"/>
        <v>1</v>
      </c>
      <c r="F727" s="5" t="str">
        <f t="shared" ca="1" si="245"/>
        <v>node16_main</v>
      </c>
      <c r="G727" s="5">
        <f t="shared" ca="1" si="246"/>
        <v>1727</v>
      </c>
      <c r="H727" s="5" t="str">
        <f t="shared" si="247"/>
        <v>code</v>
      </c>
      <c r="I727" s="13" t="b">
        <f t="shared" si="248"/>
        <v>0</v>
      </c>
      <c r="J727" s="6">
        <f ca="1">OFFSET(program!$A$1,0,disasm!A727)</f>
        <v>1102</v>
      </c>
      <c r="K727" s="7">
        <f t="shared" ca="1" si="238"/>
        <v>2</v>
      </c>
      <c r="L727" s="7" t="str">
        <f t="shared" ca="1" si="249"/>
        <v xml:space="preserve">MUL </v>
      </c>
      <c r="M727" s="7">
        <f t="shared" ca="1" si="250"/>
        <v>4</v>
      </c>
      <c r="N727" s="7">
        <f t="shared" ca="1" si="239"/>
        <v>3</v>
      </c>
      <c r="O727" s="8">
        <f t="shared" ca="1" si="251"/>
        <v>1</v>
      </c>
      <c r="P727" s="8">
        <f t="shared" ca="1" si="240"/>
        <v>1</v>
      </c>
      <c r="Q727" s="8">
        <f t="shared" ca="1" si="241"/>
        <v>0</v>
      </c>
      <c r="R727" s="8" t="str">
        <f t="shared" ca="1" si="252"/>
        <v>addr</v>
      </c>
      <c r="S727" s="8" t="str">
        <f t="shared" ca="1" si="253"/>
        <v>num</v>
      </c>
      <c r="T727" s="8" t="str">
        <f t="shared" ca="1" si="254"/>
        <v>addr</v>
      </c>
      <c r="U727" s="7">
        <f ca="1">IF(O727="","",OFFSET(program!$A$1,0,disasm!$A727+COLUMN()-COLUMN($U727)+IF($I727,0,1)))</f>
        <v>1756</v>
      </c>
      <c r="V727" s="7">
        <f ca="1">IF(P727="","",OFFSET(program!$A$1,0,disasm!$A727+COLUMN()-COLUMN($U727)+IF($I727,0,1)))</f>
        <v>1</v>
      </c>
      <c r="W727" s="7">
        <f ca="1">IF(Q727="","",OFFSET(program!$A$1,0,disasm!$A727+COLUMN()-COLUMN($U727)+IF($I727,0,1)))</f>
        <v>72</v>
      </c>
      <c r="X727" s="3" t="str">
        <f t="shared" ca="1" si="255"/>
        <v>node27_main</v>
      </c>
      <c r="Y727" s="3" t="str">
        <f t="shared" ca="1" si="256"/>
        <v>1</v>
      </c>
      <c r="Z727" s="3" t="str">
        <f t="shared" ca="1" si="257"/>
        <v>[node.desttbl]</v>
      </c>
      <c r="AA727" s="3" t="str">
        <f ca="1">" "
&amp;AE727
&amp;IF(AND(OR(K727=5,K727=6),MOD(INT(J727/1000),10)=1)," A2","")
&amp;IF(AND(NOT(I727),J727=109,OFFSET(program!$A$1,0,disasm!$A727+1)&gt;0,NOT(ISNUMBER(FIND(" A1 "," "&amp;AE727&amp;" "))))," AUTOLABEL","")
&amp;" "</f>
        <v xml:space="preserve"> A1 </v>
      </c>
      <c r="AE727" s="21" t="s">
        <v>28</v>
      </c>
    </row>
    <row r="728" spans="1:31" x14ac:dyDescent="0.2">
      <c r="A728" s="1">
        <f t="shared" ca="1" si="242"/>
        <v>1751</v>
      </c>
      <c r="B728" s="2" t="str">
        <f t="shared" ca="1" si="243"/>
        <v>node16_main+24</v>
      </c>
      <c r="C728" s="3" t="str">
        <f ca="1">_xlfn.TEXTJOIN(" ",FALSE,OFFSET(program!$A$1,0,A728,1,M728))</f>
        <v>1105 1 73</v>
      </c>
      <c r="D728" s="4" t="str">
        <f ca="1">IF($H728="data",".dat "&amp;X728,
IF($H728="str",".str " &amp; _xlfn.TEXTJOIN("",FALSE,OFFSET(program!$A$2,0,A728+1,1,M728-1)),
$L728&amp;" "&amp;_xlfn.TEXTJOIN(", ",TRUE,$X728:$Z728)
))</f>
        <v>J!=0 1, main.loop</v>
      </c>
      <c r="E728" s="19" t="b">
        <f t="shared" ca="1" si="244"/>
        <v>1</v>
      </c>
      <c r="F728" s="5" t="str">
        <f t="shared" ca="1" si="245"/>
        <v>node16_main</v>
      </c>
      <c r="G728" s="5">
        <f t="shared" ca="1" si="246"/>
        <v>1727</v>
      </c>
      <c r="H728" s="5" t="str">
        <f t="shared" si="247"/>
        <v>code</v>
      </c>
      <c r="I728" s="13" t="b">
        <f t="shared" si="248"/>
        <v>0</v>
      </c>
      <c r="J728" s="6">
        <f ca="1">OFFSET(program!$A$1,0,disasm!A728)</f>
        <v>1105</v>
      </c>
      <c r="K728" s="7">
        <f t="shared" ca="1" si="238"/>
        <v>5</v>
      </c>
      <c r="L728" s="7" t="str">
        <f t="shared" ca="1" si="249"/>
        <v>J!=0</v>
      </c>
      <c r="M728" s="7">
        <f t="shared" ca="1" si="250"/>
        <v>3</v>
      </c>
      <c r="N728" s="7">
        <f t="shared" ca="1" si="239"/>
        <v>2</v>
      </c>
      <c r="O728" s="8">
        <f t="shared" ca="1" si="251"/>
        <v>1</v>
      </c>
      <c r="P728" s="8">
        <f t="shared" ca="1" si="240"/>
        <v>1</v>
      </c>
      <c r="Q728" s="8" t="str">
        <f t="shared" ca="1" si="241"/>
        <v/>
      </c>
      <c r="R728" s="8" t="str">
        <f t="shared" ca="1" si="252"/>
        <v>num</v>
      </c>
      <c r="S728" s="8" t="str">
        <f t="shared" ca="1" si="253"/>
        <v>addr</v>
      </c>
      <c r="T728" s="8" t="str">
        <f t="shared" ca="1" si="254"/>
        <v/>
      </c>
      <c r="U728" s="7">
        <f ca="1">IF(O728="","",OFFSET(program!$A$1,0,disasm!$A728+COLUMN()-COLUMN($U728)+IF($I728,0,1)))</f>
        <v>1</v>
      </c>
      <c r="V728" s="7">
        <f ca="1">IF(P728="","",OFFSET(program!$A$1,0,disasm!$A728+COLUMN()-COLUMN($U728)+IF($I728,0,1)))</f>
        <v>73</v>
      </c>
      <c r="W728" s="7" t="str">
        <f ca="1">IF(Q728="","",OFFSET(program!$A$1,0,disasm!$A728+COLUMN()-COLUMN($U728)+IF($I728,0,1)))</f>
        <v/>
      </c>
      <c r="X728" s="3" t="str">
        <f t="shared" ca="1" si="255"/>
        <v>1</v>
      </c>
      <c r="Y728" s="3" t="str">
        <f t="shared" ca="1" si="256"/>
        <v>main.loop</v>
      </c>
      <c r="Z728" s="3" t="str">
        <f t="shared" ca="1" si="257"/>
        <v/>
      </c>
      <c r="AA728" s="3" t="str">
        <f ca="1">" "
&amp;AE728
&amp;IF(AND(OR(K728=5,K728=6),MOD(INT(J728/1000),10)=1)," A2","")
&amp;IF(AND(NOT(I728),J728=109,OFFSET(program!$A$1,0,disasm!$A728+1)&gt;0,NOT(ISNUMBER(FIND(" A1 "," "&amp;AE728&amp;" "))))," AUTOLABEL","")
&amp;" "</f>
        <v xml:space="preserve">  A2 </v>
      </c>
    </row>
    <row r="729" spans="1:31" x14ac:dyDescent="0.2">
      <c r="A729" s="1">
        <f t="shared" ca="1" si="242"/>
        <v>1754</v>
      </c>
      <c r="B729" s="2" t="str">
        <f t="shared" ca="1" si="243"/>
        <v>node16_main+27</v>
      </c>
      <c r="C729" s="3" t="str">
        <f ca="1">_xlfn.TEXTJOIN(" ",FALSE,OFFSET(program!$A$1,0,A729,1,M729))</f>
        <v>1</v>
      </c>
      <c r="D729" s="4" t="str">
        <f ca="1">IF($H729="data",".dat "&amp;X729,
IF($H729="str",".str " &amp; _xlfn.TEXTJOIN("",FALSE,OFFSET(program!$A$2,0,A729+1,1,M729-1)),
$L729&amp;" "&amp;_xlfn.TEXTJOIN(", ",TRUE,$X729:$Z729)
))</f>
        <v>.dat 1</v>
      </c>
      <c r="E729" s="19" t="b">
        <f t="shared" ca="1" si="244"/>
        <v>1</v>
      </c>
      <c r="F729" s="5" t="str">
        <f t="shared" ca="1" si="245"/>
        <v>node16_main</v>
      </c>
      <c r="G729" s="5">
        <f t="shared" ca="1" si="246"/>
        <v>1727</v>
      </c>
      <c r="H729" s="5" t="str">
        <f t="shared" si="247"/>
        <v>data</v>
      </c>
      <c r="I729" s="13" t="b">
        <f t="shared" si="248"/>
        <v>1</v>
      </c>
      <c r="J729" s="6">
        <f ca="1">OFFSET(program!$A$1,0,disasm!A729)</f>
        <v>1</v>
      </c>
      <c r="K729" s="7">
        <f t="shared" ca="1" si="238"/>
        <v>1</v>
      </c>
      <c r="L729" s="7" t="str">
        <f t="shared" ca="1" si="249"/>
        <v xml:space="preserve">ADD </v>
      </c>
      <c r="M729" s="7">
        <f t="shared" si="250"/>
        <v>1</v>
      </c>
      <c r="N729" s="7">
        <f t="shared" si="239"/>
        <v>1</v>
      </c>
      <c r="O729" s="8">
        <f t="shared" si="251"/>
        <v>1</v>
      </c>
      <c r="P729" s="8" t="str">
        <f t="shared" si="240"/>
        <v/>
      </c>
      <c r="Q729" s="8" t="str">
        <f t="shared" si="241"/>
        <v/>
      </c>
      <c r="R729" s="8" t="str">
        <f t="shared" ca="1" si="252"/>
        <v>num</v>
      </c>
      <c r="S729" s="8" t="str">
        <f t="shared" si="253"/>
        <v/>
      </c>
      <c r="T729" s="8" t="str">
        <f t="shared" si="254"/>
        <v/>
      </c>
      <c r="U729" s="7">
        <f ca="1">IF(O729="","",OFFSET(program!$A$1,0,disasm!$A729+COLUMN()-COLUMN($U729)+IF($I729,0,1)))</f>
        <v>1</v>
      </c>
      <c r="V729" s="7" t="str">
        <f ca="1">IF(P729="","",OFFSET(program!$A$1,0,disasm!$A729+COLUMN()-COLUMN($U729)+IF($I729,0,1)))</f>
        <v/>
      </c>
      <c r="W729" s="7" t="str">
        <f ca="1">IF(Q729="","",OFFSET(program!$A$1,0,disasm!$A729+COLUMN()-COLUMN($U729)+IF($I729,0,1)))</f>
        <v/>
      </c>
      <c r="X729" s="3" t="str">
        <f t="shared" ca="1" si="255"/>
        <v>1</v>
      </c>
      <c r="Y729" s="3" t="str">
        <f t="shared" si="256"/>
        <v/>
      </c>
      <c r="Z729" s="3" t="str">
        <f t="shared" si="257"/>
        <v/>
      </c>
      <c r="AA729" s="3" t="str">
        <f ca="1">" "
&amp;AE729
&amp;IF(AND(OR(K729=5,K729=6),MOD(INT(J729/1000),10)=1)," A2","")
&amp;IF(AND(NOT(I729),J729=109,OFFSET(program!$A$1,0,disasm!$A729+1)&gt;0,NOT(ISNUMBER(FIND(" A1 "," "&amp;AE729&amp;" "))))," AUTOLABEL","")
&amp;" "</f>
        <v xml:space="preserve"> DATA </v>
      </c>
      <c r="AE729" s="12" t="s">
        <v>23</v>
      </c>
    </row>
    <row r="730" spans="1:31" x14ac:dyDescent="0.2">
      <c r="A730" s="1">
        <f t="shared" ca="1" si="242"/>
        <v>1755</v>
      </c>
      <c r="B730" s="2" t="str">
        <f t="shared" ca="1" si="243"/>
        <v>node16_main+28</v>
      </c>
      <c r="C730" s="3" t="str">
        <f ca="1">_xlfn.TEXTJOIN(" ",FALSE,OFFSET(program!$A$1,0,A730,1,M730))</f>
        <v>1553</v>
      </c>
      <c r="D730" s="4" t="str">
        <f ca="1">IF($H730="data",".dat "&amp;X730,
IF($H730="str",".str " &amp; _xlfn.TEXTJOIN("",FALSE,OFFSET(program!$A$2,0,A730+1,1,M730-1)),
$L730&amp;" "&amp;_xlfn.TEXTJOIN(", ",TRUE,$X730:$Z730)
))</f>
        <v>.dat 1553</v>
      </c>
      <c r="E730" s="19" t="b">
        <f t="shared" ca="1" si="244"/>
        <v>1</v>
      </c>
      <c r="F730" s="5" t="str">
        <f t="shared" ca="1" si="245"/>
        <v>node16_main</v>
      </c>
      <c r="G730" s="5">
        <f t="shared" ca="1" si="246"/>
        <v>1727</v>
      </c>
      <c r="H730" s="5" t="str">
        <f t="shared" si="247"/>
        <v>data</v>
      </c>
      <c r="I730" s="13" t="b">
        <f t="shared" si="248"/>
        <v>1</v>
      </c>
      <c r="J730" s="6">
        <f ca="1">OFFSET(program!$A$1,0,disasm!A730)</f>
        <v>1553</v>
      </c>
      <c r="K730" s="7">
        <f t="shared" ca="1" si="238"/>
        <v>53</v>
      </c>
      <c r="L730" s="7" t="e">
        <f t="shared" ca="1" si="249"/>
        <v>#VALUE!</v>
      </c>
      <c r="M730" s="7">
        <f t="shared" si="250"/>
        <v>1</v>
      </c>
      <c r="N730" s="7">
        <f t="shared" si="239"/>
        <v>1</v>
      </c>
      <c r="O730" s="8">
        <f t="shared" si="251"/>
        <v>1</v>
      </c>
      <c r="P730" s="8" t="str">
        <f t="shared" si="240"/>
        <v/>
      </c>
      <c r="Q730" s="8" t="str">
        <f t="shared" si="241"/>
        <v/>
      </c>
      <c r="R730" s="8" t="str">
        <f t="shared" ca="1" si="252"/>
        <v>num</v>
      </c>
      <c r="S730" s="8" t="str">
        <f t="shared" si="253"/>
        <v/>
      </c>
      <c r="T730" s="8" t="str">
        <f t="shared" si="254"/>
        <v/>
      </c>
      <c r="U730" s="7">
        <f ca="1">IF(O730="","",OFFSET(program!$A$1,0,disasm!$A730+COLUMN()-COLUMN($U730)+IF($I730,0,1)))</f>
        <v>1553</v>
      </c>
      <c r="V730" s="7" t="str">
        <f ca="1">IF(P730="","",OFFSET(program!$A$1,0,disasm!$A730+COLUMN()-COLUMN($U730)+IF($I730,0,1)))</f>
        <v/>
      </c>
      <c r="W730" s="7" t="str">
        <f ca="1">IF(Q730="","",OFFSET(program!$A$1,0,disasm!$A730+COLUMN()-COLUMN($U730)+IF($I730,0,1)))</f>
        <v/>
      </c>
      <c r="X730" s="3" t="str">
        <f t="shared" ca="1" si="255"/>
        <v>1553</v>
      </c>
      <c r="Y730" s="3" t="str">
        <f t="shared" si="256"/>
        <v/>
      </c>
      <c r="Z730" s="3" t="str">
        <f t="shared" si="257"/>
        <v/>
      </c>
      <c r="AA730" s="3" t="str">
        <f ca="1">" "
&amp;AE730
&amp;IF(AND(OR(K730=5,K730=6),MOD(INT(J730/1000),10)=1)," A2","")
&amp;IF(AND(NOT(I730),J730=109,OFFSET(program!$A$1,0,disasm!$A730+1)&gt;0,NOT(ISNUMBER(FIND(" A1 "," "&amp;AE730&amp;" "))))," AUTOLABEL","")
&amp;" "</f>
        <v xml:space="preserve">  </v>
      </c>
    </row>
    <row r="731" spans="1:31" x14ac:dyDescent="0.2">
      <c r="A731" s="1">
        <f t="shared" ca="1" si="242"/>
        <v>1756</v>
      </c>
      <c r="B731" s="2" t="str">
        <f t="shared" ca="1" si="243"/>
        <v>node27_main</v>
      </c>
      <c r="C731" s="3" t="str">
        <f ca="1">_xlfn.TEXTJOIN(" ",FALSE,OFFSET(program!$A$1,0,A731,1,M731))</f>
        <v>1101 20477 0 66</v>
      </c>
      <c r="D731" s="4" t="str">
        <f ca="1">IF($H731="data",".dat "&amp;X731,
IF($H731="str",".str " &amp; _xlfn.TEXTJOIN("",FALSE,OFFSET(program!$A$2,0,A731+1,1,M731-1)),
$L731&amp;" "&amp;_xlfn.TEXTJOIN(", ",TRUE,$X731:$Z731)
))</f>
        <v>ADD  20477, 0, [node.prime]</v>
      </c>
      <c r="E731" s="19" t="b">
        <f t="shared" ca="1" si="244"/>
        <v>0</v>
      </c>
      <c r="F731" s="5" t="str">
        <f t="shared" si="245"/>
        <v>node27_main</v>
      </c>
      <c r="G731" s="5">
        <f t="shared" ca="1" si="246"/>
        <v>1756</v>
      </c>
      <c r="H731" s="5" t="str">
        <f t="shared" si="247"/>
        <v>code</v>
      </c>
      <c r="I731" s="13" t="b">
        <f t="shared" si="248"/>
        <v>0</v>
      </c>
      <c r="J731" s="6">
        <f ca="1">OFFSET(program!$A$1,0,disasm!A731)</f>
        <v>1101</v>
      </c>
      <c r="K731" s="7">
        <f t="shared" ca="1" si="238"/>
        <v>1</v>
      </c>
      <c r="L731" s="7" t="str">
        <f t="shared" ca="1" si="249"/>
        <v xml:space="preserve">ADD </v>
      </c>
      <c r="M731" s="7">
        <f t="shared" ca="1" si="250"/>
        <v>4</v>
      </c>
      <c r="N731" s="7">
        <f t="shared" ca="1" si="239"/>
        <v>3</v>
      </c>
      <c r="O731" s="8">
        <f t="shared" ca="1" si="251"/>
        <v>1</v>
      </c>
      <c r="P731" s="8">
        <f t="shared" ca="1" si="240"/>
        <v>1</v>
      </c>
      <c r="Q731" s="8">
        <f t="shared" ca="1" si="241"/>
        <v>0</v>
      </c>
      <c r="R731" s="8" t="str">
        <f t="shared" ca="1" si="252"/>
        <v>num</v>
      </c>
      <c r="S731" s="8" t="str">
        <f t="shared" ca="1" si="253"/>
        <v>num</v>
      </c>
      <c r="T731" s="8" t="str">
        <f t="shared" ca="1" si="254"/>
        <v>addr</v>
      </c>
      <c r="U731" s="7">
        <f ca="1">IF(O731="","",OFFSET(program!$A$1,0,disasm!$A731+COLUMN()-COLUMN($U731)+IF($I731,0,1)))</f>
        <v>20477</v>
      </c>
      <c r="V731" s="7">
        <f ca="1">IF(P731="","",OFFSET(program!$A$1,0,disasm!$A731+COLUMN()-COLUMN($U731)+IF($I731,0,1)))</f>
        <v>0</v>
      </c>
      <c r="W731" s="7">
        <f ca="1">IF(Q731="","",OFFSET(program!$A$1,0,disasm!$A731+COLUMN()-COLUMN($U731)+IF($I731,0,1)))</f>
        <v>66</v>
      </c>
      <c r="X731" s="3" t="str">
        <f t="shared" ca="1" si="255"/>
        <v>20477</v>
      </c>
      <c r="Y731" s="3" t="str">
        <f t="shared" ca="1" si="256"/>
        <v>0</v>
      </c>
      <c r="Z731" s="3" t="str">
        <f t="shared" ca="1" si="257"/>
        <v>[node.prime]</v>
      </c>
      <c r="AA731" s="3" t="str">
        <f ca="1">" "
&amp;AE731
&amp;IF(AND(OR(K731=5,K731=6),MOD(INT(J731/1000),10)=1)," A2","")
&amp;IF(AND(NOT(I731),J731=109,OFFSET(program!$A$1,0,disasm!$A731+1)&gt;0,NOT(ISNUMBER(FIND(" A1 "," "&amp;AE731&amp;" "))))," AUTOLABEL","")
&amp;" "</f>
        <v xml:space="preserve"> CODE </v>
      </c>
      <c r="AD731" s="12" t="s">
        <v>121</v>
      </c>
      <c r="AE731" s="12" t="s">
        <v>24</v>
      </c>
    </row>
    <row r="732" spans="1:31" x14ac:dyDescent="0.2">
      <c r="A732" s="1">
        <f t="shared" ca="1" si="242"/>
        <v>1760</v>
      </c>
      <c r="B732" s="2" t="str">
        <f t="shared" ca="1" si="243"/>
        <v>node27_main+4</v>
      </c>
      <c r="C732" s="3" t="str">
        <f ca="1">_xlfn.TEXTJOIN(" ",FALSE,OFFSET(program!$A$1,0,A732,1,M732))</f>
        <v>1101 0 3 67</v>
      </c>
      <c r="D732" s="4" t="str">
        <f ca="1">IF($H732="data",".dat "&amp;X732,
IF($H732="str",".str " &amp; _xlfn.TEXTJOIN("",FALSE,OFFSET(program!$A$2,0,A732+1,1,M732-1)),
$L732&amp;" "&amp;_xlfn.TEXTJOIN(", ",TRUE,$X732:$Z732)
))</f>
        <v>ADD  0, 3, [node.rxmem_size]</v>
      </c>
      <c r="E732" s="19" t="b">
        <f t="shared" ca="1" si="244"/>
        <v>0</v>
      </c>
      <c r="F732" s="5" t="str">
        <f t="shared" ca="1" si="245"/>
        <v>node27_main</v>
      </c>
      <c r="G732" s="5">
        <f t="shared" ca="1" si="246"/>
        <v>1756</v>
      </c>
      <c r="H732" s="5" t="str">
        <f t="shared" si="247"/>
        <v>code</v>
      </c>
      <c r="I732" s="13" t="b">
        <f t="shared" si="248"/>
        <v>0</v>
      </c>
      <c r="J732" s="6">
        <f ca="1">OFFSET(program!$A$1,0,disasm!A732)</f>
        <v>1101</v>
      </c>
      <c r="K732" s="7">
        <f t="shared" ca="1" si="238"/>
        <v>1</v>
      </c>
      <c r="L732" s="7" t="str">
        <f t="shared" ca="1" si="249"/>
        <v xml:space="preserve">ADD </v>
      </c>
      <c r="M732" s="7">
        <f t="shared" ca="1" si="250"/>
        <v>4</v>
      </c>
      <c r="N732" s="7">
        <f t="shared" ca="1" si="239"/>
        <v>3</v>
      </c>
      <c r="O732" s="8">
        <f t="shared" ca="1" si="251"/>
        <v>1</v>
      </c>
      <c r="P732" s="8">
        <f t="shared" ca="1" si="240"/>
        <v>1</v>
      </c>
      <c r="Q732" s="8">
        <f t="shared" ca="1" si="241"/>
        <v>0</v>
      </c>
      <c r="R732" s="8" t="str">
        <f t="shared" ca="1" si="252"/>
        <v>num</v>
      </c>
      <c r="S732" s="8" t="str">
        <f t="shared" ca="1" si="253"/>
        <v>num</v>
      </c>
      <c r="T732" s="8" t="str">
        <f t="shared" ca="1" si="254"/>
        <v>addr</v>
      </c>
      <c r="U732" s="7">
        <f ca="1">IF(O732="","",OFFSET(program!$A$1,0,disasm!$A732+COLUMN()-COLUMN($U732)+IF($I732,0,1)))</f>
        <v>0</v>
      </c>
      <c r="V732" s="7">
        <f ca="1">IF(P732="","",OFFSET(program!$A$1,0,disasm!$A732+COLUMN()-COLUMN($U732)+IF($I732,0,1)))</f>
        <v>3</v>
      </c>
      <c r="W732" s="7">
        <f ca="1">IF(Q732="","",OFFSET(program!$A$1,0,disasm!$A732+COLUMN()-COLUMN($U732)+IF($I732,0,1)))</f>
        <v>67</v>
      </c>
      <c r="X732" s="3" t="str">
        <f t="shared" ca="1" si="255"/>
        <v>0</v>
      </c>
      <c r="Y732" s="3" t="str">
        <f t="shared" ca="1" si="256"/>
        <v>3</v>
      </c>
      <c r="Z732" s="3" t="str">
        <f t="shared" ca="1" si="257"/>
        <v>[node.rxmem_size]</v>
      </c>
      <c r="AA732" s="3" t="str">
        <f ca="1">" "
&amp;AE732
&amp;IF(AND(OR(K732=5,K732=6),MOD(INT(J732/1000),10)=1)," A2","")
&amp;IF(AND(NOT(I732),J732=109,OFFSET(program!$A$1,0,disasm!$A732+1)&gt;0,NOT(ISNUMBER(FIND(" A1 "," "&amp;AE732&amp;" "))))," AUTOLABEL","")
&amp;" "</f>
        <v xml:space="preserve">  </v>
      </c>
    </row>
    <row r="733" spans="1:31" x14ac:dyDescent="0.2">
      <c r="A733" s="1">
        <f t="shared" ca="1" si="242"/>
        <v>1764</v>
      </c>
      <c r="B733" s="2" t="str">
        <f t="shared" ca="1" si="243"/>
        <v>node27_main+8</v>
      </c>
      <c r="C733" s="3" t="str">
        <f ca="1">_xlfn.TEXTJOIN(" ",FALSE,OFFSET(program!$A$1,0,A733,1,M733))</f>
        <v>1101 1783 0 68</v>
      </c>
      <c r="D733" s="4" t="str">
        <f ca="1">IF($H733="data",".dat "&amp;X733,
IF($H733="str",".str " &amp; _xlfn.TEXTJOIN("",FALSE,OFFSET(program!$A$2,0,A733+1,1,M733-1)),
$L733&amp;" "&amp;_xlfn.TEXTJOIN(", ",TRUE,$X733:$Z733)
))</f>
        <v>ADD  node27_main+27, 0, [node.rxmem]</v>
      </c>
      <c r="E733" s="19" t="b">
        <f t="shared" ca="1" si="244"/>
        <v>0</v>
      </c>
      <c r="F733" s="5" t="str">
        <f t="shared" ca="1" si="245"/>
        <v>node27_main</v>
      </c>
      <c r="G733" s="5">
        <f t="shared" ca="1" si="246"/>
        <v>1756</v>
      </c>
      <c r="H733" s="5" t="str">
        <f t="shared" si="247"/>
        <v>code</v>
      </c>
      <c r="I733" s="13" t="b">
        <f t="shared" si="248"/>
        <v>0</v>
      </c>
      <c r="J733" s="6">
        <f ca="1">OFFSET(program!$A$1,0,disasm!A733)</f>
        <v>1101</v>
      </c>
      <c r="K733" s="7">
        <f t="shared" ca="1" si="238"/>
        <v>1</v>
      </c>
      <c r="L733" s="7" t="str">
        <f t="shared" ca="1" si="249"/>
        <v xml:space="preserve">ADD </v>
      </c>
      <c r="M733" s="7">
        <f t="shared" ca="1" si="250"/>
        <v>4</v>
      </c>
      <c r="N733" s="7">
        <f t="shared" ca="1" si="239"/>
        <v>3</v>
      </c>
      <c r="O733" s="8">
        <f t="shared" ca="1" si="251"/>
        <v>1</v>
      </c>
      <c r="P733" s="8">
        <f t="shared" ca="1" si="240"/>
        <v>1</v>
      </c>
      <c r="Q733" s="8">
        <f t="shared" ca="1" si="241"/>
        <v>0</v>
      </c>
      <c r="R733" s="8" t="str">
        <f t="shared" ca="1" si="252"/>
        <v>addr</v>
      </c>
      <c r="S733" s="8" t="str">
        <f t="shared" ca="1" si="253"/>
        <v>num</v>
      </c>
      <c r="T733" s="8" t="str">
        <f t="shared" ca="1" si="254"/>
        <v>addr</v>
      </c>
      <c r="U733" s="7">
        <f ca="1">IF(O733="","",OFFSET(program!$A$1,0,disasm!$A733+COLUMN()-COLUMN($U733)+IF($I733,0,1)))</f>
        <v>1783</v>
      </c>
      <c r="V733" s="7">
        <f ca="1">IF(P733="","",OFFSET(program!$A$1,0,disasm!$A733+COLUMN()-COLUMN($U733)+IF($I733,0,1)))</f>
        <v>0</v>
      </c>
      <c r="W733" s="7">
        <f ca="1">IF(Q733="","",OFFSET(program!$A$1,0,disasm!$A733+COLUMN()-COLUMN($U733)+IF($I733,0,1)))</f>
        <v>68</v>
      </c>
      <c r="X733" s="3" t="str">
        <f t="shared" ca="1" si="255"/>
        <v>node27_main+27</v>
      </c>
      <c r="Y733" s="3" t="str">
        <f t="shared" ca="1" si="256"/>
        <v>0</v>
      </c>
      <c r="Z733" s="3" t="str">
        <f t="shared" ca="1" si="257"/>
        <v>[node.rxmem]</v>
      </c>
      <c r="AA733" s="3" t="str">
        <f ca="1">" "
&amp;AE733
&amp;IF(AND(OR(K733=5,K733=6),MOD(INT(J733/1000),10)=1)," A2","")
&amp;IF(AND(NOT(I733),J733=109,OFFSET(program!$A$1,0,disasm!$A733+1)&gt;0,NOT(ISNUMBER(FIND(" A1 "," "&amp;AE733&amp;" "))))," AUTOLABEL","")
&amp;" "</f>
        <v xml:space="preserve"> A1 </v>
      </c>
      <c r="AE733" s="12" t="s">
        <v>28</v>
      </c>
    </row>
    <row r="734" spans="1:31" x14ac:dyDescent="0.2">
      <c r="A734" s="1">
        <f t="shared" ca="1" si="242"/>
        <v>1768</v>
      </c>
      <c r="B734" s="2" t="str">
        <f t="shared" ca="1" si="243"/>
        <v>node27_main+12</v>
      </c>
      <c r="C734" s="3" t="str">
        <f ca="1">_xlfn.TEXTJOIN(" ",FALSE,OFFSET(program!$A$1,0,A734,1,M734))</f>
        <v>1102 1 302 69</v>
      </c>
      <c r="D734" s="4" t="str">
        <f ca="1">IF($H734="data",".dat "&amp;X734,
IF($H734="str",".str " &amp; _xlfn.TEXTJOIN("",FALSE,OFFSET(program!$A$2,0,A734+1,1,M734-1)),
$L734&amp;" "&amp;_xlfn.TEXTJOIN(", ",TRUE,$X734:$Z734)
))</f>
        <v>MUL  1, app_product, [node.node_app]</v>
      </c>
      <c r="E734" s="19" t="b">
        <f t="shared" ca="1" si="244"/>
        <v>0</v>
      </c>
      <c r="F734" s="5" t="str">
        <f t="shared" ca="1" si="245"/>
        <v>node27_main</v>
      </c>
      <c r="G734" s="5">
        <f t="shared" ca="1" si="246"/>
        <v>1756</v>
      </c>
      <c r="H734" s="5" t="str">
        <f t="shared" si="247"/>
        <v>code</v>
      </c>
      <c r="I734" s="13" t="b">
        <f t="shared" si="248"/>
        <v>0</v>
      </c>
      <c r="J734" s="6">
        <f ca="1">OFFSET(program!$A$1,0,disasm!A734)</f>
        <v>1102</v>
      </c>
      <c r="K734" s="7">
        <f t="shared" ca="1" si="238"/>
        <v>2</v>
      </c>
      <c r="L734" s="7" t="str">
        <f t="shared" ca="1" si="249"/>
        <v xml:space="preserve">MUL </v>
      </c>
      <c r="M734" s="7">
        <f t="shared" ca="1" si="250"/>
        <v>4</v>
      </c>
      <c r="N734" s="7">
        <f t="shared" ca="1" si="239"/>
        <v>3</v>
      </c>
      <c r="O734" s="8">
        <f t="shared" ca="1" si="251"/>
        <v>1</v>
      </c>
      <c r="P734" s="8">
        <f t="shared" ca="1" si="240"/>
        <v>1</v>
      </c>
      <c r="Q734" s="8">
        <f t="shared" ca="1" si="241"/>
        <v>0</v>
      </c>
      <c r="R734" s="8" t="str">
        <f t="shared" ca="1" si="252"/>
        <v>num</v>
      </c>
      <c r="S734" s="8" t="str">
        <f t="shared" ca="1" si="253"/>
        <v>addr</v>
      </c>
      <c r="T734" s="8" t="str">
        <f t="shared" ca="1" si="254"/>
        <v>addr</v>
      </c>
      <c r="U734" s="7">
        <f ca="1">IF(O734="","",OFFSET(program!$A$1,0,disasm!$A734+COLUMN()-COLUMN($U734)+IF($I734,0,1)))</f>
        <v>1</v>
      </c>
      <c r="V734" s="7">
        <f ca="1">IF(P734="","",OFFSET(program!$A$1,0,disasm!$A734+COLUMN()-COLUMN($U734)+IF($I734,0,1)))</f>
        <v>302</v>
      </c>
      <c r="W734" s="7">
        <f ca="1">IF(Q734="","",OFFSET(program!$A$1,0,disasm!$A734+COLUMN()-COLUMN($U734)+IF($I734,0,1)))</f>
        <v>69</v>
      </c>
      <c r="X734" s="3" t="str">
        <f t="shared" ca="1" si="255"/>
        <v>1</v>
      </c>
      <c r="Y734" s="3" t="str">
        <f t="shared" ca="1" si="256"/>
        <v>app_product</v>
      </c>
      <c r="Z734" s="3" t="str">
        <f t="shared" ca="1" si="257"/>
        <v>[node.node_app]</v>
      </c>
      <c r="AA734" s="3" t="str">
        <f ca="1">" "
&amp;AE734
&amp;IF(AND(OR(K734=5,K734=6),MOD(INT(J734/1000),10)=1)," A2","")
&amp;IF(AND(NOT(I734),J734=109,OFFSET(program!$A$1,0,disasm!$A734+1)&gt;0,NOT(ISNUMBER(FIND(" A1 "," "&amp;AE734&amp;" "))))," AUTOLABEL","")
&amp;" "</f>
        <v xml:space="preserve"> A2 </v>
      </c>
      <c r="AE734" s="15" t="s">
        <v>19</v>
      </c>
    </row>
    <row r="735" spans="1:31" x14ac:dyDescent="0.2">
      <c r="A735" s="1">
        <f t="shared" ca="1" si="242"/>
        <v>1772</v>
      </c>
      <c r="B735" s="2" t="str">
        <f t="shared" ca="1" si="243"/>
        <v>node27_main+16</v>
      </c>
      <c r="C735" s="3" t="str">
        <f ca="1">_xlfn.TEXTJOIN(" ",FALSE,OFFSET(program!$A$1,0,A735,1,M735))</f>
        <v>1102 1 1 71</v>
      </c>
      <c r="D735" s="4" t="str">
        <f ca="1">IF($H735="data",".dat "&amp;X735,
IF($H735="str",".str " &amp; _xlfn.TEXTJOIN("",FALSE,OFFSET(program!$A$2,0,A735+1,1,M735-1)),
$L735&amp;" "&amp;_xlfn.TEXTJOIN(", ",TRUE,$X735:$Z735)
))</f>
        <v>MUL  1, 1, [node.desttbl_size]</v>
      </c>
      <c r="E735" s="19" t="b">
        <f t="shared" ca="1" si="244"/>
        <v>0</v>
      </c>
      <c r="F735" s="5" t="str">
        <f t="shared" ca="1" si="245"/>
        <v>node27_main</v>
      </c>
      <c r="G735" s="5">
        <f t="shared" ca="1" si="246"/>
        <v>1756</v>
      </c>
      <c r="H735" s="5" t="str">
        <f t="shared" si="247"/>
        <v>code</v>
      </c>
      <c r="I735" s="13" t="b">
        <f t="shared" si="248"/>
        <v>0</v>
      </c>
      <c r="J735" s="6">
        <f ca="1">OFFSET(program!$A$1,0,disasm!A735)</f>
        <v>1102</v>
      </c>
      <c r="K735" s="7">
        <f t="shared" ca="1" si="238"/>
        <v>2</v>
      </c>
      <c r="L735" s="7" t="str">
        <f t="shared" ca="1" si="249"/>
        <v xml:space="preserve">MUL </v>
      </c>
      <c r="M735" s="7">
        <f t="shared" ca="1" si="250"/>
        <v>4</v>
      </c>
      <c r="N735" s="7">
        <f t="shared" ca="1" si="239"/>
        <v>3</v>
      </c>
      <c r="O735" s="8">
        <f t="shared" ca="1" si="251"/>
        <v>1</v>
      </c>
      <c r="P735" s="8">
        <f t="shared" ca="1" si="240"/>
        <v>1</v>
      </c>
      <c r="Q735" s="8">
        <f t="shared" ca="1" si="241"/>
        <v>0</v>
      </c>
      <c r="R735" s="8" t="str">
        <f t="shared" ca="1" si="252"/>
        <v>num</v>
      </c>
      <c r="S735" s="8" t="str">
        <f t="shared" ca="1" si="253"/>
        <v>num</v>
      </c>
      <c r="T735" s="8" t="str">
        <f t="shared" ca="1" si="254"/>
        <v>addr</v>
      </c>
      <c r="U735" s="7">
        <f ca="1">IF(O735="","",OFFSET(program!$A$1,0,disasm!$A735+COLUMN()-COLUMN($U735)+IF($I735,0,1)))</f>
        <v>1</v>
      </c>
      <c r="V735" s="7">
        <f ca="1">IF(P735="","",OFFSET(program!$A$1,0,disasm!$A735+COLUMN()-COLUMN($U735)+IF($I735,0,1)))</f>
        <v>1</v>
      </c>
      <c r="W735" s="7">
        <f ca="1">IF(Q735="","",OFFSET(program!$A$1,0,disasm!$A735+COLUMN()-COLUMN($U735)+IF($I735,0,1)))</f>
        <v>71</v>
      </c>
      <c r="X735" s="3" t="str">
        <f t="shared" ca="1" si="255"/>
        <v>1</v>
      </c>
      <c r="Y735" s="3" t="str">
        <f t="shared" ca="1" si="256"/>
        <v>1</v>
      </c>
      <c r="Z735" s="3" t="str">
        <f t="shared" ca="1" si="257"/>
        <v>[node.desttbl_size]</v>
      </c>
      <c r="AA735" s="3" t="str">
        <f ca="1">" "
&amp;AE735
&amp;IF(AND(OR(K735=5,K735=6),MOD(INT(J735/1000),10)=1)," A2","")
&amp;IF(AND(NOT(I735),J735=109,OFFSET(program!$A$1,0,disasm!$A735+1)&gt;0,NOT(ISNUMBER(FIND(" A1 "," "&amp;AE735&amp;" "))))," AUTOLABEL","")
&amp;" "</f>
        <v xml:space="preserve">  </v>
      </c>
    </row>
    <row r="736" spans="1:31" x14ac:dyDescent="0.2">
      <c r="A736" s="1">
        <f t="shared" ca="1" si="242"/>
        <v>1776</v>
      </c>
      <c r="B736" s="2" t="str">
        <f t="shared" ca="1" si="243"/>
        <v>node27_main+20</v>
      </c>
      <c r="C736" s="3" t="str">
        <f ca="1">_xlfn.TEXTJOIN(" ",FALSE,OFFSET(program!$A$1,0,A736,1,M736))</f>
        <v>1101 0 1789 72</v>
      </c>
      <c r="D736" s="4" t="str">
        <f ca="1">IF($H736="data",".dat "&amp;X736,
IF($H736="str",".str " &amp; _xlfn.TEXTJOIN("",FALSE,OFFSET(program!$A$2,0,A736+1,1,M736-1)),
$L736&amp;" "&amp;_xlfn.TEXTJOIN(", ",TRUE,$X736:$Z736)
))</f>
        <v>ADD  0, node27_main+33, [node.desttbl]</v>
      </c>
      <c r="E736" s="19" t="b">
        <f t="shared" ca="1" si="244"/>
        <v>0</v>
      </c>
      <c r="F736" s="5" t="str">
        <f t="shared" ca="1" si="245"/>
        <v>node27_main</v>
      </c>
      <c r="G736" s="5">
        <f t="shared" ca="1" si="246"/>
        <v>1756</v>
      </c>
      <c r="H736" s="5" t="str">
        <f t="shared" si="247"/>
        <v>code</v>
      </c>
      <c r="I736" s="13" t="b">
        <f t="shared" si="248"/>
        <v>0</v>
      </c>
      <c r="J736" s="6">
        <f ca="1">OFFSET(program!$A$1,0,disasm!A736)</f>
        <v>1101</v>
      </c>
      <c r="K736" s="7">
        <f t="shared" ca="1" si="238"/>
        <v>1</v>
      </c>
      <c r="L736" s="7" t="str">
        <f t="shared" ca="1" si="249"/>
        <v xml:space="preserve">ADD </v>
      </c>
      <c r="M736" s="7">
        <f t="shared" ca="1" si="250"/>
        <v>4</v>
      </c>
      <c r="N736" s="7">
        <f t="shared" ca="1" si="239"/>
        <v>3</v>
      </c>
      <c r="O736" s="8">
        <f t="shared" ca="1" si="251"/>
        <v>1</v>
      </c>
      <c r="P736" s="8">
        <f t="shared" ca="1" si="240"/>
        <v>1</v>
      </c>
      <c r="Q736" s="8">
        <f t="shared" ca="1" si="241"/>
        <v>0</v>
      </c>
      <c r="R736" s="8" t="str">
        <f t="shared" ca="1" si="252"/>
        <v>num</v>
      </c>
      <c r="S736" s="8" t="str">
        <f t="shared" ca="1" si="253"/>
        <v>addr</v>
      </c>
      <c r="T736" s="8" t="str">
        <f t="shared" ca="1" si="254"/>
        <v>addr</v>
      </c>
      <c r="U736" s="7">
        <f ca="1">IF(O736="","",OFFSET(program!$A$1,0,disasm!$A736+COLUMN()-COLUMN($U736)+IF($I736,0,1)))</f>
        <v>0</v>
      </c>
      <c r="V736" s="7">
        <f ca="1">IF(P736="","",OFFSET(program!$A$1,0,disasm!$A736+COLUMN()-COLUMN($U736)+IF($I736,0,1)))</f>
        <v>1789</v>
      </c>
      <c r="W736" s="7">
        <f ca="1">IF(Q736="","",OFFSET(program!$A$1,0,disasm!$A736+COLUMN()-COLUMN($U736)+IF($I736,0,1)))</f>
        <v>72</v>
      </c>
      <c r="X736" s="3" t="str">
        <f t="shared" ca="1" si="255"/>
        <v>0</v>
      </c>
      <c r="Y736" s="3" t="str">
        <f t="shared" ca="1" si="256"/>
        <v>node27_main+33</v>
      </c>
      <c r="Z736" s="3" t="str">
        <f t="shared" ca="1" si="257"/>
        <v>[node.desttbl]</v>
      </c>
      <c r="AA736" s="3" t="str">
        <f ca="1">" "
&amp;AE736
&amp;IF(AND(OR(K736=5,K736=6),MOD(INT(J736/1000),10)=1)," A2","")
&amp;IF(AND(NOT(I736),J736=109,OFFSET(program!$A$1,0,disasm!$A736+1)&gt;0,NOT(ISNUMBER(FIND(" A1 "," "&amp;AE736&amp;" "))))," AUTOLABEL","")
&amp;" "</f>
        <v xml:space="preserve"> A2 </v>
      </c>
      <c r="AE736" s="21" t="s">
        <v>19</v>
      </c>
    </row>
    <row r="737" spans="1:31" x14ac:dyDescent="0.2">
      <c r="A737" s="1">
        <f t="shared" ca="1" si="242"/>
        <v>1780</v>
      </c>
      <c r="B737" s="2" t="str">
        <f t="shared" ca="1" si="243"/>
        <v>node27_main+24</v>
      </c>
      <c r="C737" s="3" t="str">
        <f ca="1">_xlfn.TEXTJOIN(" ",FALSE,OFFSET(program!$A$1,0,A737,1,M737))</f>
        <v>1105 1 73</v>
      </c>
      <c r="D737" s="4" t="str">
        <f ca="1">IF($H737="data",".dat "&amp;X737,
IF($H737="str",".str " &amp; _xlfn.TEXTJOIN("",FALSE,OFFSET(program!$A$2,0,A737+1,1,M737-1)),
$L737&amp;" "&amp;_xlfn.TEXTJOIN(", ",TRUE,$X737:$Z737)
))</f>
        <v>J!=0 1, main.loop</v>
      </c>
      <c r="E737" s="19" t="b">
        <f t="shared" ca="1" si="244"/>
        <v>0</v>
      </c>
      <c r="F737" s="5" t="str">
        <f t="shared" ca="1" si="245"/>
        <v>node27_main</v>
      </c>
      <c r="G737" s="5">
        <f t="shared" ca="1" si="246"/>
        <v>1756</v>
      </c>
      <c r="H737" s="5" t="str">
        <f t="shared" si="247"/>
        <v>code</v>
      </c>
      <c r="I737" s="13" t="b">
        <f t="shared" si="248"/>
        <v>0</v>
      </c>
      <c r="J737" s="6">
        <f ca="1">OFFSET(program!$A$1,0,disasm!A737)</f>
        <v>1105</v>
      </c>
      <c r="K737" s="7">
        <f t="shared" ca="1" si="238"/>
        <v>5</v>
      </c>
      <c r="L737" s="7" t="str">
        <f t="shared" ca="1" si="249"/>
        <v>J!=0</v>
      </c>
      <c r="M737" s="7">
        <f t="shared" ca="1" si="250"/>
        <v>3</v>
      </c>
      <c r="N737" s="7">
        <f t="shared" ca="1" si="239"/>
        <v>2</v>
      </c>
      <c r="O737" s="8">
        <f t="shared" ca="1" si="251"/>
        <v>1</v>
      </c>
      <c r="P737" s="8">
        <f t="shared" ca="1" si="240"/>
        <v>1</v>
      </c>
      <c r="Q737" s="8" t="str">
        <f t="shared" ca="1" si="241"/>
        <v/>
      </c>
      <c r="R737" s="8" t="str">
        <f t="shared" ca="1" si="252"/>
        <v>num</v>
      </c>
      <c r="S737" s="8" t="str">
        <f t="shared" ca="1" si="253"/>
        <v>addr</v>
      </c>
      <c r="T737" s="8" t="str">
        <f t="shared" ca="1" si="254"/>
        <v/>
      </c>
      <c r="U737" s="7">
        <f ca="1">IF(O737="","",OFFSET(program!$A$1,0,disasm!$A737+COLUMN()-COLUMN($U737)+IF($I737,0,1)))</f>
        <v>1</v>
      </c>
      <c r="V737" s="7">
        <f ca="1">IF(P737="","",OFFSET(program!$A$1,0,disasm!$A737+COLUMN()-COLUMN($U737)+IF($I737,0,1)))</f>
        <v>73</v>
      </c>
      <c r="W737" s="7" t="str">
        <f ca="1">IF(Q737="","",OFFSET(program!$A$1,0,disasm!$A737+COLUMN()-COLUMN($U737)+IF($I737,0,1)))</f>
        <v/>
      </c>
      <c r="X737" s="3" t="str">
        <f t="shared" ca="1" si="255"/>
        <v>1</v>
      </c>
      <c r="Y737" s="3" t="str">
        <f t="shared" ca="1" si="256"/>
        <v>main.loop</v>
      </c>
      <c r="Z737" s="3" t="str">
        <f t="shared" ca="1" si="257"/>
        <v/>
      </c>
      <c r="AA737" s="3" t="str">
        <f ca="1">" "
&amp;AE737
&amp;IF(AND(OR(K737=5,K737=6),MOD(INT(J737/1000),10)=1)," A2","")
&amp;IF(AND(NOT(I737),J737=109,OFFSET(program!$A$1,0,disasm!$A737+1)&gt;0,NOT(ISNUMBER(FIND(" A1 "," "&amp;AE737&amp;" "))))," AUTOLABEL","")
&amp;" "</f>
        <v xml:space="preserve">  A2 </v>
      </c>
    </row>
    <row r="738" spans="1:31" x14ac:dyDescent="0.2">
      <c r="A738" s="1">
        <f t="shared" ca="1" si="242"/>
        <v>1783</v>
      </c>
      <c r="B738" s="2" t="str">
        <f t="shared" ca="1" si="243"/>
        <v>node27_main+27</v>
      </c>
      <c r="C738" s="3" t="str">
        <f ca="1">_xlfn.TEXTJOIN(" ",FALSE,OFFSET(program!$A$1,0,A738,1,M738))</f>
        <v>0</v>
      </c>
      <c r="D738" s="4" t="str">
        <f ca="1">IF($H738="data",".dat "&amp;X738,
IF($H738="str",".str " &amp; _xlfn.TEXTJOIN("",FALSE,OFFSET(program!$A$2,0,A738+1,1,M738-1)),
$L738&amp;" "&amp;_xlfn.TEXTJOIN(", ",TRUE,$X738:$Z738)
))</f>
        <v>.dat 0</v>
      </c>
      <c r="E738" s="19" t="b">
        <f t="shared" ca="1" si="244"/>
        <v>0</v>
      </c>
      <c r="F738" s="5" t="str">
        <f t="shared" ca="1" si="245"/>
        <v>node27_main</v>
      </c>
      <c r="G738" s="5">
        <f t="shared" ca="1" si="246"/>
        <v>1756</v>
      </c>
      <c r="H738" s="5" t="str">
        <f t="shared" si="247"/>
        <v>data</v>
      </c>
      <c r="I738" s="13" t="b">
        <f t="shared" si="248"/>
        <v>1</v>
      </c>
      <c r="J738" s="6">
        <f ca="1">OFFSET(program!$A$1,0,disasm!A738)</f>
        <v>0</v>
      </c>
      <c r="K738" s="7">
        <f t="shared" ca="1" si="238"/>
        <v>0</v>
      </c>
      <c r="L738" s="7" t="e">
        <f t="shared" ca="1" si="249"/>
        <v>#VALUE!</v>
      </c>
      <c r="M738" s="7">
        <f t="shared" si="250"/>
        <v>1</v>
      </c>
      <c r="N738" s="7">
        <f t="shared" si="239"/>
        <v>1</v>
      </c>
      <c r="O738" s="8">
        <f t="shared" si="251"/>
        <v>1</v>
      </c>
      <c r="P738" s="8" t="str">
        <f t="shared" si="240"/>
        <v/>
      </c>
      <c r="Q738" s="8" t="str">
        <f t="shared" si="241"/>
        <v/>
      </c>
      <c r="R738" s="8" t="str">
        <f t="shared" ca="1" si="252"/>
        <v>num</v>
      </c>
      <c r="S738" s="8" t="str">
        <f t="shared" si="253"/>
        <v/>
      </c>
      <c r="T738" s="8" t="str">
        <f t="shared" si="254"/>
        <v/>
      </c>
      <c r="U738" s="7">
        <f ca="1">IF(O738="","",OFFSET(program!$A$1,0,disasm!$A738+COLUMN()-COLUMN($U738)+IF($I738,0,1)))</f>
        <v>0</v>
      </c>
      <c r="V738" s="7" t="str">
        <f ca="1">IF(P738="","",OFFSET(program!$A$1,0,disasm!$A738+COLUMN()-COLUMN($U738)+IF($I738,0,1)))</f>
        <v/>
      </c>
      <c r="W738" s="7" t="str">
        <f ca="1">IF(Q738="","",OFFSET(program!$A$1,0,disasm!$A738+COLUMN()-COLUMN($U738)+IF($I738,0,1)))</f>
        <v/>
      </c>
      <c r="X738" s="3" t="str">
        <f t="shared" ca="1" si="255"/>
        <v>0</v>
      </c>
      <c r="Y738" s="3" t="str">
        <f t="shared" si="256"/>
        <v/>
      </c>
      <c r="Z738" s="3" t="str">
        <f t="shared" si="257"/>
        <v/>
      </c>
      <c r="AA738" s="3" t="str">
        <f ca="1">" "
&amp;AE738
&amp;IF(AND(OR(K738=5,K738=6),MOD(INT(J738/1000),10)=1)," A2","")
&amp;IF(AND(NOT(I738),J738=109,OFFSET(program!$A$1,0,disasm!$A738+1)&gt;0,NOT(ISNUMBER(FIND(" A1 "," "&amp;AE738&amp;" "))))," AUTOLABEL","")
&amp;" "</f>
        <v xml:space="preserve"> DATA </v>
      </c>
      <c r="AE738" s="12" t="s">
        <v>23</v>
      </c>
    </row>
    <row r="739" spans="1:31" x14ac:dyDescent="0.2">
      <c r="A739" s="1">
        <f t="shared" ca="1" si="242"/>
        <v>1784</v>
      </c>
      <c r="B739" s="2" t="str">
        <f t="shared" ca="1" si="243"/>
        <v>node27_main+28</v>
      </c>
      <c r="C739" s="3" t="str">
        <f ca="1">_xlfn.TEXTJOIN(" ",FALSE,OFFSET(program!$A$1,0,A739,1,M739))</f>
        <v>0</v>
      </c>
      <c r="D739" s="4" t="str">
        <f ca="1">IF($H739="data",".dat "&amp;X739,
IF($H739="str",".str " &amp; _xlfn.TEXTJOIN("",FALSE,OFFSET(program!$A$2,0,A739+1,1,M739-1)),
$L739&amp;" "&amp;_xlfn.TEXTJOIN(", ",TRUE,$X739:$Z739)
))</f>
        <v>.dat 0</v>
      </c>
      <c r="E739" s="19" t="b">
        <f t="shared" ca="1" si="244"/>
        <v>0</v>
      </c>
      <c r="F739" s="5" t="str">
        <f t="shared" ca="1" si="245"/>
        <v>node27_main</v>
      </c>
      <c r="G739" s="5">
        <f t="shared" ca="1" si="246"/>
        <v>1756</v>
      </c>
      <c r="H739" s="5" t="str">
        <f t="shared" si="247"/>
        <v>data</v>
      </c>
      <c r="I739" s="13" t="b">
        <f t="shared" si="248"/>
        <v>1</v>
      </c>
      <c r="J739" s="6">
        <f ca="1">OFFSET(program!$A$1,0,disasm!A739)</f>
        <v>0</v>
      </c>
      <c r="K739" s="7">
        <f t="shared" ca="1" si="238"/>
        <v>0</v>
      </c>
      <c r="L739" s="7" t="e">
        <f t="shared" ca="1" si="249"/>
        <v>#VALUE!</v>
      </c>
      <c r="M739" s="7">
        <f t="shared" si="250"/>
        <v>1</v>
      </c>
      <c r="N739" s="7">
        <f t="shared" si="239"/>
        <v>1</v>
      </c>
      <c r="O739" s="8">
        <f t="shared" si="251"/>
        <v>1</v>
      </c>
      <c r="P739" s="8" t="str">
        <f t="shared" si="240"/>
        <v/>
      </c>
      <c r="Q739" s="8" t="str">
        <f t="shared" si="241"/>
        <v/>
      </c>
      <c r="R739" s="8" t="str">
        <f t="shared" ca="1" si="252"/>
        <v>num</v>
      </c>
      <c r="S739" s="8" t="str">
        <f t="shared" si="253"/>
        <v/>
      </c>
      <c r="T739" s="8" t="str">
        <f t="shared" si="254"/>
        <v/>
      </c>
      <c r="U739" s="7">
        <f ca="1">IF(O739="","",OFFSET(program!$A$1,0,disasm!$A739+COLUMN()-COLUMN($U739)+IF($I739,0,1)))</f>
        <v>0</v>
      </c>
      <c r="V739" s="7" t="str">
        <f ca="1">IF(P739="","",OFFSET(program!$A$1,0,disasm!$A739+COLUMN()-COLUMN($U739)+IF($I739,0,1)))</f>
        <v/>
      </c>
      <c r="W739" s="7" t="str">
        <f ca="1">IF(Q739="","",OFFSET(program!$A$1,0,disasm!$A739+COLUMN()-COLUMN($U739)+IF($I739,0,1)))</f>
        <v/>
      </c>
      <c r="X739" s="3" t="str">
        <f t="shared" ca="1" si="255"/>
        <v>0</v>
      </c>
      <c r="Y739" s="3" t="str">
        <f t="shared" si="256"/>
        <v/>
      </c>
      <c r="Z739" s="3" t="str">
        <f t="shared" si="257"/>
        <v/>
      </c>
      <c r="AA739" s="3" t="str">
        <f ca="1">" "
&amp;AE739
&amp;IF(AND(OR(K739=5,K739=6),MOD(INT(J739/1000),10)=1)," A2","")
&amp;IF(AND(NOT(I739),J739=109,OFFSET(program!$A$1,0,disasm!$A739+1)&gt;0,NOT(ISNUMBER(FIND(" A1 "," "&amp;AE739&amp;" "))))," AUTOLABEL","")
&amp;" "</f>
        <v xml:space="preserve">  </v>
      </c>
    </row>
    <row r="740" spans="1:31" x14ac:dyDescent="0.2">
      <c r="A740" s="1">
        <f t="shared" ca="1" si="242"/>
        <v>1785</v>
      </c>
      <c r="B740" s="2" t="str">
        <f t="shared" ca="1" si="243"/>
        <v>node27_main+29</v>
      </c>
      <c r="C740" s="3" t="str">
        <f ca="1">_xlfn.TEXTJOIN(" ",FALSE,OFFSET(program!$A$1,0,A740,1,M740))</f>
        <v>0</v>
      </c>
      <c r="D740" s="4" t="str">
        <f ca="1">IF($H740="data",".dat "&amp;X740,
IF($H740="str",".str " &amp; _xlfn.TEXTJOIN("",FALSE,OFFSET(program!$A$2,0,A740+1,1,M740-1)),
$L740&amp;" "&amp;_xlfn.TEXTJOIN(", ",TRUE,$X740:$Z740)
))</f>
        <v>.dat 0</v>
      </c>
      <c r="E740" s="19" t="b">
        <f t="shared" ca="1" si="244"/>
        <v>0</v>
      </c>
      <c r="F740" s="5" t="str">
        <f t="shared" ca="1" si="245"/>
        <v>node27_main</v>
      </c>
      <c r="G740" s="5">
        <f t="shared" ca="1" si="246"/>
        <v>1756</v>
      </c>
      <c r="H740" s="5" t="str">
        <f t="shared" si="247"/>
        <v>data</v>
      </c>
      <c r="I740" s="13" t="b">
        <f t="shared" si="248"/>
        <v>1</v>
      </c>
      <c r="J740" s="6">
        <f ca="1">OFFSET(program!$A$1,0,disasm!A740)</f>
        <v>0</v>
      </c>
      <c r="K740" s="7">
        <f t="shared" ca="1" si="238"/>
        <v>0</v>
      </c>
      <c r="L740" s="7" t="e">
        <f t="shared" ca="1" si="249"/>
        <v>#VALUE!</v>
      </c>
      <c r="M740" s="7">
        <f t="shared" si="250"/>
        <v>1</v>
      </c>
      <c r="N740" s="7">
        <f t="shared" si="239"/>
        <v>1</v>
      </c>
      <c r="O740" s="8">
        <f t="shared" si="251"/>
        <v>1</v>
      </c>
      <c r="P740" s="8" t="str">
        <f t="shared" si="240"/>
        <v/>
      </c>
      <c r="Q740" s="8" t="str">
        <f t="shared" si="241"/>
        <v/>
      </c>
      <c r="R740" s="8" t="str">
        <f t="shared" ca="1" si="252"/>
        <v>num</v>
      </c>
      <c r="S740" s="8" t="str">
        <f t="shared" si="253"/>
        <v/>
      </c>
      <c r="T740" s="8" t="str">
        <f t="shared" si="254"/>
        <v/>
      </c>
      <c r="U740" s="7">
        <f ca="1">IF(O740="","",OFFSET(program!$A$1,0,disasm!$A740+COLUMN()-COLUMN($U740)+IF($I740,0,1)))</f>
        <v>0</v>
      </c>
      <c r="V740" s="7" t="str">
        <f ca="1">IF(P740="","",OFFSET(program!$A$1,0,disasm!$A740+COLUMN()-COLUMN($U740)+IF($I740,0,1)))</f>
        <v/>
      </c>
      <c r="W740" s="7" t="str">
        <f ca="1">IF(Q740="","",OFFSET(program!$A$1,0,disasm!$A740+COLUMN()-COLUMN($U740)+IF($I740,0,1)))</f>
        <v/>
      </c>
      <c r="X740" s="3" t="str">
        <f t="shared" ca="1" si="255"/>
        <v>0</v>
      </c>
      <c r="Y740" s="3" t="str">
        <f t="shared" si="256"/>
        <v/>
      </c>
      <c r="Z740" s="3" t="str">
        <f t="shared" si="257"/>
        <v/>
      </c>
      <c r="AA740" s="3" t="str">
        <f ca="1">" "
&amp;AE740
&amp;IF(AND(OR(K740=5,K740=6),MOD(INT(J740/1000),10)=1)," A2","")
&amp;IF(AND(NOT(I740),J740=109,OFFSET(program!$A$1,0,disasm!$A740+1)&gt;0,NOT(ISNUMBER(FIND(" A1 "," "&amp;AE740&amp;" "))))," AUTOLABEL","")
&amp;" "</f>
        <v xml:space="preserve">  </v>
      </c>
    </row>
    <row r="741" spans="1:31" x14ac:dyDescent="0.2">
      <c r="A741" s="1">
        <f t="shared" ca="1" si="242"/>
        <v>1786</v>
      </c>
      <c r="B741" s="2" t="str">
        <f t="shared" ca="1" si="243"/>
        <v>node27_main+30</v>
      </c>
      <c r="C741" s="3" t="str">
        <f ca="1">_xlfn.TEXTJOIN(" ",FALSE,OFFSET(program!$A$1,0,A741,1,M741))</f>
        <v>0</v>
      </c>
      <c r="D741" s="4" t="str">
        <f ca="1">IF($H741="data",".dat "&amp;X741,
IF($H741="str",".str " &amp; _xlfn.TEXTJOIN("",FALSE,OFFSET(program!$A$2,0,A741+1,1,M741-1)),
$L741&amp;" "&amp;_xlfn.TEXTJOIN(", ",TRUE,$X741:$Z741)
))</f>
        <v>.dat 0</v>
      </c>
      <c r="E741" s="19" t="b">
        <f t="shared" ca="1" si="244"/>
        <v>0</v>
      </c>
      <c r="F741" s="5" t="str">
        <f t="shared" ca="1" si="245"/>
        <v>node27_main</v>
      </c>
      <c r="G741" s="5">
        <f t="shared" ca="1" si="246"/>
        <v>1756</v>
      </c>
      <c r="H741" s="5" t="str">
        <f t="shared" si="247"/>
        <v>data</v>
      </c>
      <c r="I741" s="13" t="b">
        <f t="shared" si="248"/>
        <v>1</v>
      </c>
      <c r="J741" s="6">
        <f ca="1">OFFSET(program!$A$1,0,disasm!A741)</f>
        <v>0</v>
      </c>
      <c r="K741" s="7">
        <f t="shared" ca="1" si="238"/>
        <v>0</v>
      </c>
      <c r="L741" s="7" t="e">
        <f t="shared" ca="1" si="249"/>
        <v>#VALUE!</v>
      </c>
      <c r="M741" s="7">
        <f t="shared" si="250"/>
        <v>1</v>
      </c>
      <c r="N741" s="7">
        <f t="shared" si="239"/>
        <v>1</v>
      </c>
      <c r="O741" s="8">
        <f t="shared" si="251"/>
        <v>1</v>
      </c>
      <c r="P741" s="8" t="str">
        <f t="shared" si="240"/>
        <v/>
      </c>
      <c r="Q741" s="8" t="str">
        <f t="shared" si="241"/>
        <v/>
      </c>
      <c r="R741" s="8" t="str">
        <f t="shared" ca="1" si="252"/>
        <v>num</v>
      </c>
      <c r="S741" s="8" t="str">
        <f t="shared" si="253"/>
        <v/>
      </c>
      <c r="T741" s="8" t="str">
        <f t="shared" si="254"/>
        <v/>
      </c>
      <c r="U741" s="7">
        <f ca="1">IF(O741="","",OFFSET(program!$A$1,0,disasm!$A741+COLUMN()-COLUMN($U741)+IF($I741,0,1)))</f>
        <v>0</v>
      </c>
      <c r="V741" s="7" t="str">
        <f ca="1">IF(P741="","",OFFSET(program!$A$1,0,disasm!$A741+COLUMN()-COLUMN($U741)+IF($I741,0,1)))</f>
        <v/>
      </c>
      <c r="W741" s="7" t="str">
        <f ca="1">IF(Q741="","",OFFSET(program!$A$1,0,disasm!$A741+COLUMN()-COLUMN($U741)+IF($I741,0,1)))</f>
        <v/>
      </c>
      <c r="X741" s="3" t="str">
        <f t="shared" ca="1" si="255"/>
        <v>0</v>
      </c>
      <c r="Y741" s="3" t="str">
        <f t="shared" si="256"/>
        <v/>
      </c>
      <c r="Z741" s="3" t="str">
        <f t="shared" si="257"/>
        <v/>
      </c>
      <c r="AA741" s="3" t="str">
        <f ca="1">" "
&amp;AE741
&amp;IF(AND(OR(K741=5,K741=6),MOD(INT(J741/1000),10)=1)," A2","")
&amp;IF(AND(NOT(I741),J741=109,OFFSET(program!$A$1,0,disasm!$A741+1)&gt;0,NOT(ISNUMBER(FIND(" A1 "," "&amp;AE741&amp;" "))))," AUTOLABEL","")
&amp;" "</f>
        <v xml:space="preserve">  </v>
      </c>
    </row>
    <row r="742" spans="1:31" x14ac:dyDescent="0.2">
      <c r="A742" s="1">
        <f t="shared" ca="1" si="242"/>
        <v>1787</v>
      </c>
      <c r="B742" s="2" t="str">
        <f t="shared" ca="1" si="243"/>
        <v>node27_main+31</v>
      </c>
      <c r="C742" s="3" t="str">
        <f ca="1">_xlfn.TEXTJOIN(" ",FALSE,OFFSET(program!$A$1,0,A742,1,M742))</f>
        <v>0</v>
      </c>
      <c r="D742" s="4" t="str">
        <f ca="1">IF($H742="data",".dat "&amp;X742,
IF($H742="str",".str " &amp; _xlfn.TEXTJOIN("",FALSE,OFFSET(program!$A$2,0,A742+1,1,M742-1)),
$L742&amp;" "&amp;_xlfn.TEXTJOIN(", ",TRUE,$X742:$Z742)
))</f>
        <v>.dat 0</v>
      </c>
      <c r="E742" s="19" t="b">
        <f t="shared" ca="1" si="244"/>
        <v>0</v>
      </c>
      <c r="F742" s="5" t="str">
        <f t="shared" ca="1" si="245"/>
        <v>node27_main</v>
      </c>
      <c r="G742" s="5">
        <f t="shared" ca="1" si="246"/>
        <v>1756</v>
      </c>
      <c r="H742" s="5" t="str">
        <f t="shared" si="247"/>
        <v>data</v>
      </c>
      <c r="I742" s="13" t="b">
        <f t="shared" si="248"/>
        <v>1</v>
      </c>
      <c r="J742" s="6">
        <f ca="1">OFFSET(program!$A$1,0,disasm!A742)</f>
        <v>0</v>
      </c>
      <c r="K742" s="7">
        <f t="shared" ca="1" si="238"/>
        <v>0</v>
      </c>
      <c r="L742" s="7" t="e">
        <f t="shared" ca="1" si="249"/>
        <v>#VALUE!</v>
      </c>
      <c r="M742" s="7">
        <f t="shared" si="250"/>
        <v>1</v>
      </c>
      <c r="N742" s="7">
        <f t="shared" si="239"/>
        <v>1</v>
      </c>
      <c r="O742" s="8">
        <f t="shared" si="251"/>
        <v>1</v>
      </c>
      <c r="P742" s="8" t="str">
        <f t="shared" si="240"/>
        <v/>
      </c>
      <c r="Q742" s="8" t="str">
        <f t="shared" si="241"/>
        <v/>
      </c>
      <c r="R742" s="8" t="str">
        <f t="shared" ca="1" si="252"/>
        <v>num</v>
      </c>
      <c r="S742" s="8" t="str">
        <f t="shared" si="253"/>
        <v/>
      </c>
      <c r="T742" s="8" t="str">
        <f t="shared" si="254"/>
        <v/>
      </c>
      <c r="U742" s="7">
        <f ca="1">IF(O742="","",OFFSET(program!$A$1,0,disasm!$A742+COLUMN()-COLUMN($U742)+IF($I742,0,1)))</f>
        <v>0</v>
      </c>
      <c r="V742" s="7" t="str">
        <f ca="1">IF(P742="","",OFFSET(program!$A$1,0,disasm!$A742+COLUMN()-COLUMN($U742)+IF($I742,0,1)))</f>
        <v/>
      </c>
      <c r="W742" s="7" t="str">
        <f ca="1">IF(Q742="","",OFFSET(program!$A$1,0,disasm!$A742+COLUMN()-COLUMN($U742)+IF($I742,0,1)))</f>
        <v/>
      </c>
      <c r="X742" s="3" t="str">
        <f t="shared" ca="1" si="255"/>
        <v>0</v>
      </c>
      <c r="Y742" s="3" t="str">
        <f t="shared" si="256"/>
        <v/>
      </c>
      <c r="Z742" s="3" t="str">
        <f t="shared" si="257"/>
        <v/>
      </c>
      <c r="AA742" s="3" t="str">
        <f ca="1">" "
&amp;AE742
&amp;IF(AND(OR(K742=5,K742=6),MOD(INT(J742/1000),10)=1)," A2","")
&amp;IF(AND(NOT(I742),J742=109,OFFSET(program!$A$1,0,disasm!$A742+1)&gt;0,NOT(ISNUMBER(FIND(" A1 "," "&amp;AE742&amp;" "))))," AUTOLABEL","")
&amp;" "</f>
        <v xml:space="preserve">  </v>
      </c>
    </row>
    <row r="743" spans="1:31" x14ac:dyDescent="0.2">
      <c r="A743" s="1">
        <f t="shared" ca="1" si="242"/>
        <v>1788</v>
      </c>
      <c r="B743" s="2" t="str">
        <f t="shared" ca="1" si="243"/>
        <v>node27_main+32</v>
      </c>
      <c r="C743" s="3" t="str">
        <f ca="1">_xlfn.TEXTJOIN(" ",FALSE,OFFSET(program!$A$1,0,A743,1,M743))</f>
        <v>0</v>
      </c>
      <c r="D743" s="4" t="str">
        <f ca="1">IF($H743="data",".dat "&amp;X743,
IF($H743="str",".str " &amp; _xlfn.TEXTJOIN("",FALSE,OFFSET(program!$A$2,0,A743+1,1,M743-1)),
$L743&amp;" "&amp;_xlfn.TEXTJOIN(", ",TRUE,$X743:$Z743)
))</f>
        <v>.dat 0</v>
      </c>
      <c r="E743" s="19" t="b">
        <f t="shared" ca="1" si="244"/>
        <v>0</v>
      </c>
      <c r="F743" s="5" t="str">
        <f t="shared" ca="1" si="245"/>
        <v>node27_main</v>
      </c>
      <c r="G743" s="5">
        <f t="shared" ca="1" si="246"/>
        <v>1756</v>
      </c>
      <c r="H743" s="5" t="str">
        <f t="shared" si="247"/>
        <v>data</v>
      </c>
      <c r="I743" s="13" t="b">
        <f t="shared" si="248"/>
        <v>1</v>
      </c>
      <c r="J743" s="6">
        <f ca="1">OFFSET(program!$A$1,0,disasm!A743)</f>
        <v>0</v>
      </c>
      <c r="K743" s="7">
        <f t="shared" ca="1" si="238"/>
        <v>0</v>
      </c>
      <c r="L743" s="7" t="e">
        <f t="shared" ca="1" si="249"/>
        <v>#VALUE!</v>
      </c>
      <c r="M743" s="7">
        <f t="shared" si="250"/>
        <v>1</v>
      </c>
      <c r="N743" s="7">
        <f t="shared" si="239"/>
        <v>1</v>
      </c>
      <c r="O743" s="8">
        <f t="shared" si="251"/>
        <v>1</v>
      </c>
      <c r="P743" s="8" t="str">
        <f t="shared" si="240"/>
        <v/>
      </c>
      <c r="Q743" s="8" t="str">
        <f t="shared" si="241"/>
        <v/>
      </c>
      <c r="R743" s="8" t="str">
        <f t="shared" ca="1" si="252"/>
        <v>num</v>
      </c>
      <c r="S743" s="8" t="str">
        <f t="shared" si="253"/>
        <v/>
      </c>
      <c r="T743" s="8" t="str">
        <f t="shared" si="254"/>
        <v/>
      </c>
      <c r="U743" s="7">
        <f ca="1">IF(O743="","",OFFSET(program!$A$1,0,disasm!$A743+COLUMN()-COLUMN($U743)+IF($I743,0,1)))</f>
        <v>0</v>
      </c>
      <c r="V743" s="7" t="str">
        <f ca="1">IF(P743="","",OFFSET(program!$A$1,0,disasm!$A743+COLUMN()-COLUMN($U743)+IF($I743,0,1)))</f>
        <v/>
      </c>
      <c r="W743" s="7" t="str">
        <f ca="1">IF(Q743="","",OFFSET(program!$A$1,0,disasm!$A743+COLUMN()-COLUMN($U743)+IF($I743,0,1)))</f>
        <v/>
      </c>
      <c r="X743" s="3" t="str">
        <f t="shared" ca="1" si="255"/>
        <v>0</v>
      </c>
      <c r="Y743" s="3" t="str">
        <f t="shared" si="256"/>
        <v/>
      </c>
      <c r="Z743" s="3" t="str">
        <f t="shared" si="257"/>
        <v/>
      </c>
      <c r="AA743" s="3" t="str">
        <f ca="1">" "
&amp;AE743
&amp;IF(AND(OR(K743=5,K743=6),MOD(INT(J743/1000),10)=1)," A2","")
&amp;IF(AND(NOT(I743),J743=109,OFFSET(program!$A$1,0,disasm!$A743+1)&gt;0,NOT(ISNUMBER(FIND(" A1 "," "&amp;AE743&amp;" "))))," AUTOLABEL","")
&amp;" "</f>
        <v xml:space="preserve">  </v>
      </c>
    </row>
    <row r="744" spans="1:31" x14ac:dyDescent="0.2">
      <c r="A744" s="1">
        <f t="shared" ca="1" si="242"/>
        <v>1789</v>
      </c>
      <c r="B744" s="2" t="str">
        <f t="shared" ca="1" si="243"/>
        <v>node27_main+33</v>
      </c>
      <c r="C744" s="3" t="str">
        <f ca="1">_xlfn.TEXTJOIN(" ",FALSE,OFFSET(program!$A$1,0,A744,1,M744))</f>
        <v>34</v>
      </c>
      <c r="D744" s="4" t="str">
        <f ca="1">IF($H744="data",".dat "&amp;X744,
IF($H744="str",".str " &amp; _xlfn.TEXTJOIN("",FALSE,OFFSET(program!$A$2,0,A744+1,1,M744-1)),
$L744&amp;" "&amp;_xlfn.TEXTJOIN(", ",TRUE,$X744:$Z744)
))</f>
        <v>.dat 34</v>
      </c>
      <c r="E744" s="19" t="b">
        <f t="shared" ca="1" si="244"/>
        <v>0</v>
      </c>
      <c r="F744" s="5" t="str">
        <f t="shared" ca="1" si="245"/>
        <v>node27_main</v>
      </c>
      <c r="G744" s="5">
        <f t="shared" ca="1" si="246"/>
        <v>1756</v>
      </c>
      <c r="H744" s="5" t="str">
        <f t="shared" si="247"/>
        <v>data</v>
      </c>
      <c r="I744" s="13" t="b">
        <f t="shared" si="248"/>
        <v>1</v>
      </c>
      <c r="J744" s="6">
        <f ca="1">OFFSET(program!$A$1,0,disasm!A744)</f>
        <v>34</v>
      </c>
      <c r="K744" s="7">
        <f t="shared" ca="1" si="238"/>
        <v>34</v>
      </c>
      <c r="L744" s="7" t="e">
        <f t="shared" ca="1" si="249"/>
        <v>#VALUE!</v>
      </c>
      <c r="M744" s="7">
        <f t="shared" si="250"/>
        <v>1</v>
      </c>
      <c r="N744" s="7">
        <f t="shared" si="239"/>
        <v>1</v>
      </c>
      <c r="O744" s="8">
        <f t="shared" si="251"/>
        <v>1</v>
      </c>
      <c r="P744" s="8" t="str">
        <f t="shared" si="240"/>
        <v/>
      </c>
      <c r="Q744" s="8" t="str">
        <f t="shared" si="241"/>
        <v/>
      </c>
      <c r="R744" s="8" t="str">
        <f t="shared" ca="1" si="252"/>
        <v>num</v>
      </c>
      <c r="S744" s="8" t="str">
        <f t="shared" si="253"/>
        <v/>
      </c>
      <c r="T744" s="8" t="str">
        <f t="shared" si="254"/>
        <v/>
      </c>
      <c r="U744" s="7">
        <f ca="1">IF(O744="","",OFFSET(program!$A$1,0,disasm!$A744+COLUMN()-COLUMN($U744)+IF($I744,0,1)))</f>
        <v>34</v>
      </c>
      <c r="V744" s="7" t="str">
        <f ca="1">IF(P744="","",OFFSET(program!$A$1,0,disasm!$A744+COLUMN()-COLUMN($U744)+IF($I744,0,1)))</f>
        <v/>
      </c>
      <c r="W744" s="7" t="str">
        <f ca="1">IF(Q744="","",OFFSET(program!$A$1,0,disasm!$A744+COLUMN()-COLUMN($U744)+IF($I744,0,1)))</f>
        <v/>
      </c>
      <c r="X744" s="3" t="str">
        <f t="shared" ca="1" si="255"/>
        <v>34</v>
      </c>
      <c r="Y744" s="3" t="str">
        <f t="shared" si="256"/>
        <v/>
      </c>
      <c r="Z744" s="3" t="str">
        <f t="shared" si="257"/>
        <v/>
      </c>
      <c r="AA744" s="3" t="str">
        <f ca="1">" "
&amp;AE744
&amp;IF(AND(OR(K744=5,K744=6),MOD(INT(J744/1000),10)=1)," A2","")
&amp;IF(AND(NOT(I744),J744=109,OFFSET(program!$A$1,0,disasm!$A744+1)&gt;0,NOT(ISNUMBER(FIND(" A1 "," "&amp;AE744&amp;" "))))," AUTOLABEL","")
&amp;" "</f>
        <v xml:space="preserve">  </v>
      </c>
    </row>
    <row r="745" spans="1:31" x14ac:dyDescent="0.2">
      <c r="A745" s="1">
        <f t="shared" ca="1" si="242"/>
        <v>1790</v>
      </c>
      <c r="B745" s="2" t="str">
        <f t="shared" ca="1" si="243"/>
        <v>node27_main+34</v>
      </c>
      <c r="C745" s="3" t="str">
        <f ca="1">_xlfn.TEXTJOIN(" ",FALSE,OFFSET(program!$A$1,0,A745,1,M745))</f>
        <v>196114</v>
      </c>
      <c r="D745" s="4" t="str">
        <f ca="1">IF($H745="data",".dat "&amp;X745,
IF($H745="str",".str " &amp; _xlfn.TEXTJOIN("",FALSE,OFFSET(program!$A$2,0,A745+1,1,M745-1)),
$L745&amp;" "&amp;_xlfn.TEXTJOIN(", ",TRUE,$X745:$Z745)
))</f>
        <v>.dat 196114</v>
      </c>
      <c r="E745" s="19" t="b">
        <f t="shared" ca="1" si="244"/>
        <v>0</v>
      </c>
      <c r="F745" s="5" t="str">
        <f t="shared" ca="1" si="245"/>
        <v>node27_main</v>
      </c>
      <c r="G745" s="5">
        <f t="shared" ca="1" si="246"/>
        <v>1756</v>
      </c>
      <c r="H745" s="5" t="str">
        <f t="shared" si="247"/>
        <v>data</v>
      </c>
      <c r="I745" s="13" t="b">
        <f t="shared" si="248"/>
        <v>1</v>
      </c>
      <c r="J745" s="6">
        <f ca="1">OFFSET(program!$A$1,0,disasm!A745)</f>
        <v>196114</v>
      </c>
      <c r="K745" s="7">
        <f t="shared" ca="1" si="238"/>
        <v>14</v>
      </c>
      <c r="L745" s="7" t="e">
        <f t="shared" ca="1" si="249"/>
        <v>#VALUE!</v>
      </c>
      <c r="M745" s="7">
        <f t="shared" si="250"/>
        <v>1</v>
      </c>
      <c r="N745" s="7">
        <f t="shared" si="239"/>
        <v>1</v>
      </c>
      <c r="O745" s="8">
        <f t="shared" si="251"/>
        <v>1</v>
      </c>
      <c r="P745" s="8" t="str">
        <f t="shared" si="240"/>
        <v/>
      </c>
      <c r="Q745" s="8" t="str">
        <f t="shared" si="241"/>
        <v/>
      </c>
      <c r="R745" s="8" t="str">
        <f t="shared" ca="1" si="252"/>
        <v>num</v>
      </c>
      <c r="S745" s="8" t="str">
        <f t="shared" si="253"/>
        <v/>
      </c>
      <c r="T745" s="8" t="str">
        <f t="shared" si="254"/>
        <v/>
      </c>
      <c r="U745" s="7">
        <f ca="1">IF(O745="","",OFFSET(program!$A$1,0,disasm!$A745+COLUMN()-COLUMN($U745)+IF($I745,0,1)))</f>
        <v>196114</v>
      </c>
      <c r="V745" s="7" t="str">
        <f ca="1">IF(P745="","",OFFSET(program!$A$1,0,disasm!$A745+COLUMN()-COLUMN($U745)+IF($I745,0,1)))</f>
        <v/>
      </c>
      <c r="W745" s="7" t="str">
        <f ca="1">IF(Q745="","",OFFSET(program!$A$1,0,disasm!$A745+COLUMN()-COLUMN($U745)+IF($I745,0,1)))</f>
        <v/>
      </c>
      <c r="X745" s="3" t="str">
        <f t="shared" ca="1" si="255"/>
        <v>196114</v>
      </c>
      <c r="Y745" s="3" t="str">
        <f t="shared" si="256"/>
        <v/>
      </c>
      <c r="Z745" s="3" t="str">
        <f t="shared" si="257"/>
        <v/>
      </c>
      <c r="AA745" s="3" t="str">
        <f ca="1">" "
&amp;AE745
&amp;IF(AND(OR(K745=5,K745=6),MOD(INT(J745/1000),10)=1)," A2","")
&amp;IF(AND(NOT(I745),J745=109,OFFSET(program!$A$1,0,disasm!$A745+1)&gt;0,NOT(ISNUMBER(FIND(" A1 "," "&amp;AE745&amp;" "))))," AUTOLABEL","")
&amp;" "</f>
        <v xml:space="preserve">  </v>
      </c>
    </row>
    <row r="746" spans="1:31" x14ac:dyDescent="0.2">
      <c r="A746" s="1">
        <f t="shared" ca="1" si="242"/>
        <v>1791</v>
      </c>
      <c r="B746" s="2" t="str">
        <f t="shared" ca="1" si="243"/>
        <v>node10_main</v>
      </c>
      <c r="C746" s="3" t="str">
        <f ca="1">_xlfn.TEXTJOIN(" ",FALSE,OFFSET(program!$A$1,0,A746,1,M746))</f>
        <v>1102 38669 1 66</v>
      </c>
      <c r="D746" s="4" t="str">
        <f ca="1">IF($H746="data",".dat "&amp;X746,
IF($H746="str",".str " &amp; _xlfn.TEXTJOIN("",FALSE,OFFSET(program!$A$2,0,A746+1,1,M746-1)),
$L746&amp;" "&amp;_xlfn.TEXTJOIN(", ",TRUE,$X746:$Z746)
))</f>
        <v>MUL  38669, 1, [node.prime]</v>
      </c>
      <c r="E746" s="19" t="b">
        <f t="shared" ca="1" si="244"/>
        <v>1</v>
      </c>
      <c r="F746" s="5" t="str">
        <f t="shared" si="245"/>
        <v>node10_main</v>
      </c>
      <c r="G746" s="5">
        <f t="shared" ca="1" si="246"/>
        <v>1791</v>
      </c>
      <c r="H746" s="5" t="str">
        <f t="shared" si="247"/>
        <v>code</v>
      </c>
      <c r="I746" s="13" t="b">
        <f t="shared" si="248"/>
        <v>0</v>
      </c>
      <c r="J746" s="6">
        <f ca="1">OFFSET(program!$A$1,0,disasm!A746)</f>
        <v>1102</v>
      </c>
      <c r="K746" s="7">
        <f t="shared" ca="1" si="238"/>
        <v>2</v>
      </c>
      <c r="L746" s="7" t="str">
        <f t="shared" ca="1" si="249"/>
        <v xml:space="preserve">MUL </v>
      </c>
      <c r="M746" s="7">
        <f t="shared" ca="1" si="250"/>
        <v>4</v>
      </c>
      <c r="N746" s="7">
        <f t="shared" ca="1" si="239"/>
        <v>3</v>
      </c>
      <c r="O746" s="8">
        <f t="shared" ca="1" si="251"/>
        <v>1</v>
      </c>
      <c r="P746" s="8">
        <f t="shared" ca="1" si="240"/>
        <v>1</v>
      </c>
      <c r="Q746" s="8">
        <f t="shared" ca="1" si="241"/>
        <v>0</v>
      </c>
      <c r="R746" s="8" t="str">
        <f t="shared" ca="1" si="252"/>
        <v>num</v>
      </c>
      <c r="S746" s="8" t="str">
        <f t="shared" ca="1" si="253"/>
        <v>num</v>
      </c>
      <c r="T746" s="8" t="str">
        <f t="shared" ca="1" si="254"/>
        <v>addr</v>
      </c>
      <c r="U746" s="7">
        <f ca="1">IF(O746="","",OFFSET(program!$A$1,0,disasm!$A746+COLUMN()-COLUMN($U746)+IF($I746,0,1)))</f>
        <v>38669</v>
      </c>
      <c r="V746" s="7">
        <f ca="1">IF(P746="","",OFFSET(program!$A$1,0,disasm!$A746+COLUMN()-COLUMN($U746)+IF($I746,0,1)))</f>
        <v>1</v>
      </c>
      <c r="W746" s="7">
        <f ca="1">IF(Q746="","",OFFSET(program!$A$1,0,disasm!$A746+COLUMN()-COLUMN($U746)+IF($I746,0,1)))</f>
        <v>66</v>
      </c>
      <c r="X746" s="3" t="str">
        <f t="shared" ca="1" si="255"/>
        <v>38669</v>
      </c>
      <c r="Y746" s="3" t="str">
        <f t="shared" ca="1" si="256"/>
        <v>1</v>
      </c>
      <c r="Z746" s="3" t="str">
        <f t="shared" ca="1" si="257"/>
        <v>[node.prime]</v>
      </c>
      <c r="AA746" s="3" t="str">
        <f ca="1">" "
&amp;AE746
&amp;IF(AND(OR(K746=5,K746=6),MOD(INT(J746/1000),10)=1)," A2","")
&amp;IF(AND(NOT(I746),J746=109,OFFSET(program!$A$1,0,disasm!$A746+1)&gt;0,NOT(ISNUMBER(FIND(" A1 "," "&amp;AE746&amp;" "))))," AUTOLABEL","")
&amp;" "</f>
        <v xml:space="preserve"> CODE </v>
      </c>
      <c r="AD746" s="12" t="s">
        <v>135</v>
      </c>
      <c r="AE746" s="12" t="s">
        <v>24</v>
      </c>
    </row>
    <row r="747" spans="1:31" x14ac:dyDescent="0.2">
      <c r="A747" s="1">
        <f t="shared" ca="1" si="242"/>
        <v>1795</v>
      </c>
      <c r="B747" s="2" t="str">
        <f t="shared" ca="1" si="243"/>
        <v>node10_main+4</v>
      </c>
      <c r="C747" s="3" t="str">
        <f ca="1">_xlfn.TEXTJOIN(" ",FALSE,OFFSET(program!$A$1,0,A747,1,M747))</f>
        <v>1101 3 0 67</v>
      </c>
      <c r="D747" s="4" t="str">
        <f ca="1">IF($H747="data",".dat "&amp;X747,
IF($H747="str",".str " &amp; _xlfn.TEXTJOIN("",FALSE,OFFSET(program!$A$2,0,A747+1,1,M747-1)),
$L747&amp;" "&amp;_xlfn.TEXTJOIN(", ",TRUE,$X747:$Z747)
))</f>
        <v>ADD  3, 0, [node.rxmem_size]</v>
      </c>
      <c r="E747" s="19" t="b">
        <f t="shared" ca="1" si="244"/>
        <v>1</v>
      </c>
      <c r="F747" s="5" t="str">
        <f t="shared" ca="1" si="245"/>
        <v>node10_main</v>
      </c>
      <c r="G747" s="5">
        <f t="shared" ca="1" si="246"/>
        <v>1791</v>
      </c>
      <c r="H747" s="5" t="str">
        <f t="shared" si="247"/>
        <v>code</v>
      </c>
      <c r="I747" s="13" t="b">
        <f t="shared" si="248"/>
        <v>0</v>
      </c>
      <c r="J747" s="6">
        <f ca="1">OFFSET(program!$A$1,0,disasm!A747)</f>
        <v>1101</v>
      </c>
      <c r="K747" s="7">
        <f t="shared" ca="1" si="238"/>
        <v>1</v>
      </c>
      <c r="L747" s="7" t="str">
        <f t="shared" ca="1" si="249"/>
        <v xml:space="preserve">ADD </v>
      </c>
      <c r="M747" s="7">
        <f t="shared" ca="1" si="250"/>
        <v>4</v>
      </c>
      <c r="N747" s="7">
        <f t="shared" ca="1" si="239"/>
        <v>3</v>
      </c>
      <c r="O747" s="8">
        <f t="shared" ca="1" si="251"/>
        <v>1</v>
      </c>
      <c r="P747" s="8">
        <f t="shared" ca="1" si="240"/>
        <v>1</v>
      </c>
      <c r="Q747" s="8">
        <f t="shared" ca="1" si="241"/>
        <v>0</v>
      </c>
      <c r="R747" s="8" t="str">
        <f t="shared" ca="1" si="252"/>
        <v>num</v>
      </c>
      <c r="S747" s="8" t="str">
        <f t="shared" ca="1" si="253"/>
        <v>num</v>
      </c>
      <c r="T747" s="8" t="str">
        <f t="shared" ca="1" si="254"/>
        <v>addr</v>
      </c>
      <c r="U747" s="7">
        <f ca="1">IF(O747="","",OFFSET(program!$A$1,0,disasm!$A747+COLUMN()-COLUMN($U747)+IF($I747,0,1)))</f>
        <v>3</v>
      </c>
      <c r="V747" s="7">
        <f ca="1">IF(P747="","",OFFSET(program!$A$1,0,disasm!$A747+COLUMN()-COLUMN($U747)+IF($I747,0,1)))</f>
        <v>0</v>
      </c>
      <c r="W747" s="7">
        <f ca="1">IF(Q747="","",OFFSET(program!$A$1,0,disasm!$A747+COLUMN()-COLUMN($U747)+IF($I747,0,1)))</f>
        <v>67</v>
      </c>
      <c r="X747" s="3" t="str">
        <f t="shared" ca="1" si="255"/>
        <v>3</v>
      </c>
      <c r="Y747" s="3" t="str">
        <f t="shared" ca="1" si="256"/>
        <v>0</v>
      </c>
      <c r="Z747" s="3" t="str">
        <f t="shared" ca="1" si="257"/>
        <v>[node.rxmem_size]</v>
      </c>
      <c r="AA747" s="3" t="str">
        <f ca="1">" "
&amp;AE747
&amp;IF(AND(OR(K747=5,K747=6),MOD(INT(J747/1000),10)=1)," A2","")
&amp;IF(AND(NOT(I747),J747=109,OFFSET(program!$A$1,0,disasm!$A747+1)&gt;0,NOT(ISNUMBER(FIND(" A1 "," "&amp;AE747&amp;" "))))," AUTOLABEL","")
&amp;" "</f>
        <v xml:space="preserve">  </v>
      </c>
    </row>
    <row r="748" spans="1:31" x14ac:dyDescent="0.2">
      <c r="A748" s="1">
        <f t="shared" ca="1" si="242"/>
        <v>1799</v>
      </c>
      <c r="B748" s="2" t="str">
        <f t="shared" ca="1" si="243"/>
        <v>node10_main+8</v>
      </c>
      <c r="C748" s="3" t="str">
        <f ca="1">_xlfn.TEXTJOIN(" ",FALSE,OFFSET(program!$A$1,0,A748,1,M748))</f>
        <v>1101 0 1818 68</v>
      </c>
      <c r="D748" s="4" t="str">
        <f ca="1">IF($H748="data",".dat "&amp;X748,
IF($H748="str",".str " &amp; _xlfn.TEXTJOIN("",FALSE,OFFSET(program!$A$2,0,A748+1,1,M748-1)),
$L748&amp;" "&amp;_xlfn.TEXTJOIN(", ",TRUE,$X748:$Z748)
))</f>
        <v>ADD  0, node10_main+27, [node.rxmem]</v>
      </c>
      <c r="E748" s="19" t="b">
        <f t="shared" ca="1" si="244"/>
        <v>1</v>
      </c>
      <c r="F748" s="5" t="str">
        <f t="shared" ca="1" si="245"/>
        <v>node10_main</v>
      </c>
      <c r="G748" s="5">
        <f t="shared" ca="1" si="246"/>
        <v>1791</v>
      </c>
      <c r="H748" s="5" t="str">
        <f t="shared" si="247"/>
        <v>code</v>
      </c>
      <c r="I748" s="13" t="b">
        <f t="shared" si="248"/>
        <v>0</v>
      </c>
      <c r="J748" s="6">
        <f ca="1">OFFSET(program!$A$1,0,disasm!A748)</f>
        <v>1101</v>
      </c>
      <c r="K748" s="7">
        <f t="shared" ca="1" si="238"/>
        <v>1</v>
      </c>
      <c r="L748" s="7" t="str">
        <f t="shared" ca="1" si="249"/>
        <v xml:space="preserve">ADD </v>
      </c>
      <c r="M748" s="7">
        <f t="shared" ca="1" si="250"/>
        <v>4</v>
      </c>
      <c r="N748" s="7">
        <f t="shared" ca="1" si="239"/>
        <v>3</v>
      </c>
      <c r="O748" s="8">
        <f t="shared" ca="1" si="251"/>
        <v>1</v>
      </c>
      <c r="P748" s="8">
        <f t="shared" ca="1" si="240"/>
        <v>1</v>
      </c>
      <c r="Q748" s="8">
        <f t="shared" ca="1" si="241"/>
        <v>0</v>
      </c>
      <c r="R748" s="8" t="str">
        <f t="shared" ca="1" si="252"/>
        <v>num</v>
      </c>
      <c r="S748" s="8" t="str">
        <f t="shared" ca="1" si="253"/>
        <v>addr</v>
      </c>
      <c r="T748" s="8" t="str">
        <f t="shared" ca="1" si="254"/>
        <v>addr</v>
      </c>
      <c r="U748" s="7">
        <f ca="1">IF(O748="","",OFFSET(program!$A$1,0,disasm!$A748+COLUMN()-COLUMN($U748)+IF($I748,0,1)))</f>
        <v>0</v>
      </c>
      <c r="V748" s="7">
        <f ca="1">IF(P748="","",OFFSET(program!$A$1,0,disasm!$A748+COLUMN()-COLUMN($U748)+IF($I748,0,1)))</f>
        <v>1818</v>
      </c>
      <c r="W748" s="7">
        <f ca="1">IF(Q748="","",OFFSET(program!$A$1,0,disasm!$A748+COLUMN()-COLUMN($U748)+IF($I748,0,1)))</f>
        <v>68</v>
      </c>
      <c r="X748" s="3" t="str">
        <f t="shared" ca="1" si="255"/>
        <v>0</v>
      </c>
      <c r="Y748" s="3" t="str">
        <f t="shared" ca="1" si="256"/>
        <v>node10_main+27</v>
      </c>
      <c r="Z748" s="3" t="str">
        <f t="shared" ca="1" si="257"/>
        <v>[node.rxmem]</v>
      </c>
      <c r="AA748" s="3" t="str">
        <f ca="1">" "
&amp;AE748
&amp;IF(AND(OR(K748=5,K748=6),MOD(INT(J748/1000),10)=1)," A2","")
&amp;IF(AND(NOT(I748),J748=109,OFFSET(program!$A$1,0,disasm!$A748+1)&gt;0,NOT(ISNUMBER(FIND(" A1 "," "&amp;AE748&amp;" "))))," AUTOLABEL","")
&amp;" "</f>
        <v xml:space="preserve"> A2 </v>
      </c>
      <c r="AE748" s="12" t="s">
        <v>19</v>
      </c>
    </row>
    <row r="749" spans="1:31" x14ac:dyDescent="0.2">
      <c r="A749" s="1">
        <f t="shared" ca="1" si="242"/>
        <v>1803</v>
      </c>
      <c r="B749" s="2" t="str">
        <f t="shared" ca="1" si="243"/>
        <v>node10_main+12</v>
      </c>
      <c r="C749" s="3" t="str">
        <f ca="1">_xlfn.TEXTJOIN(" ",FALSE,OFFSET(program!$A$1,0,A749,1,M749))</f>
        <v>1101 0 302 69</v>
      </c>
      <c r="D749" s="4" t="str">
        <f ca="1">IF($H749="data",".dat "&amp;X749,
IF($H749="str",".str " &amp; _xlfn.TEXTJOIN("",FALSE,OFFSET(program!$A$2,0,A749+1,1,M749-1)),
$L749&amp;" "&amp;_xlfn.TEXTJOIN(", ",TRUE,$X749:$Z749)
))</f>
        <v>ADD  0, app_product, [node.node_app]</v>
      </c>
      <c r="E749" s="19" t="b">
        <f t="shared" ca="1" si="244"/>
        <v>1</v>
      </c>
      <c r="F749" s="5" t="str">
        <f t="shared" ca="1" si="245"/>
        <v>node10_main</v>
      </c>
      <c r="G749" s="5">
        <f t="shared" ca="1" si="246"/>
        <v>1791</v>
      </c>
      <c r="H749" s="5" t="str">
        <f t="shared" si="247"/>
        <v>code</v>
      </c>
      <c r="I749" s="13" t="b">
        <f t="shared" si="248"/>
        <v>0</v>
      </c>
      <c r="J749" s="6">
        <f ca="1">OFFSET(program!$A$1,0,disasm!A749)</f>
        <v>1101</v>
      </c>
      <c r="K749" s="7">
        <f t="shared" ca="1" si="238"/>
        <v>1</v>
      </c>
      <c r="L749" s="7" t="str">
        <f t="shared" ca="1" si="249"/>
        <v xml:space="preserve">ADD </v>
      </c>
      <c r="M749" s="7">
        <f t="shared" ca="1" si="250"/>
        <v>4</v>
      </c>
      <c r="N749" s="7">
        <f t="shared" ca="1" si="239"/>
        <v>3</v>
      </c>
      <c r="O749" s="8">
        <f t="shared" ca="1" si="251"/>
        <v>1</v>
      </c>
      <c r="P749" s="8">
        <f t="shared" ca="1" si="240"/>
        <v>1</v>
      </c>
      <c r="Q749" s="8">
        <f t="shared" ca="1" si="241"/>
        <v>0</v>
      </c>
      <c r="R749" s="8" t="str">
        <f t="shared" ca="1" si="252"/>
        <v>num</v>
      </c>
      <c r="S749" s="8" t="str">
        <f t="shared" ca="1" si="253"/>
        <v>addr</v>
      </c>
      <c r="T749" s="8" t="str">
        <f t="shared" ca="1" si="254"/>
        <v>addr</v>
      </c>
      <c r="U749" s="7">
        <f ca="1">IF(O749="","",OFFSET(program!$A$1,0,disasm!$A749+COLUMN()-COLUMN($U749)+IF($I749,0,1)))</f>
        <v>0</v>
      </c>
      <c r="V749" s="7">
        <f ca="1">IF(P749="","",OFFSET(program!$A$1,0,disasm!$A749+COLUMN()-COLUMN($U749)+IF($I749,0,1)))</f>
        <v>302</v>
      </c>
      <c r="W749" s="7">
        <f ca="1">IF(Q749="","",OFFSET(program!$A$1,0,disasm!$A749+COLUMN()-COLUMN($U749)+IF($I749,0,1)))</f>
        <v>69</v>
      </c>
      <c r="X749" s="3" t="str">
        <f t="shared" ca="1" si="255"/>
        <v>0</v>
      </c>
      <c r="Y749" s="3" t="str">
        <f t="shared" ca="1" si="256"/>
        <v>app_product</v>
      </c>
      <c r="Z749" s="3" t="str">
        <f t="shared" ca="1" si="257"/>
        <v>[node.node_app]</v>
      </c>
      <c r="AA749" s="3" t="str">
        <f ca="1">" "
&amp;AE749
&amp;IF(AND(OR(K749=5,K749=6),MOD(INT(J749/1000),10)=1)," A2","")
&amp;IF(AND(NOT(I749),J749=109,OFFSET(program!$A$1,0,disasm!$A749+1)&gt;0,NOT(ISNUMBER(FIND(" A1 "," "&amp;AE749&amp;" "))))," AUTOLABEL","")
&amp;" "</f>
        <v xml:space="preserve"> A2 </v>
      </c>
      <c r="AE749" s="12" t="s">
        <v>19</v>
      </c>
    </row>
    <row r="750" spans="1:31" x14ac:dyDescent="0.2">
      <c r="A750" s="1">
        <f t="shared" ca="1" si="242"/>
        <v>1807</v>
      </c>
      <c r="B750" s="2" t="str">
        <f t="shared" ca="1" si="243"/>
        <v>node10_main+16</v>
      </c>
      <c r="C750" s="3" t="str">
        <f ca="1">_xlfn.TEXTJOIN(" ",FALSE,OFFSET(program!$A$1,0,A750,1,M750))</f>
        <v>1101 1 0 71</v>
      </c>
      <c r="D750" s="4" t="str">
        <f ca="1">IF($H750="data",".dat "&amp;X750,
IF($H750="str",".str " &amp; _xlfn.TEXTJOIN("",FALSE,OFFSET(program!$A$2,0,A750+1,1,M750-1)),
$L750&amp;" "&amp;_xlfn.TEXTJOIN(", ",TRUE,$X750:$Z750)
))</f>
        <v>ADD  1, 0, [node.desttbl_size]</v>
      </c>
      <c r="E750" s="19" t="b">
        <f t="shared" ca="1" si="244"/>
        <v>1</v>
      </c>
      <c r="F750" s="5" t="str">
        <f t="shared" ca="1" si="245"/>
        <v>node10_main</v>
      </c>
      <c r="G750" s="5">
        <f t="shared" ca="1" si="246"/>
        <v>1791</v>
      </c>
      <c r="H750" s="5" t="str">
        <f t="shared" si="247"/>
        <v>code</v>
      </c>
      <c r="I750" s="13" t="b">
        <f t="shared" si="248"/>
        <v>0</v>
      </c>
      <c r="J750" s="6">
        <f ca="1">OFFSET(program!$A$1,0,disasm!A750)</f>
        <v>1101</v>
      </c>
      <c r="K750" s="7">
        <f t="shared" ca="1" si="238"/>
        <v>1</v>
      </c>
      <c r="L750" s="7" t="str">
        <f t="shared" ca="1" si="249"/>
        <v xml:space="preserve">ADD </v>
      </c>
      <c r="M750" s="7">
        <f t="shared" ca="1" si="250"/>
        <v>4</v>
      </c>
      <c r="N750" s="7">
        <f t="shared" ca="1" si="239"/>
        <v>3</v>
      </c>
      <c r="O750" s="8">
        <f t="shared" ca="1" si="251"/>
        <v>1</v>
      </c>
      <c r="P750" s="8">
        <f t="shared" ca="1" si="240"/>
        <v>1</v>
      </c>
      <c r="Q750" s="8">
        <f t="shared" ca="1" si="241"/>
        <v>0</v>
      </c>
      <c r="R750" s="8" t="str">
        <f t="shared" ca="1" si="252"/>
        <v>num</v>
      </c>
      <c r="S750" s="8" t="str">
        <f t="shared" ca="1" si="253"/>
        <v>num</v>
      </c>
      <c r="T750" s="8" t="str">
        <f t="shared" ca="1" si="254"/>
        <v>addr</v>
      </c>
      <c r="U750" s="7">
        <f ca="1">IF(O750="","",OFFSET(program!$A$1,0,disasm!$A750+COLUMN()-COLUMN($U750)+IF($I750,0,1)))</f>
        <v>1</v>
      </c>
      <c r="V750" s="7">
        <f ca="1">IF(P750="","",OFFSET(program!$A$1,0,disasm!$A750+COLUMN()-COLUMN($U750)+IF($I750,0,1)))</f>
        <v>0</v>
      </c>
      <c r="W750" s="7">
        <f ca="1">IF(Q750="","",OFFSET(program!$A$1,0,disasm!$A750+COLUMN()-COLUMN($U750)+IF($I750,0,1)))</f>
        <v>71</v>
      </c>
      <c r="X750" s="3" t="str">
        <f t="shared" ca="1" si="255"/>
        <v>1</v>
      </c>
      <c r="Y750" s="3" t="str">
        <f t="shared" ca="1" si="256"/>
        <v>0</v>
      </c>
      <c r="Z750" s="3" t="str">
        <f t="shared" ca="1" si="257"/>
        <v>[node.desttbl_size]</v>
      </c>
      <c r="AA750" s="3" t="str">
        <f ca="1">" "
&amp;AE750
&amp;IF(AND(OR(K750=5,K750=6),MOD(INT(J750/1000),10)=1)," A2","")
&amp;IF(AND(NOT(I750),J750=109,OFFSET(program!$A$1,0,disasm!$A750+1)&gt;0,NOT(ISNUMBER(FIND(" A1 "," "&amp;AE750&amp;" "))))," AUTOLABEL","")
&amp;" "</f>
        <v xml:space="preserve">  </v>
      </c>
    </row>
    <row r="751" spans="1:31" x14ac:dyDescent="0.2">
      <c r="A751" s="1">
        <f t="shared" ca="1" si="242"/>
        <v>1811</v>
      </c>
      <c r="B751" s="2" t="str">
        <f t="shared" ca="1" si="243"/>
        <v>node10_main+20</v>
      </c>
      <c r="C751" s="3" t="str">
        <f ca="1">_xlfn.TEXTJOIN(" ",FALSE,OFFSET(program!$A$1,0,A751,1,M751))</f>
        <v>1102 1824 1 72</v>
      </c>
      <c r="D751" s="4" t="str">
        <f ca="1">IF($H751="data",".dat "&amp;X751,
IF($H751="str",".str " &amp; _xlfn.TEXTJOIN("",FALSE,OFFSET(program!$A$2,0,A751+1,1,M751-1)),
$L751&amp;" "&amp;_xlfn.TEXTJOIN(", ",TRUE,$X751:$Z751)
))</f>
        <v>MUL  node10_main+33, 1, [node.desttbl]</v>
      </c>
      <c r="E751" s="19" t="b">
        <f t="shared" ca="1" si="244"/>
        <v>1</v>
      </c>
      <c r="F751" s="5" t="str">
        <f t="shared" ca="1" si="245"/>
        <v>node10_main</v>
      </c>
      <c r="G751" s="5">
        <f t="shared" ca="1" si="246"/>
        <v>1791</v>
      </c>
      <c r="H751" s="5" t="str">
        <f t="shared" si="247"/>
        <v>code</v>
      </c>
      <c r="I751" s="13" t="b">
        <f t="shared" si="248"/>
        <v>0</v>
      </c>
      <c r="J751" s="6">
        <f ca="1">OFFSET(program!$A$1,0,disasm!A751)</f>
        <v>1102</v>
      </c>
      <c r="K751" s="7">
        <f t="shared" ca="1" si="238"/>
        <v>2</v>
      </c>
      <c r="L751" s="7" t="str">
        <f t="shared" ca="1" si="249"/>
        <v xml:space="preserve">MUL </v>
      </c>
      <c r="M751" s="7">
        <f t="shared" ca="1" si="250"/>
        <v>4</v>
      </c>
      <c r="N751" s="7">
        <f t="shared" ca="1" si="239"/>
        <v>3</v>
      </c>
      <c r="O751" s="8">
        <f t="shared" ca="1" si="251"/>
        <v>1</v>
      </c>
      <c r="P751" s="8">
        <f t="shared" ca="1" si="240"/>
        <v>1</v>
      </c>
      <c r="Q751" s="8">
        <f t="shared" ca="1" si="241"/>
        <v>0</v>
      </c>
      <c r="R751" s="8" t="str">
        <f t="shared" ca="1" si="252"/>
        <v>addr</v>
      </c>
      <c r="S751" s="8" t="str">
        <f t="shared" ca="1" si="253"/>
        <v>num</v>
      </c>
      <c r="T751" s="8" t="str">
        <f t="shared" ca="1" si="254"/>
        <v>addr</v>
      </c>
      <c r="U751" s="7">
        <f ca="1">IF(O751="","",OFFSET(program!$A$1,0,disasm!$A751+COLUMN()-COLUMN($U751)+IF($I751,0,1)))</f>
        <v>1824</v>
      </c>
      <c r="V751" s="7">
        <f ca="1">IF(P751="","",OFFSET(program!$A$1,0,disasm!$A751+COLUMN()-COLUMN($U751)+IF($I751,0,1)))</f>
        <v>1</v>
      </c>
      <c r="W751" s="7">
        <f ca="1">IF(Q751="","",OFFSET(program!$A$1,0,disasm!$A751+COLUMN()-COLUMN($U751)+IF($I751,0,1)))</f>
        <v>72</v>
      </c>
      <c r="X751" s="3" t="str">
        <f t="shared" ca="1" si="255"/>
        <v>node10_main+33</v>
      </c>
      <c r="Y751" s="3" t="str">
        <f t="shared" ca="1" si="256"/>
        <v>1</v>
      </c>
      <c r="Z751" s="3" t="str">
        <f t="shared" ca="1" si="257"/>
        <v>[node.desttbl]</v>
      </c>
      <c r="AA751" s="3" t="str">
        <f ca="1">" "
&amp;AE751
&amp;IF(AND(OR(K751=5,K751=6),MOD(INT(J751/1000),10)=1)," A2","")
&amp;IF(AND(NOT(I751),J751=109,OFFSET(program!$A$1,0,disasm!$A751+1)&gt;0,NOT(ISNUMBER(FIND(" A1 "," "&amp;AE751&amp;" "))))," AUTOLABEL","")
&amp;" "</f>
        <v xml:space="preserve"> A1 </v>
      </c>
      <c r="AE751" s="21" t="s">
        <v>28</v>
      </c>
    </row>
    <row r="752" spans="1:31" x14ac:dyDescent="0.2">
      <c r="A752" s="1">
        <f t="shared" ca="1" si="242"/>
        <v>1815</v>
      </c>
      <c r="B752" s="2" t="str">
        <f t="shared" ca="1" si="243"/>
        <v>node10_main+24</v>
      </c>
      <c r="C752" s="3" t="str">
        <f ca="1">_xlfn.TEXTJOIN(" ",FALSE,OFFSET(program!$A$1,0,A752,1,M752))</f>
        <v>1106 0 73</v>
      </c>
      <c r="D752" s="4" t="str">
        <f ca="1">IF($H752="data",".dat "&amp;X752,
IF($H752="str",".str " &amp; _xlfn.TEXTJOIN("",FALSE,OFFSET(program!$A$2,0,A752+1,1,M752-1)),
$L752&amp;" "&amp;_xlfn.TEXTJOIN(", ",TRUE,$X752:$Z752)
))</f>
        <v>J=0  0, main.loop</v>
      </c>
      <c r="E752" s="19" t="b">
        <f t="shared" ca="1" si="244"/>
        <v>1</v>
      </c>
      <c r="F752" s="5" t="str">
        <f t="shared" ca="1" si="245"/>
        <v>node10_main</v>
      </c>
      <c r="G752" s="5">
        <f t="shared" ca="1" si="246"/>
        <v>1791</v>
      </c>
      <c r="H752" s="5" t="str">
        <f t="shared" si="247"/>
        <v>code</v>
      </c>
      <c r="I752" s="13" t="b">
        <f t="shared" si="248"/>
        <v>0</v>
      </c>
      <c r="J752" s="6">
        <f ca="1">OFFSET(program!$A$1,0,disasm!A752)</f>
        <v>1106</v>
      </c>
      <c r="K752" s="7">
        <f t="shared" ca="1" si="238"/>
        <v>6</v>
      </c>
      <c r="L752" s="7" t="str">
        <f t="shared" ca="1" si="249"/>
        <v xml:space="preserve">J=0 </v>
      </c>
      <c r="M752" s="7">
        <f t="shared" ca="1" si="250"/>
        <v>3</v>
      </c>
      <c r="N752" s="7">
        <f t="shared" ca="1" si="239"/>
        <v>2</v>
      </c>
      <c r="O752" s="8">
        <f t="shared" ca="1" si="251"/>
        <v>1</v>
      </c>
      <c r="P752" s="8">
        <f t="shared" ca="1" si="240"/>
        <v>1</v>
      </c>
      <c r="Q752" s="8" t="str">
        <f t="shared" ca="1" si="241"/>
        <v/>
      </c>
      <c r="R752" s="8" t="str">
        <f t="shared" ca="1" si="252"/>
        <v>num</v>
      </c>
      <c r="S752" s="8" t="str">
        <f t="shared" ca="1" si="253"/>
        <v>addr</v>
      </c>
      <c r="T752" s="8" t="str">
        <f t="shared" ca="1" si="254"/>
        <v/>
      </c>
      <c r="U752" s="7">
        <f ca="1">IF(O752="","",OFFSET(program!$A$1,0,disasm!$A752+COLUMN()-COLUMN($U752)+IF($I752,0,1)))</f>
        <v>0</v>
      </c>
      <c r="V752" s="7">
        <f ca="1">IF(P752="","",OFFSET(program!$A$1,0,disasm!$A752+COLUMN()-COLUMN($U752)+IF($I752,0,1)))</f>
        <v>73</v>
      </c>
      <c r="W752" s="7" t="str">
        <f ca="1">IF(Q752="","",OFFSET(program!$A$1,0,disasm!$A752+COLUMN()-COLUMN($U752)+IF($I752,0,1)))</f>
        <v/>
      </c>
      <c r="X752" s="3" t="str">
        <f t="shared" ca="1" si="255"/>
        <v>0</v>
      </c>
      <c r="Y752" s="3" t="str">
        <f t="shared" ca="1" si="256"/>
        <v>main.loop</v>
      </c>
      <c r="Z752" s="3" t="str">
        <f t="shared" ca="1" si="257"/>
        <v/>
      </c>
      <c r="AA752" s="3" t="str">
        <f ca="1">" "
&amp;AE752
&amp;IF(AND(OR(K752=5,K752=6),MOD(INT(J752/1000),10)=1)," A2","")
&amp;IF(AND(NOT(I752),J752=109,OFFSET(program!$A$1,0,disasm!$A752+1)&gt;0,NOT(ISNUMBER(FIND(" A1 "," "&amp;AE752&amp;" "))))," AUTOLABEL","")
&amp;" "</f>
        <v xml:space="preserve">  A2 </v>
      </c>
    </row>
    <row r="753" spans="1:31" x14ac:dyDescent="0.2">
      <c r="A753" s="1">
        <f t="shared" ca="1" si="242"/>
        <v>1818</v>
      </c>
      <c r="B753" s="2" t="str">
        <f t="shared" ca="1" si="243"/>
        <v>node10_main+27</v>
      </c>
      <c r="C753" s="3" t="str">
        <f ca="1">_xlfn.TEXTJOIN(" ",FALSE,OFFSET(program!$A$1,0,A753,1,M753))</f>
        <v>0</v>
      </c>
      <c r="D753" s="4" t="str">
        <f ca="1">IF($H753="data",".dat "&amp;X753,
IF($H753="str",".str " &amp; _xlfn.TEXTJOIN("",FALSE,OFFSET(program!$A$2,0,A753+1,1,M753-1)),
$L753&amp;" "&amp;_xlfn.TEXTJOIN(", ",TRUE,$X753:$Z753)
))</f>
        <v>.dat 0</v>
      </c>
      <c r="E753" s="19" t="b">
        <f t="shared" ca="1" si="244"/>
        <v>1</v>
      </c>
      <c r="F753" s="5" t="str">
        <f t="shared" ca="1" si="245"/>
        <v>node10_main</v>
      </c>
      <c r="G753" s="5">
        <f t="shared" ca="1" si="246"/>
        <v>1791</v>
      </c>
      <c r="H753" s="5" t="str">
        <f t="shared" si="247"/>
        <v>data</v>
      </c>
      <c r="I753" s="13" t="b">
        <f t="shared" si="248"/>
        <v>1</v>
      </c>
      <c r="J753" s="6">
        <f ca="1">OFFSET(program!$A$1,0,disasm!A753)</f>
        <v>0</v>
      </c>
      <c r="K753" s="7">
        <f t="shared" ca="1" si="238"/>
        <v>0</v>
      </c>
      <c r="L753" s="7" t="e">
        <f t="shared" ca="1" si="249"/>
        <v>#VALUE!</v>
      </c>
      <c r="M753" s="7">
        <f t="shared" si="250"/>
        <v>1</v>
      </c>
      <c r="N753" s="7">
        <f t="shared" si="239"/>
        <v>1</v>
      </c>
      <c r="O753" s="8">
        <f t="shared" si="251"/>
        <v>1</v>
      </c>
      <c r="P753" s="8" t="str">
        <f t="shared" si="240"/>
        <v/>
      </c>
      <c r="Q753" s="8" t="str">
        <f t="shared" si="241"/>
        <v/>
      </c>
      <c r="R753" s="8" t="str">
        <f t="shared" ca="1" si="252"/>
        <v>num</v>
      </c>
      <c r="S753" s="8" t="str">
        <f t="shared" si="253"/>
        <v/>
      </c>
      <c r="T753" s="8" t="str">
        <f t="shared" si="254"/>
        <v/>
      </c>
      <c r="U753" s="7">
        <f ca="1">IF(O753="","",OFFSET(program!$A$1,0,disasm!$A753+COLUMN()-COLUMN($U753)+IF($I753,0,1)))</f>
        <v>0</v>
      </c>
      <c r="V753" s="7" t="str">
        <f ca="1">IF(P753="","",OFFSET(program!$A$1,0,disasm!$A753+COLUMN()-COLUMN($U753)+IF($I753,0,1)))</f>
        <v/>
      </c>
      <c r="W753" s="7" t="str">
        <f ca="1">IF(Q753="","",OFFSET(program!$A$1,0,disasm!$A753+COLUMN()-COLUMN($U753)+IF($I753,0,1)))</f>
        <v/>
      </c>
      <c r="X753" s="3" t="str">
        <f t="shared" ca="1" si="255"/>
        <v>0</v>
      </c>
      <c r="Y753" s="3" t="str">
        <f t="shared" si="256"/>
        <v/>
      </c>
      <c r="Z753" s="3" t="str">
        <f t="shared" si="257"/>
        <v/>
      </c>
      <c r="AA753" s="3" t="str">
        <f ca="1">" "
&amp;AE753
&amp;IF(AND(OR(K753=5,K753=6),MOD(INT(J753/1000),10)=1)," A2","")
&amp;IF(AND(NOT(I753),J753=109,OFFSET(program!$A$1,0,disasm!$A753+1)&gt;0,NOT(ISNUMBER(FIND(" A1 "," "&amp;AE753&amp;" "))))," AUTOLABEL","")
&amp;" "</f>
        <v xml:space="preserve"> DATA </v>
      </c>
      <c r="AE753" s="12" t="s">
        <v>23</v>
      </c>
    </row>
    <row r="754" spans="1:31" x14ac:dyDescent="0.2">
      <c r="A754" s="1">
        <f t="shared" ca="1" si="242"/>
        <v>1819</v>
      </c>
      <c r="B754" s="2" t="str">
        <f t="shared" ca="1" si="243"/>
        <v>node10_main+28</v>
      </c>
      <c r="C754" s="3" t="str">
        <f ca="1">_xlfn.TEXTJOIN(" ",FALSE,OFFSET(program!$A$1,0,A754,1,M754))</f>
        <v>0</v>
      </c>
      <c r="D754" s="4" t="str">
        <f ca="1">IF($H754="data",".dat "&amp;X754,
IF($H754="str",".str " &amp; _xlfn.TEXTJOIN("",FALSE,OFFSET(program!$A$2,0,A754+1,1,M754-1)),
$L754&amp;" "&amp;_xlfn.TEXTJOIN(", ",TRUE,$X754:$Z754)
))</f>
        <v>.dat 0</v>
      </c>
      <c r="E754" s="19" t="b">
        <f t="shared" ca="1" si="244"/>
        <v>1</v>
      </c>
      <c r="F754" s="5" t="str">
        <f t="shared" ca="1" si="245"/>
        <v>node10_main</v>
      </c>
      <c r="G754" s="5">
        <f t="shared" ca="1" si="246"/>
        <v>1791</v>
      </c>
      <c r="H754" s="5" t="str">
        <f t="shared" si="247"/>
        <v>data</v>
      </c>
      <c r="I754" s="13" t="b">
        <f t="shared" si="248"/>
        <v>1</v>
      </c>
      <c r="J754" s="6">
        <f ca="1">OFFSET(program!$A$1,0,disasm!A754)</f>
        <v>0</v>
      </c>
      <c r="K754" s="7">
        <f t="shared" ca="1" si="238"/>
        <v>0</v>
      </c>
      <c r="L754" s="7" t="e">
        <f t="shared" ca="1" si="249"/>
        <v>#VALUE!</v>
      </c>
      <c r="M754" s="7">
        <f t="shared" si="250"/>
        <v>1</v>
      </c>
      <c r="N754" s="7">
        <f t="shared" si="239"/>
        <v>1</v>
      </c>
      <c r="O754" s="8">
        <f t="shared" si="251"/>
        <v>1</v>
      </c>
      <c r="P754" s="8" t="str">
        <f t="shared" si="240"/>
        <v/>
      </c>
      <c r="Q754" s="8" t="str">
        <f t="shared" si="241"/>
        <v/>
      </c>
      <c r="R754" s="8" t="str">
        <f t="shared" ca="1" si="252"/>
        <v>num</v>
      </c>
      <c r="S754" s="8" t="str">
        <f t="shared" si="253"/>
        <v/>
      </c>
      <c r="T754" s="8" t="str">
        <f t="shared" si="254"/>
        <v/>
      </c>
      <c r="U754" s="7">
        <f ca="1">IF(O754="","",OFFSET(program!$A$1,0,disasm!$A754+COLUMN()-COLUMN($U754)+IF($I754,0,1)))</f>
        <v>0</v>
      </c>
      <c r="V754" s="7" t="str">
        <f ca="1">IF(P754="","",OFFSET(program!$A$1,0,disasm!$A754+COLUMN()-COLUMN($U754)+IF($I754,0,1)))</f>
        <v/>
      </c>
      <c r="W754" s="7" t="str">
        <f ca="1">IF(Q754="","",OFFSET(program!$A$1,0,disasm!$A754+COLUMN()-COLUMN($U754)+IF($I754,0,1)))</f>
        <v/>
      </c>
      <c r="X754" s="3" t="str">
        <f t="shared" ca="1" si="255"/>
        <v>0</v>
      </c>
      <c r="Y754" s="3" t="str">
        <f t="shared" si="256"/>
        <v/>
      </c>
      <c r="Z754" s="3" t="str">
        <f t="shared" si="257"/>
        <v/>
      </c>
      <c r="AA754" s="3" t="str">
        <f ca="1">" "
&amp;AE754
&amp;IF(AND(OR(K754=5,K754=6),MOD(INT(J754/1000),10)=1)," A2","")
&amp;IF(AND(NOT(I754),J754=109,OFFSET(program!$A$1,0,disasm!$A754+1)&gt;0,NOT(ISNUMBER(FIND(" A1 "," "&amp;AE754&amp;" "))))," AUTOLABEL","")
&amp;" "</f>
        <v xml:space="preserve">  </v>
      </c>
    </row>
    <row r="755" spans="1:31" x14ac:dyDescent="0.2">
      <c r="A755" s="1">
        <f t="shared" ca="1" si="242"/>
        <v>1820</v>
      </c>
      <c r="B755" s="2" t="str">
        <f t="shared" ca="1" si="243"/>
        <v>node10_main+29</v>
      </c>
      <c r="C755" s="3" t="str">
        <f ca="1">_xlfn.TEXTJOIN(" ",FALSE,OFFSET(program!$A$1,0,A755,1,M755))</f>
        <v>0</v>
      </c>
      <c r="D755" s="4" t="str">
        <f ca="1">IF($H755="data",".dat "&amp;X755,
IF($H755="str",".str " &amp; _xlfn.TEXTJOIN("",FALSE,OFFSET(program!$A$2,0,A755+1,1,M755-1)),
$L755&amp;" "&amp;_xlfn.TEXTJOIN(", ",TRUE,$X755:$Z755)
))</f>
        <v>.dat 0</v>
      </c>
      <c r="E755" s="19" t="b">
        <f t="shared" ca="1" si="244"/>
        <v>1</v>
      </c>
      <c r="F755" s="5" t="str">
        <f t="shared" ca="1" si="245"/>
        <v>node10_main</v>
      </c>
      <c r="G755" s="5">
        <f t="shared" ca="1" si="246"/>
        <v>1791</v>
      </c>
      <c r="H755" s="5" t="str">
        <f t="shared" si="247"/>
        <v>data</v>
      </c>
      <c r="I755" s="13" t="b">
        <f t="shared" si="248"/>
        <v>1</v>
      </c>
      <c r="J755" s="6">
        <f ca="1">OFFSET(program!$A$1,0,disasm!A755)</f>
        <v>0</v>
      </c>
      <c r="K755" s="7">
        <f t="shared" ca="1" si="238"/>
        <v>0</v>
      </c>
      <c r="L755" s="7" t="e">
        <f t="shared" ca="1" si="249"/>
        <v>#VALUE!</v>
      </c>
      <c r="M755" s="7">
        <f t="shared" si="250"/>
        <v>1</v>
      </c>
      <c r="N755" s="7">
        <f t="shared" si="239"/>
        <v>1</v>
      </c>
      <c r="O755" s="8">
        <f t="shared" si="251"/>
        <v>1</v>
      </c>
      <c r="P755" s="8" t="str">
        <f t="shared" si="240"/>
        <v/>
      </c>
      <c r="Q755" s="8" t="str">
        <f t="shared" si="241"/>
        <v/>
      </c>
      <c r="R755" s="8" t="str">
        <f t="shared" ca="1" si="252"/>
        <v>num</v>
      </c>
      <c r="S755" s="8" t="str">
        <f t="shared" si="253"/>
        <v/>
      </c>
      <c r="T755" s="8" t="str">
        <f t="shared" si="254"/>
        <v/>
      </c>
      <c r="U755" s="7">
        <f ca="1">IF(O755="","",OFFSET(program!$A$1,0,disasm!$A755+COLUMN()-COLUMN($U755)+IF($I755,0,1)))</f>
        <v>0</v>
      </c>
      <c r="V755" s="7" t="str">
        <f ca="1">IF(P755="","",OFFSET(program!$A$1,0,disasm!$A755+COLUMN()-COLUMN($U755)+IF($I755,0,1)))</f>
        <v/>
      </c>
      <c r="W755" s="7" t="str">
        <f ca="1">IF(Q755="","",OFFSET(program!$A$1,0,disasm!$A755+COLUMN()-COLUMN($U755)+IF($I755,0,1)))</f>
        <v/>
      </c>
      <c r="X755" s="3" t="str">
        <f t="shared" ca="1" si="255"/>
        <v>0</v>
      </c>
      <c r="Y755" s="3" t="str">
        <f t="shared" si="256"/>
        <v/>
      </c>
      <c r="Z755" s="3" t="str">
        <f t="shared" si="257"/>
        <v/>
      </c>
      <c r="AA755" s="3" t="str">
        <f ca="1">" "
&amp;AE755
&amp;IF(AND(OR(K755=5,K755=6),MOD(INT(J755/1000),10)=1)," A2","")
&amp;IF(AND(NOT(I755),J755=109,OFFSET(program!$A$1,0,disasm!$A755+1)&gt;0,NOT(ISNUMBER(FIND(" A1 "," "&amp;AE755&amp;" "))))," AUTOLABEL","")
&amp;" "</f>
        <v xml:space="preserve">  </v>
      </c>
    </row>
    <row r="756" spans="1:31" x14ac:dyDescent="0.2">
      <c r="A756" s="1">
        <f t="shared" ca="1" si="242"/>
        <v>1821</v>
      </c>
      <c r="B756" s="2" t="str">
        <f t="shared" ca="1" si="243"/>
        <v>node10_main+30</v>
      </c>
      <c r="C756" s="3" t="str">
        <f ca="1">_xlfn.TEXTJOIN(" ",FALSE,OFFSET(program!$A$1,0,A756,1,M756))</f>
        <v>0</v>
      </c>
      <c r="D756" s="4" t="str">
        <f ca="1">IF($H756="data",".dat "&amp;X756,
IF($H756="str",".str " &amp; _xlfn.TEXTJOIN("",FALSE,OFFSET(program!$A$2,0,A756+1,1,M756-1)),
$L756&amp;" "&amp;_xlfn.TEXTJOIN(", ",TRUE,$X756:$Z756)
))</f>
        <v>.dat 0</v>
      </c>
      <c r="E756" s="19" t="b">
        <f t="shared" ca="1" si="244"/>
        <v>1</v>
      </c>
      <c r="F756" s="5" t="str">
        <f t="shared" ca="1" si="245"/>
        <v>node10_main</v>
      </c>
      <c r="G756" s="5">
        <f t="shared" ca="1" si="246"/>
        <v>1791</v>
      </c>
      <c r="H756" s="5" t="str">
        <f t="shared" si="247"/>
        <v>data</v>
      </c>
      <c r="I756" s="13" t="b">
        <f t="shared" si="248"/>
        <v>1</v>
      </c>
      <c r="J756" s="6">
        <f ca="1">OFFSET(program!$A$1,0,disasm!A756)</f>
        <v>0</v>
      </c>
      <c r="K756" s="7">
        <f t="shared" ca="1" si="238"/>
        <v>0</v>
      </c>
      <c r="L756" s="7" t="e">
        <f t="shared" ca="1" si="249"/>
        <v>#VALUE!</v>
      </c>
      <c r="M756" s="7">
        <f t="shared" si="250"/>
        <v>1</v>
      </c>
      <c r="N756" s="7">
        <f t="shared" si="239"/>
        <v>1</v>
      </c>
      <c r="O756" s="8">
        <f t="shared" si="251"/>
        <v>1</v>
      </c>
      <c r="P756" s="8" t="str">
        <f t="shared" si="240"/>
        <v/>
      </c>
      <c r="Q756" s="8" t="str">
        <f t="shared" si="241"/>
        <v/>
      </c>
      <c r="R756" s="8" t="str">
        <f t="shared" ca="1" si="252"/>
        <v>num</v>
      </c>
      <c r="S756" s="8" t="str">
        <f t="shared" si="253"/>
        <v/>
      </c>
      <c r="T756" s="8" t="str">
        <f t="shared" si="254"/>
        <v/>
      </c>
      <c r="U756" s="7">
        <f ca="1">IF(O756="","",OFFSET(program!$A$1,0,disasm!$A756+COLUMN()-COLUMN($U756)+IF($I756,0,1)))</f>
        <v>0</v>
      </c>
      <c r="V756" s="7" t="str">
        <f ca="1">IF(P756="","",OFFSET(program!$A$1,0,disasm!$A756+COLUMN()-COLUMN($U756)+IF($I756,0,1)))</f>
        <v/>
      </c>
      <c r="W756" s="7" t="str">
        <f ca="1">IF(Q756="","",OFFSET(program!$A$1,0,disasm!$A756+COLUMN()-COLUMN($U756)+IF($I756,0,1)))</f>
        <v/>
      </c>
      <c r="X756" s="3" t="str">
        <f t="shared" ca="1" si="255"/>
        <v>0</v>
      </c>
      <c r="Y756" s="3" t="str">
        <f t="shared" si="256"/>
        <v/>
      </c>
      <c r="Z756" s="3" t="str">
        <f t="shared" si="257"/>
        <v/>
      </c>
      <c r="AA756" s="3" t="str">
        <f ca="1">" "
&amp;AE756
&amp;IF(AND(OR(K756=5,K756=6),MOD(INT(J756/1000),10)=1)," A2","")
&amp;IF(AND(NOT(I756),J756=109,OFFSET(program!$A$1,0,disasm!$A756+1)&gt;0,NOT(ISNUMBER(FIND(" A1 "," "&amp;AE756&amp;" "))))," AUTOLABEL","")
&amp;" "</f>
        <v xml:space="preserve">  </v>
      </c>
    </row>
    <row r="757" spans="1:31" x14ac:dyDescent="0.2">
      <c r="A757" s="1">
        <f t="shared" ca="1" si="242"/>
        <v>1822</v>
      </c>
      <c r="B757" s="2" t="str">
        <f t="shared" ca="1" si="243"/>
        <v>node10_main+31</v>
      </c>
      <c r="C757" s="3" t="str">
        <f ca="1">_xlfn.TEXTJOIN(" ",FALSE,OFFSET(program!$A$1,0,A757,1,M757))</f>
        <v>0</v>
      </c>
      <c r="D757" s="4" t="str">
        <f ca="1">IF($H757="data",".dat "&amp;X757,
IF($H757="str",".str " &amp; _xlfn.TEXTJOIN("",FALSE,OFFSET(program!$A$2,0,A757+1,1,M757-1)),
$L757&amp;" "&amp;_xlfn.TEXTJOIN(", ",TRUE,$X757:$Z757)
))</f>
        <v>.dat 0</v>
      </c>
      <c r="E757" s="19" t="b">
        <f t="shared" ca="1" si="244"/>
        <v>1</v>
      </c>
      <c r="F757" s="5" t="str">
        <f t="shared" ca="1" si="245"/>
        <v>node10_main</v>
      </c>
      <c r="G757" s="5">
        <f t="shared" ca="1" si="246"/>
        <v>1791</v>
      </c>
      <c r="H757" s="5" t="str">
        <f t="shared" si="247"/>
        <v>data</v>
      </c>
      <c r="I757" s="13" t="b">
        <f t="shared" si="248"/>
        <v>1</v>
      </c>
      <c r="J757" s="6">
        <f ca="1">OFFSET(program!$A$1,0,disasm!A757)</f>
        <v>0</v>
      </c>
      <c r="K757" s="7">
        <f t="shared" ca="1" si="238"/>
        <v>0</v>
      </c>
      <c r="L757" s="7" t="e">
        <f t="shared" ca="1" si="249"/>
        <v>#VALUE!</v>
      </c>
      <c r="M757" s="7">
        <f t="shared" si="250"/>
        <v>1</v>
      </c>
      <c r="N757" s="7">
        <f t="shared" si="239"/>
        <v>1</v>
      </c>
      <c r="O757" s="8">
        <f t="shared" si="251"/>
        <v>1</v>
      </c>
      <c r="P757" s="8" t="str">
        <f t="shared" si="240"/>
        <v/>
      </c>
      <c r="Q757" s="8" t="str">
        <f t="shared" si="241"/>
        <v/>
      </c>
      <c r="R757" s="8" t="str">
        <f t="shared" ca="1" si="252"/>
        <v>num</v>
      </c>
      <c r="S757" s="8" t="str">
        <f t="shared" si="253"/>
        <v/>
      </c>
      <c r="T757" s="8" t="str">
        <f t="shared" si="254"/>
        <v/>
      </c>
      <c r="U757" s="7">
        <f ca="1">IF(O757="","",OFFSET(program!$A$1,0,disasm!$A757+COLUMN()-COLUMN($U757)+IF($I757,0,1)))</f>
        <v>0</v>
      </c>
      <c r="V757" s="7" t="str">
        <f ca="1">IF(P757="","",OFFSET(program!$A$1,0,disasm!$A757+COLUMN()-COLUMN($U757)+IF($I757,0,1)))</f>
        <v/>
      </c>
      <c r="W757" s="7" t="str">
        <f ca="1">IF(Q757="","",OFFSET(program!$A$1,0,disasm!$A757+COLUMN()-COLUMN($U757)+IF($I757,0,1)))</f>
        <v/>
      </c>
      <c r="X757" s="3" t="str">
        <f t="shared" ca="1" si="255"/>
        <v>0</v>
      </c>
      <c r="Y757" s="3" t="str">
        <f t="shared" si="256"/>
        <v/>
      </c>
      <c r="Z757" s="3" t="str">
        <f t="shared" si="257"/>
        <v/>
      </c>
      <c r="AA757" s="3" t="str">
        <f ca="1">" "
&amp;AE757
&amp;IF(AND(OR(K757=5,K757=6),MOD(INT(J757/1000),10)=1)," A2","")
&amp;IF(AND(NOT(I757),J757=109,OFFSET(program!$A$1,0,disasm!$A757+1)&gt;0,NOT(ISNUMBER(FIND(" A1 "," "&amp;AE757&amp;" "))))," AUTOLABEL","")
&amp;" "</f>
        <v xml:space="preserve">  </v>
      </c>
    </row>
    <row r="758" spans="1:31" x14ac:dyDescent="0.2">
      <c r="A758" s="1">
        <f t="shared" ca="1" si="242"/>
        <v>1823</v>
      </c>
      <c r="B758" s="2" t="str">
        <f t="shared" ca="1" si="243"/>
        <v>node10_main+32</v>
      </c>
      <c r="C758" s="3" t="str">
        <f ca="1">_xlfn.TEXTJOIN(" ",FALSE,OFFSET(program!$A$1,0,A758,1,M758))</f>
        <v>0</v>
      </c>
      <c r="D758" s="4" t="str">
        <f ca="1">IF($H758="data",".dat "&amp;X758,
IF($H758="str",".str " &amp; _xlfn.TEXTJOIN("",FALSE,OFFSET(program!$A$2,0,A758+1,1,M758-1)),
$L758&amp;" "&amp;_xlfn.TEXTJOIN(", ",TRUE,$X758:$Z758)
))</f>
        <v>.dat 0</v>
      </c>
      <c r="E758" s="19" t="b">
        <f t="shared" ca="1" si="244"/>
        <v>1</v>
      </c>
      <c r="F758" s="5" t="str">
        <f t="shared" ca="1" si="245"/>
        <v>node10_main</v>
      </c>
      <c r="G758" s="5">
        <f t="shared" ca="1" si="246"/>
        <v>1791</v>
      </c>
      <c r="H758" s="5" t="str">
        <f t="shared" si="247"/>
        <v>data</v>
      </c>
      <c r="I758" s="13" t="b">
        <f t="shared" si="248"/>
        <v>1</v>
      </c>
      <c r="J758" s="6">
        <f ca="1">OFFSET(program!$A$1,0,disasm!A758)</f>
        <v>0</v>
      </c>
      <c r="K758" s="7">
        <f t="shared" ca="1" si="238"/>
        <v>0</v>
      </c>
      <c r="L758" s="7" t="e">
        <f t="shared" ca="1" si="249"/>
        <v>#VALUE!</v>
      </c>
      <c r="M758" s="7">
        <f t="shared" si="250"/>
        <v>1</v>
      </c>
      <c r="N758" s="7">
        <f t="shared" si="239"/>
        <v>1</v>
      </c>
      <c r="O758" s="8">
        <f t="shared" si="251"/>
        <v>1</v>
      </c>
      <c r="P758" s="8" t="str">
        <f t="shared" si="240"/>
        <v/>
      </c>
      <c r="Q758" s="8" t="str">
        <f t="shared" si="241"/>
        <v/>
      </c>
      <c r="R758" s="8" t="str">
        <f t="shared" ca="1" si="252"/>
        <v>num</v>
      </c>
      <c r="S758" s="8" t="str">
        <f t="shared" si="253"/>
        <v/>
      </c>
      <c r="T758" s="8" t="str">
        <f t="shared" si="254"/>
        <v/>
      </c>
      <c r="U758" s="7">
        <f ca="1">IF(O758="","",OFFSET(program!$A$1,0,disasm!$A758+COLUMN()-COLUMN($U758)+IF($I758,0,1)))</f>
        <v>0</v>
      </c>
      <c r="V758" s="7" t="str">
        <f ca="1">IF(P758="","",OFFSET(program!$A$1,0,disasm!$A758+COLUMN()-COLUMN($U758)+IF($I758,0,1)))</f>
        <v/>
      </c>
      <c r="W758" s="7" t="str">
        <f ca="1">IF(Q758="","",OFFSET(program!$A$1,0,disasm!$A758+COLUMN()-COLUMN($U758)+IF($I758,0,1)))</f>
        <v/>
      </c>
      <c r="X758" s="3" t="str">
        <f t="shared" ca="1" si="255"/>
        <v>0</v>
      </c>
      <c r="Y758" s="3" t="str">
        <f t="shared" si="256"/>
        <v/>
      </c>
      <c r="Z758" s="3" t="str">
        <f t="shared" si="257"/>
        <v/>
      </c>
      <c r="AA758" s="3" t="str">
        <f ca="1">" "
&amp;AE758
&amp;IF(AND(OR(K758=5,K758=6),MOD(INT(J758/1000),10)=1)," A2","")
&amp;IF(AND(NOT(I758),J758=109,OFFSET(program!$A$1,0,disasm!$A758+1)&gt;0,NOT(ISNUMBER(FIND(" A1 "," "&amp;AE758&amp;" "))))," AUTOLABEL","")
&amp;" "</f>
        <v xml:space="preserve">  </v>
      </c>
    </row>
    <row r="759" spans="1:31" x14ac:dyDescent="0.2">
      <c r="A759" s="1">
        <f t="shared" ca="1" si="242"/>
        <v>1824</v>
      </c>
      <c r="B759" s="2" t="str">
        <f t="shared" ca="1" si="243"/>
        <v>node10_main+33</v>
      </c>
      <c r="C759" s="3" t="str">
        <f ca="1">_xlfn.TEXTJOIN(" ",FALSE,OFFSET(program!$A$1,0,A759,1,M759))</f>
        <v>17</v>
      </c>
      <c r="D759" s="4" t="str">
        <f ca="1">IF($H759="data",".dat "&amp;X759,
IF($H759="str",".str " &amp; _xlfn.TEXTJOIN("",FALSE,OFFSET(program!$A$2,0,A759+1,1,M759-1)),
$L759&amp;" "&amp;_xlfn.TEXTJOIN(", ",TRUE,$X759:$Z759)
))</f>
        <v>.dat 17</v>
      </c>
      <c r="E759" s="19" t="b">
        <f t="shared" ca="1" si="244"/>
        <v>1</v>
      </c>
      <c r="F759" s="5" t="str">
        <f t="shared" ca="1" si="245"/>
        <v>node10_main</v>
      </c>
      <c r="G759" s="5">
        <f t="shared" ca="1" si="246"/>
        <v>1791</v>
      </c>
      <c r="H759" s="5" t="str">
        <f t="shared" si="247"/>
        <v>data</v>
      </c>
      <c r="I759" s="13" t="b">
        <f t="shared" si="248"/>
        <v>1</v>
      </c>
      <c r="J759" s="6">
        <f ca="1">OFFSET(program!$A$1,0,disasm!A759)</f>
        <v>17</v>
      </c>
      <c r="K759" s="7">
        <f t="shared" ca="1" si="238"/>
        <v>17</v>
      </c>
      <c r="L759" s="7" t="e">
        <f t="shared" ca="1" si="249"/>
        <v>#VALUE!</v>
      </c>
      <c r="M759" s="7">
        <f t="shared" si="250"/>
        <v>1</v>
      </c>
      <c r="N759" s="7">
        <f t="shared" si="239"/>
        <v>1</v>
      </c>
      <c r="O759" s="8">
        <f t="shared" si="251"/>
        <v>1</v>
      </c>
      <c r="P759" s="8" t="str">
        <f t="shared" si="240"/>
        <v/>
      </c>
      <c r="Q759" s="8" t="str">
        <f t="shared" si="241"/>
        <v/>
      </c>
      <c r="R759" s="8" t="str">
        <f t="shared" ca="1" si="252"/>
        <v>num</v>
      </c>
      <c r="S759" s="8" t="str">
        <f t="shared" si="253"/>
        <v/>
      </c>
      <c r="T759" s="8" t="str">
        <f t="shared" si="254"/>
        <v/>
      </c>
      <c r="U759" s="7">
        <f ca="1">IF(O759="","",OFFSET(program!$A$1,0,disasm!$A759+COLUMN()-COLUMN($U759)+IF($I759,0,1)))</f>
        <v>17</v>
      </c>
      <c r="V759" s="7" t="str">
        <f ca="1">IF(P759="","",OFFSET(program!$A$1,0,disasm!$A759+COLUMN()-COLUMN($U759)+IF($I759,0,1)))</f>
        <v/>
      </c>
      <c r="W759" s="7" t="str">
        <f ca="1">IF(Q759="","",OFFSET(program!$A$1,0,disasm!$A759+COLUMN()-COLUMN($U759)+IF($I759,0,1)))</f>
        <v/>
      </c>
      <c r="X759" s="3" t="str">
        <f t="shared" ca="1" si="255"/>
        <v>17</v>
      </c>
      <c r="Y759" s="3" t="str">
        <f t="shared" si="256"/>
        <v/>
      </c>
      <c r="Z759" s="3" t="str">
        <f t="shared" si="257"/>
        <v/>
      </c>
      <c r="AA759" s="3" t="str">
        <f ca="1">" "
&amp;AE759
&amp;IF(AND(OR(K759=5,K759=6),MOD(INT(J759/1000),10)=1)," A2","")
&amp;IF(AND(NOT(I759),J759=109,OFFSET(program!$A$1,0,disasm!$A759+1)&gt;0,NOT(ISNUMBER(FIND(" A1 "," "&amp;AE759&amp;" "))))," AUTOLABEL","")
&amp;" "</f>
        <v xml:space="preserve">  </v>
      </c>
    </row>
    <row r="760" spans="1:31" x14ac:dyDescent="0.2">
      <c r="A760" s="1">
        <f t="shared" ca="1" si="242"/>
        <v>1825</v>
      </c>
      <c r="B760" s="2" t="str">
        <f t="shared" ca="1" si="243"/>
        <v>node10_main+34</v>
      </c>
      <c r="C760" s="3" t="str">
        <f ca="1">_xlfn.TEXTJOIN(" ",FALSE,OFFSET(program!$A$1,0,A760,1,M760))</f>
        <v>150764</v>
      </c>
      <c r="D760" s="4" t="str">
        <f ca="1">IF($H760="data",".dat "&amp;X760,
IF($H760="str",".str " &amp; _xlfn.TEXTJOIN("",FALSE,OFFSET(program!$A$2,0,A760+1,1,M760-1)),
$L760&amp;" "&amp;_xlfn.TEXTJOIN(", ",TRUE,$X760:$Z760)
))</f>
        <v>.dat 150764</v>
      </c>
      <c r="E760" s="19" t="b">
        <f t="shared" ca="1" si="244"/>
        <v>1</v>
      </c>
      <c r="F760" s="5" t="str">
        <f t="shared" ca="1" si="245"/>
        <v>node10_main</v>
      </c>
      <c r="G760" s="5">
        <f t="shared" ca="1" si="246"/>
        <v>1791</v>
      </c>
      <c r="H760" s="5" t="str">
        <f t="shared" si="247"/>
        <v>data</v>
      </c>
      <c r="I760" s="13" t="b">
        <f t="shared" si="248"/>
        <v>1</v>
      </c>
      <c r="J760" s="6">
        <f ca="1">OFFSET(program!$A$1,0,disasm!A760)</f>
        <v>150764</v>
      </c>
      <c r="K760" s="7">
        <f t="shared" ca="1" si="238"/>
        <v>64</v>
      </c>
      <c r="L760" s="7" t="e">
        <f t="shared" ca="1" si="249"/>
        <v>#VALUE!</v>
      </c>
      <c r="M760" s="7">
        <f t="shared" si="250"/>
        <v>1</v>
      </c>
      <c r="N760" s="7">
        <f t="shared" si="239"/>
        <v>1</v>
      </c>
      <c r="O760" s="8">
        <f t="shared" si="251"/>
        <v>1</v>
      </c>
      <c r="P760" s="8" t="str">
        <f t="shared" si="240"/>
        <v/>
      </c>
      <c r="Q760" s="8" t="str">
        <f t="shared" si="241"/>
        <v/>
      </c>
      <c r="R760" s="8" t="str">
        <f t="shared" ca="1" si="252"/>
        <v>num</v>
      </c>
      <c r="S760" s="8" t="str">
        <f t="shared" si="253"/>
        <v/>
      </c>
      <c r="T760" s="8" t="str">
        <f t="shared" si="254"/>
        <v/>
      </c>
      <c r="U760" s="7">
        <f ca="1">IF(O760="","",OFFSET(program!$A$1,0,disasm!$A760+COLUMN()-COLUMN($U760)+IF($I760,0,1)))</f>
        <v>150764</v>
      </c>
      <c r="V760" s="7" t="str">
        <f ca="1">IF(P760="","",OFFSET(program!$A$1,0,disasm!$A760+COLUMN()-COLUMN($U760)+IF($I760,0,1)))</f>
        <v/>
      </c>
      <c r="W760" s="7" t="str">
        <f ca="1">IF(Q760="","",OFFSET(program!$A$1,0,disasm!$A760+COLUMN()-COLUMN($U760)+IF($I760,0,1)))</f>
        <v/>
      </c>
      <c r="X760" s="3" t="str">
        <f t="shared" ca="1" si="255"/>
        <v>150764</v>
      </c>
      <c r="Y760" s="3" t="str">
        <f t="shared" si="256"/>
        <v/>
      </c>
      <c r="Z760" s="3" t="str">
        <f t="shared" si="257"/>
        <v/>
      </c>
      <c r="AA760" s="3" t="str">
        <f ca="1">" "
&amp;AE760
&amp;IF(AND(OR(K760=5,K760=6),MOD(INT(J760/1000),10)=1)," A2","")
&amp;IF(AND(NOT(I760),J760=109,OFFSET(program!$A$1,0,disasm!$A760+1)&gt;0,NOT(ISNUMBER(FIND(" A1 "," "&amp;AE760&amp;" "))))," AUTOLABEL","")
&amp;" "</f>
        <v xml:space="preserve">  </v>
      </c>
    </row>
    <row r="761" spans="1:31" x14ac:dyDescent="0.2">
      <c r="A761" s="1">
        <f t="shared" ca="1" si="242"/>
        <v>1826</v>
      </c>
      <c r="B761" s="2" t="str">
        <f t="shared" ca="1" si="243"/>
        <v>node35_main</v>
      </c>
      <c r="C761" s="3" t="str">
        <f ca="1">_xlfn.TEXTJOIN(" ",FALSE,OFFSET(program!$A$1,0,A761,1,M761))</f>
        <v>1102 37199 1 66</v>
      </c>
      <c r="D761" s="4" t="str">
        <f ca="1">IF($H761="data",".dat "&amp;X761,
IF($H761="str",".str " &amp; _xlfn.TEXTJOIN("",FALSE,OFFSET(program!$A$2,0,A761+1,1,M761-1)),
$L761&amp;" "&amp;_xlfn.TEXTJOIN(", ",TRUE,$X761:$Z761)
))</f>
        <v>MUL  37199, 1, [node.prime]</v>
      </c>
      <c r="E761" s="19" t="b">
        <f t="shared" ca="1" si="244"/>
        <v>0</v>
      </c>
      <c r="F761" s="5" t="str">
        <f t="shared" si="245"/>
        <v>node35_main</v>
      </c>
      <c r="G761" s="5">
        <f t="shared" ca="1" si="246"/>
        <v>1826</v>
      </c>
      <c r="H761" s="5" t="str">
        <f t="shared" si="247"/>
        <v>code</v>
      </c>
      <c r="I761" s="13" t="b">
        <f t="shared" si="248"/>
        <v>0</v>
      </c>
      <c r="J761" s="6">
        <f ca="1">OFFSET(program!$A$1,0,disasm!A761)</f>
        <v>1102</v>
      </c>
      <c r="K761" s="7">
        <f t="shared" ca="1" si="238"/>
        <v>2</v>
      </c>
      <c r="L761" s="7" t="str">
        <f t="shared" ca="1" si="249"/>
        <v xml:space="preserve">MUL </v>
      </c>
      <c r="M761" s="7">
        <f t="shared" ca="1" si="250"/>
        <v>4</v>
      </c>
      <c r="N761" s="7">
        <f t="shared" ca="1" si="239"/>
        <v>3</v>
      </c>
      <c r="O761" s="8">
        <f t="shared" ca="1" si="251"/>
        <v>1</v>
      </c>
      <c r="P761" s="8">
        <f t="shared" ca="1" si="240"/>
        <v>1</v>
      </c>
      <c r="Q761" s="8">
        <f t="shared" ca="1" si="241"/>
        <v>0</v>
      </c>
      <c r="R761" s="8" t="str">
        <f t="shared" ca="1" si="252"/>
        <v>num</v>
      </c>
      <c r="S761" s="8" t="str">
        <f t="shared" ca="1" si="253"/>
        <v>num</v>
      </c>
      <c r="T761" s="8" t="str">
        <f t="shared" ca="1" si="254"/>
        <v>addr</v>
      </c>
      <c r="U761" s="7">
        <f ca="1">IF(O761="","",OFFSET(program!$A$1,0,disasm!$A761+COLUMN()-COLUMN($U761)+IF($I761,0,1)))</f>
        <v>37199</v>
      </c>
      <c r="V761" s="7">
        <f ca="1">IF(P761="","",OFFSET(program!$A$1,0,disasm!$A761+COLUMN()-COLUMN($U761)+IF($I761,0,1)))</f>
        <v>1</v>
      </c>
      <c r="W761" s="7">
        <f ca="1">IF(Q761="","",OFFSET(program!$A$1,0,disasm!$A761+COLUMN()-COLUMN($U761)+IF($I761,0,1)))</f>
        <v>66</v>
      </c>
      <c r="X761" s="3" t="str">
        <f t="shared" ca="1" si="255"/>
        <v>37199</v>
      </c>
      <c r="Y761" s="3" t="str">
        <f t="shared" ca="1" si="256"/>
        <v>1</v>
      </c>
      <c r="Z761" s="3" t="str">
        <f t="shared" ca="1" si="257"/>
        <v>[node.prime]</v>
      </c>
      <c r="AA761" s="3" t="str">
        <f ca="1">" "
&amp;AE761
&amp;IF(AND(OR(K761=5,K761=6),MOD(INT(J761/1000),10)=1)," A2","")
&amp;IF(AND(NOT(I761),J761=109,OFFSET(program!$A$1,0,disasm!$A761+1)&gt;0,NOT(ISNUMBER(FIND(" A1 "," "&amp;AE761&amp;" "))))," AUTOLABEL","")
&amp;" "</f>
        <v xml:space="preserve"> CODE </v>
      </c>
      <c r="AD761" s="12" t="s">
        <v>122</v>
      </c>
      <c r="AE761" s="12" t="s">
        <v>24</v>
      </c>
    </row>
    <row r="762" spans="1:31" x14ac:dyDescent="0.2">
      <c r="A762" s="1">
        <f t="shared" ca="1" si="242"/>
        <v>1830</v>
      </c>
      <c r="B762" s="2" t="str">
        <f t="shared" ca="1" si="243"/>
        <v>node35_main+4</v>
      </c>
      <c r="C762" s="3" t="str">
        <f ca="1">_xlfn.TEXTJOIN(" ",FALSE,OFFSET(program!$A$1,0,A762,1,M762))</f>
        <v>1101 1 0 67</v>
      </c>
      <c r="D762" s="4" t="str">
        <f ca="1">IF($H762="data",".dat "&amp;X762,
IF($H762="str",".str " &amp; _xlfn.TEXTJOIN("",FALSE,OFFSET(program!$A$2,0,A762+1,1,M762-1)),
$L762&amp;" "&amp;_xlfn.TEXTJOIN(", ",TRUE,$X762:$Z762)
))</f>
        <v>ADD  1, 0, [node.rxmem_size]</v>
      </c>
      <c r="E762" s="19" t="b">
        <f t="shared" ca="1" si="244"/>
        <v>0</v>
      </c>
      <c r="F762" s="5" t="str">
        <f t="shared" ca="1" si="245"/>
        <v>node35_main</v>
      </c>
      <c r="G762" s="5">
        <f t="shared" ca="1" si="246"/>
        <v>1826</v>
      </c>
      <c r="H762" s="5" t="str">
        <f t="shared" si="247"/>
        <v>code</v>
      </c>
      <c r="I762" s="13" t="b">
        <f t="shared" si="248"/>
        <v>0</v>
      </c>
      <c r="J762" s="6">
        <f ca="1">OFFSET(program!$A$1,0,disasm!A762)</f>
        <v>1101</v>
      </c>
      <c r="K762" s="7">
        <f t="shared" ca="1" si="238"/>
        <v>1</v>
      </c>
      <c r="L762" s="7" t="str">
        <f t="shared" ca="1" si="249"/>
        <v xml:space="preserve">ADD </v>
      </c>
      <c r="M762" s="7">
        <f t="shared" ca="1" si="250"/>
        <v>4</v>
      </c>
      <c r="N762" s="7">
        <f t="shared" ca="1" si="239"/>
        <v>3</v>
      </c>
      <c r="O762" s="8">
        <f t="shared" ca="1" si="251"/>
        <v>1</v>
      </c>
      <c r="P762" s="8">
        <f t="shared" ca="1" si="240"/>
        <v>1</v>
      </c>
      <c r="Q762" s="8">
        <f t="shared" ca="1" si="241"/>
        <v>0</v>
      </c>
      <c r="R762" s="8" t="str">
        <f t="shared" ca="1" si="252"/>
        <v>num</v>
      </c>
      <c r="S762" s="8" t="str">
        <f t="shared" ca="1" si="253"/>
        <v>num</v>
      </c>
      <c r="T762" s="8" t="str">
        <f t="shared" ca="1" si="254"/>
        <v>addr</v>
      </c>
      <c r="U762" s="7">
        <f ca="1">IF(O762="","",OFFSET(program!$A$1,0,disasm!$A762+COLUMN()-COLUMN($U762)+IF($I762,0,1)))</f>
        <v>1</v>
      </c>
      <c r="V762" s="7">
        <f ca="1">IF(P762="","",OFFSET(program!$A$1,0,disasm!$A762+COLUMN()-COLUMN($U762)+IF($I762,0,1)))</f>
        <v>0</v>
      </c>
      <c r="W762" s="7">
        <f ca="1">IF(Q762="","",OFFSET(program!$A$1,0,disasm!$A762+COLUMN()-COLUMN($U762)+IF($I762,0,1)))</f>
        <v>67</v>
      </c>
      <c r="X762" s="3" t="str">
        <f t="shared" ca="1" si="255"/>
        <v>1</v>
      </c>
      <c r="Y762" s="3" t="str">
        <f t="shared" ca="1" si="256"/>
        <v>0</v>
      </c>
      <c r="Z762" s="3" t="str">
        <f t="shared" ca="1" si="257"/>
        <v>[node.rxmem_size]</v>
      </c>
      <c r="AA762" s="3" t="str">
        <f ca="1">" "
&amp;AE762
&amp;IF(AND(OR(K762=5,K762=6),MOD(INT(J762/1000),10)=1)," A2","")
&amp;IF(AND(NOT(I762),J762=109,OFFSET(program!$A$1,0,disasm!$A762+1)&gt;0,NOT(ISNUMBER(FIND(" A1 "," "&amp;AE762&amp;" "))))," AUTOLABEL","")
&amp;" "</f>
        <v xml:space="preserve">  </v>
      </c>
    </row>
    <row r="763" spans="1:31" x14ac:dyDescent="0.2">
      <c r="A763" s="1">
        <f t="shared" ca="1" si="242"/>
        <v>1834</v>
      </c>
      <c r="B763" s="2" t="str">
        <f t="shared" ca="1" si="243"/>
        <v>node35_main+8</v>
      </c>
      <c r="C763" s="3" t="str">
        <f ca="1">_xlfn.TEXTJOIN(" ",FALSE,OFFSET(program!$A$1,0,A763,1,M763))</f>
        <v>1101 1853 0 68</v>
      </c>
      <c r="D763" s="4" t="str">
        <f ca="1">IF($H763="data",".dat "&amp;X763,
IF($H763="str",".str " &amp; _xlfn.TEXTJOIN("",FALSE,OFFSET(program!$A$2,0,A763+1,1,M763-1)),
$L763&amp;" "&amp;_xlfn.TEXTJOIN(", ",TRUE,$X763:$Z763)
))</f>
        <v>ADD  node35_main+27, 0, [node.rxmem]</v>
      </c>
      <c r="E763" s="19" t="b">
        <f t="shared" ca="1" si="244"/>
        <v>0</v>
      </c>
      <c r="F763" s="5" t="str">
        <f t="shared" ca="1" si="245"/>
        <v>node35_main</v>
      </c>
      <c r="G763" s="5">
        <f t="shared" ca="1" si="246"/>
        <v>1826</v>
      </c>
      <c r="H763" s="5" t="str">
        <f t="shared" si="247"/>
        <v>code</v>
      </c>
      <c r="I763" s="13" t="b">
        <f t="shared" si="248"/>
        <v>0</v>
      </c>
      <c r="J763" s="6">
        <f ca="1">OFFSET(program!$A$1,0,disasm!A763)</f>
        <v>1101</v>
      </c>
      <c r="K763" s="7">
        <f t="shared" ca="1" si="238"/>
        <v>1</v>
      </c>
      <c r="L763" s="7" t="str">
        <f t="shared" ca="1" si="249"/>
        <v xml:space="preserve">ADD </v>
      </c>
      <c r="M763" s="7">
        <f t="shared" ca="1" si="250"/>
        <v>4</v>
      </c>
      <c r="N763" s="7">
        <f t="shared" ca="1" si="239"/>
        <v>3</v>
      </c>
      <c r="O763" s="8">
        <f t="shared" ca="1" si="251"/>
        <v>1</v>
      </c>
      <c r="P763" s="8">
        <f t="shared" ca="1" si="240"/>
        <v>1</v>
      </c>
      <c r="Q763" s="8">
        <f t="shared" ca="1" si="241"/>
        <v>0</v>
      </c>
      <c r="R763" s="8" t="str">
        <f t="shared" ca="1" si="252"/>
        <v>addr</v>
      </c>
      <c r="S763" s="8" t="str">
        <f t="shared" ca="1" si="253"/>
        <v>num</v>
      </c>
      <c r="T763" s="8" t="str">
        <f t="shared" ca="1" si="254"/>
        <v>addr</v>
      </c>
      <c r="U763" s="7">
        <f ca="1">IF(O763="","",OFFSET(program!$A$1,0,disasm!$A763+COLUMN()-COLUMN($U763)+IF($I763,0,1)))</f>
        <v>1853</v>
      </c>
      <c r="V763" s="7">
        <f ca="1">IF(P763="","",OFFSET(program!$A$1,0,disasm!$A763+COLUMN()-COLUMN($U763)+IF($I763,0,1)))</f>
        <v>0</v>
      </c>
      <c r="W763" s="7">
        <f ca="1">IF(Q763="","",OFFSET(program!$A$1,0,disasm!$A763+COLUMN()-COLUMN($U763)+IF($I763,0,1)))</f>
        <v>68</v>
      </c>
      <c r="X763" s="3" t="str">
        <f t="shared" ca="1" si="255"/>
        <v>node35_main+27</v>
      </c>
      <c r="Y763" s="3" t="str">
        <f t="shared" ca="1" si="256"/>
        <v>0</v>
      </c>
      <c r="Z763" s="3" t="str">
        <f t="shared" ca="1" si="257"/>
        <v>[node.rxmem]</v>
      </c>
      <c r="AA763" s="3" t="str">
        <f ca="1">" "
&amp;AE763
&amp;IF(AND(OR(K763=5,K763=6),MOD(INT(J763/1000),10)=1)," A2","")
&amp;IF(AND(NOT(I763),J763=109,OFFSET(program!$A$1,0,disasm!$A763+1)&gt;0,NOT(ISNUMBER(FIND(" A1 "," "&amp;AE763&amp;" "))))," AUTOLABEL","")
&amp;" "</f>
        <v xml:space="preserve"> A1 </v>
      </c>
      <c r="AE763" s="12" t="s">
        <v>28</v>
      </c>
    </row>
    <row r="764" spans="1:31" x14ac:dyDescent="0.2">
      <c r="A764" s="1">
        <f t="shared" ca="1" si="242"/>
        <v>1838</v>
      </c>
      <c r="B764" s="2" t="str">
        <f t="shared" ca="1" si="243"/>
        <v>node35_main+12</v>
      </c>
      <c r="C764" s="3" t="str">
        <f ca="1">_xlfn.TEXTJOIN(" ",FALSE,OFFSET(program!$A$1,0,A764,1,M764))</f>
        <v>1102 1 556 69</v>
      </c>
      <c r="D764" s="4" t="str">
        <f ca="1">IF($H764="data",".dat "&amp;X764,
IF($H764="str",".str " &amp; _xlfn.TEXTJOIN("",FALSE,OFFSET(program!$A$2,0,A764+1,1,M764-1)),
$L764&amp;" "&amp;_xlfn.TEXTJOIN(", ",TRUE,$X764:$Z764)
))</f>
        <v>MUL  1, app_first, [node.node_app]</v>
      </c>
      <c r="E764" s="19" t="b">
        <f t="shared" ca="1" si="244"/>
        <v>0</v>
      </c>
      <c r="F764" s="5" t="str">
        <f t="shared" ca="1" si="245"/>
        <v>node35_main</v>
      </c>
      <c r="G764" s="5">
        <f t="shared" ca="1" si="246"/>
        <v>1826</v>
      </c>
      <c r="H764" s="5" t="str">
        <f t="shared" si="247"/>
        <v>code</v>
      </c>
      <c r="I764" s="13" t="b">
        <f t="shared" si="248"/>
        <v>0</v>
      </c>
      <c r="J764" s="6">
        <f ca="1">OFFSET(program!$A$1,0,disasm!A764)</f>
        <v>1102</v>
      </c>
      <c r="K764" s="7">
        <f t="shared" ca="1" si="238"/>
        <v>2</v>
      </c>
      <c r="L764" s="7" t="str">
        <f t="shared" ca="1" si="249"/>
        <v xml:space="preserve">MUL </v>
      </c>
      <c r="M764" s="7">
        <f t="shared" ca="1" si="250"/>
        <v>4</v>
      </c>
      <c r="N764" s="7">
        <f t="shared" ca="1" si="239"/>
        <v>3</v>
      </c>
      <c r="O764" s="8">
        <f t="shared" ca="1" si="251"/>
        <v>1</v>
      </c>
      <c r="P764" s="8">
        <f t="shared" ca="1" si="240"/>
        <v>1</v>
      </c>
      <c r="Q764" s="8">
        <f t="shared" ca="1" si="241"/>
        <v>0</v>
      </c>
      <c r="R764" s="8" t="str">
        <f t="shared" ca="1" si="252"/>
        <v>num</v>
      </c>
      <c r="S764" s="8" t="str">
        <f t="shared" ca="1" si="253"/>
        <v>addr</v>
      </c>
      <c r="T764" s="8" t="str">
        <f t="shared" ca="1" si="254"/>
        <v>addr</v>
      </c>
      <c r="U764" s="7">
        <f ca="1">IF(O764="","",OFFSET(program!$A$1,0,disasm!$A764+COLUMN()-COLUMN($U764)+IF($I764,0,1)))</f>
        <v>1</v>
      </c>
      <c r="V764" s="7">
        <f ca="1">IF(P764="","",OFFSET(program!$A$1,0,disasm!$A764+COLUMN()-COLUMN($U764)+IF($I764,0,1)))</f>
        <v>556</v>
      </c>
      <c r="W764" s="7">
        <f ca="1">IF(Q764="","",OFFSET(program!$A$1,0,disasm!$A764+COLUMN()-COLUMN($U764)+IF($I764,0,1)))</f>
        <v>69</v>
      </c>
      <c r="X764" s="3" t="str">
        <f t="shared" ca="1" si="255"/>
        <v>1</v>
      </c>
      <c r="Y764" s="3" t="str">
        <f t="shared" ca="1" si="256"/>
        <v>app_first</v>
      </c>
      <c r="Z764" s="3" t="str">
        <f t="shared" ca="1" si="257"/>
        <v>[node.node_app]</v>
      </c>
      <c r="AA764" s="3" t="str">
        <f ca="1">" "
&amp;AE764
&amp;IF(AND(OR(K764=5,K764=6),MOD(INT(J764/1000),10)=1)," A2","")
&amp;IF(AND(NOT(I764),J764=109,OFFSET(program!$A$1,0,disasm!$A764+1)&gt;0,NOT(ISNUMBER(FIND(" A1 "," "&amp;AE764&amp;" "))))," AUTOLABEL","")
&amp;" "</f>
        <v xml:space="preserve"> A2 </v>
      </c>
      <c r="AE764" s="12" t="s">
        <v>19</v>
      </c>
    </row>
    <row r="765" spans="1:31" x14ac:dyDescent="0.2">
      <c r="A765" s="1">
        <f t="shared" ca="1" si="242"/>
        <v>1842</v>
      </c>
      <c r="B765" s="2" t="str">
        <f t="shared" ca="1" si="243"/>
        <v>node35_main+16</v>
      </c>
      <c r="C765" s="3" t="str">
        <f ca="1">_xlfn.TEXTJOIN(" ",FALSE,OFFSET(program!$A$1,0,A765,1,M765))</f>
        <v>1101 5 0 71</v>
      </c>
      <c r="D765" s="4" t="str">
        <f ca="1">IF($H765="data",".dat "&amp;X765,
IF($H765="str",".str " &amp; _xlfn.TEXTJOIN("",FALSE,OFFSET(program!$A$2,0,A765+1,1,M765-1)),
$L765&amp;" "&amp;_xlfn.TEXTJOIN(", ",TRUE,$X765:$Z765)
))</f>
        <v>ADD  5, 0, [node.desttbl_size]</v>
      </c>
      <c r="E765" s="19" t="b">
        <f t="shared" ca="1" si="244"/>
        <v>0</v>
      </c>
      <c r="F765" s="5" t="str">
        <f t="shared" ca="1" si="245"/>
        <v>node35_main</v>
      </c>
      <c r="G765" s="5">
        <f t="shared" ca="1" si="246"/>
        <v>1826</v>
      </c>
      <c r="H765" s="5" t="str">
        <f t="shared" si="247"/>
        <v>code</v>
      </c>
      <c r="I765" s="13" t="b">
        <f t="shared" si="248"/>
        <v>0</v>
      </c>
      <c r="J765" s="6">
        <f ca="1">OFFSET(program!$A$1,0,disasm!A765)</f>
        <v>1101</v>
      </c>
      <c r="K765" s="7">
        <f t="shared" ca="1" si="238"/>
        <v>1</v>
      </c>
      <c r="L765" s="7" t="str">
        <f t="shared" ca="1" si="249"/>
        <v xml:space="preserve">ADD </v>
      </c>
      <c r="M765" s="7">
        <f t="shared" ca="1" si="250"/>
        <v>4</v>
      </c>
      <c r="N765" s="7">
        <f t="shared" ca="1" si="239"/>
        <v>3</v>
      </c>
      <c r="O765" s="8">
        <f t="shared" ca="1" si="251"/>
        <v>1</v>
      </c>
      <c r="P765" s="8">
        <f t="shared" ca="1" si="240"/>
        <v>1</v>
      </c>
      <c r="Q765" s="8">
        <f t="shared" ca="1" si="241"/>
        <v>0</v>
      </c>
      <c r="R765" s="8" t="str">
        <f t="shared" ca="1" si="252"/>
        <v>num</v>
      </c>
      <c r="S765" s="8" t="str">
        <f t="shared" ca="1" si="253"/>
        <v>num</v>
      </c>
      <c r="T765" s="8" t="str">
        <f t="shared" ca="1" si="254"/>
        <v>addr</v>
      </c>
      <c r="U765" s="7">
        <f ca="1">IF(O765="","",OFFSET(program!$A$1,0,disasm!$A765+COLUMN()-COLUMN($U765)+IF($I765,0,1)))</f>
        <v>5</v>
      </c>
      <c r="V765" s="7">
        <f ca="1">IF(P765="","",OFFSET(program!$A$1,0,disasm!$A765+COLUMN()-COLUMN($U765)+IF($I765,0,1)))</f>
        <v>0</v>
      </c>
      <c r="W765" s="7">
        <f ca="1">IF(Q765="","",OFFSET(program!$A$1,0,disasm!$A765+COLUMN()-COLUMN($U765)+IF($I765,0,1)))</f>
        <v>71</v>
      </c>
      <c r="X765" s="3" t="str">
        <f t="shared" ca="1" si="255"/>
        <v>5</v>
      </c>
      <c r="Y765" s="3" t="str">
        <f t="shared" ca="1" si="256"/>
        <v>0</v>
      </c>
      <c r="Z765" s="3" t="str">
        <f t="shared" ca="1" si="257"/>
        <v>[node.desttbl_size]</v>
      </c>
      <c r="AA765" s="3" t="str">
        <f ca="1">" "
&amp;AE765
&amp;IF(AND(OR(K765=5,K765=6),MOD(INT(J765/1000),10)=1)," A2","")
&amp;IF(AND(NOT(I765),J765=109,OFFSET(program!$A$1,0,disasm!$A765+1)&gt;0,NOT(ISNUMBER(FIND(" A1 "," "&amp;AE765&amp;" "))))," AUTOLABEL","")
&amp;" "</f>
        <v xml:space="preserve">  </v>
      </c>
    </row>
    <row r="766" spans="1:31" x14ac:dyDescent="0.2">
      <c r="A766" s="1">
        <f t="shared" ca="1" si="242"/>
        <v>1846</v>
      </c>
      <c r="B766" s="2" t="str">
        <f t="shared" ca="1" si="243"/>
        <v>node35_main+20</v>
      </c>
      <c r="C766" s="3" t="str">
        <f ca="1">_xlfn.TEXTJOIN(" ",FALSE,OFFSET(program!$A$1,0,A766,1,M766))</f>
        <v>1101 1855 0 72</v>
      </c>
      <c r="D766" s="4" t="str">
        <f ca="1">IF($H766="data",".dat "&amp;X766,
IF($H766="str",".str " &amp; _xlfn.TEXTJOIN("",FALSE,OFFSET(program!$A$2,0,A766+1,1,M766-1)),
$L766&amp;" "&amp;_xlfn.TEXTJOIN(", ",TRUE,$X766:$Z766)
))</f>
        <v>ADD  node35_main+29, 0, [node.desttbl]</v>
      </c>
      <c r="E766" s="19" t="b">
        <f t="shared" ca="1" si="244"/>
        <v>0</v>
      </c>
      <c r="F766" s="5" t="str">
        <f t="shared" ca="1" si="245"/>
        <v>node35_main</v>
      </c>
      <c r="G766" s="5">
        <f t="shared" ca="1" si="246"/>
        <v>1826</v>
      </c>
      <c r="H766" s="5" t="str">
        <f t="shared" si="247"/>
        <v>code</v>
      </c>
      <c r="I766" s="13" t="b">
        <f t="shared" si="248"/>
        <v>0</v>
      </c>
      <c r="J766" s="6">
        <f ca="1">OFFSET(program!$A$1,0,disasm!A766)</f>
        <v>1101</v>
      </c>
      <c r="K766" s="7">
        <f t="shared" ca="1" si="238"/>
        <v>1</v>
      </c>
      <c r="L766" s="7" t="str">
        <f t="shared" ca="1" si="249"/>
        <v xml:space="preserve">ADD </v>
      </c>
      <c r="M766" s="7">
        <f t="shared" ca="1" si="250"/>
        <v>4</v>
      </c>
      <c r="N766" s="7">
        <f t="shared" ca="1" si="239"/>
        <v>3</v>
      </c>
      <c r="O766" s="8">
        <f t="shared" ca="1" si="251"/>
        <v>1</v>
      </c>
      <c r="P766" s="8">
        <f t="shared" ca="1" si="240"/>
        <v>1</v>
      </c>
      <c r="Q766" s="8">
        <f t="shared" ca="1" si="241"/>
        <v>0</v>
      </c>
      <c r="R766" s="8" t="str">
        <f t="shared" ca="1" si="252"/>
        <v>addr</v>
      </c>
      <c r="S766" s="8" t="str">
        <f t="shared" ca="1" si="253"/>
        <v>num</v>
      </c>
      <c r="T766" s="8" t="str">
        <f t="shared" ca="1" si="254"/>
        <v>addr</v>
      </c>
      <c r="U766" s="7">
        <f ca="1">IF(O766="","",OFFSET(program!$A$1,0,disasm!$A766+COLUMN()-COLUMN($U766)+IF($I766,0,1)))</f>
        <v>1855</v>
      </c>
      <c r="V766" s="7">
        <f ca="1">IF(P766="","",OFFSET(program!$A$1,0,disasm!$A766+COLUMN()-COLUMN($U766)+IF($I766,0,1)))</f>
        <v>0</v>
      </c>
      <c r="W766" s="7">
        <f ca="1">IF(Q766="","",OFFSET(program!$A$1,0,disasm!$A766+COLUMN()-COLUMN($U766)+IF($I766,0,1)))</f>
        <v>72</v>
      </c>
      <c r="X766" s="3" t="str">
        <f t="shared" ca="1" si="255"/>
        <v>node35_main+29</v>
      </c>
      <c r="Y766" s="3" t="str">
        <f t="shared" ca="1" si="256"/>
        <v>0</v>
      </c>
      <c r="Z766" s="3" t="str">
        <f t="shared" ca="1" si="257"/>
        <v>[node.desttbl]</v>
      </c>
      <c r="AA766" s="3" t="str">
        <f ca="1">" "
&amp;AE766
&amp;IF(AND(OR(K766=5,K766=6),MOD(INT(J766/1000),10)=1)," A2","")
&amp;IF(AND(NOT(I766),J766=109,OFFSET(program!$A$1,0,disasm!$A766+1)&gt;0,NOT(ISNUMBER(FIND(" A1 "," "&amp;AE766&amp;" "))))," AUTOLABEL","")
&amp;" "</f>
        <v xml:space="preserve"> A1 </v>
      </c>
      <c r="AE766" s="21" t="s">
        <v>28</v>
      </c>
    </row>
    <row r="767" spans="1:31" x14ac:dyDescent="0.2">
      <c r="A767" s="1">
        <f t="shared" ca="1" si="242"/>
        <v>1850</v>
      </c>
      <c r="B767" s="2" t="str">
        <f t="shared" ca="1" si="243"/>
        <v>node35_main+24</v>
      </c>
      <c r="C767" s="3" t="str">
        <f ca="1">_xlfn.TEXTJOIN(" ",FALSE,OFFSET(program!$A$1,0,A767,1,M767))</f>
        <v>1106 0 73</v>
      </c>
      <c r="D767" s="4" t="str">
        <f ca="1">IF($H767="data",".dat "&amp;X767,
IF($H767="str",".str " &amp; _xlfn.TEXTJOIN("",FALSE,OFFSET(program!$A$2,0,A767+1,1,M767-1)),
$L767&amp;" "&amp;_xlfn.TEXTJOIN(", ",TRUE,$X767:$Z767)
))</f>
        <v>J=0  0, main.loop</v>
      </c>
      <c r="E767" s="19" t="b">
        <f t="shared" ca="1" si="244"/>
        <v>0</v>
      </c>
      <c r="F767" s="5" t="str">
        <f t="shared" ca="1" si="245"/>
        <v>node35_main</v>
      </c>
      <c r="G767" s="5">
        <f t="shared" ca="1" si="246"/>
        <v>1826</v>
      </c>
      <c r="H767" s="5" t="str">
        <f t="shared" si="247"/>
        <v>code</v>
      </c>
      <c r="I767" s="13" t="b">
        <f t="shared" si="248"/>
        <v>0</v>
      </c>
      <c r="J767" s="6">
        <f ca="1">OFFSET(program!$A$1,0,disasm!A767)</f>
        <v>1106</v>
      </c>
      <c r="K767" s="7">
        <f t="shared" ca="1" si="238"/>
        <v>6</v>
      </c>
      <c r="L767" s="7" t="str">
        <f t="shared" ca="1" si="249"/>
        <v xml:space="preserve">J=0 </v>
      </c>
      <c r="M767" s="7">
        <f t="shared" ca="1" si="250"/>
        <v>3</v>
      </c>
      <c r="N767" s="7">
        <f t="shared" ca="1" si="239"/>
        <v>2</v>
      </c>
      <c r="O767" s="8">
        <f t="shared" ca="1" si="251"/>
        <v>1</v>
      </c>
      <c r="P767" s="8">
        <f t="shared" ca="1" si="240"/>
        <v>1</v>
      </c>
      <c r="Q767" s="8" t="str">
        <f t="shared" ca="1" si="241"/>
        <v/>
      </c>
      <c r="R767" s="8" t="str">
        <f t="shared" ca="1" si="252"/>
        <v>num</v>
      </c>
      <c r="S767" s="8" t="str">
        <f t="shared" ca="1" si="253"/>
        <v>addr</v>
      </c>
      <c r="T767" s="8" t="str">
        <f t="shared" ca="1" si="254"/>
        <v/>
      </c>
      <c r="U767" s="7">
        <f ca="1">IF(O767="","",OFFSET(program!$A$1,0,disasm!$A767+COLUMN()-COLUMN($U767)+IF($I767,0,1)))</f>
        <v>0</v>
      </c>
      <c r="V767" s="7">
        <f ca="1">IF(P767="","",OFFSET(program!$A$1,0,disasm!$A767+COLUMN()-COLUMN($U767)+IF($I767,0,1)))</f>
        <v>73</v>
      </c>
      <c r="W767" s="7" t="str">
        <f ca="1">IF(Q767="","",OFFSET(program!$A$1,0,disasm!$A767+COLUMN()-COLUMN($U767)+IF($I767,0,1)))</f>
        <v/>
      </c>
      <c r="X767" s="3" t="str">
        <f t="shared" ca="1" si="255"/>
        <v>0</v>
      </c>
      <c r="Y767" s="3" t="str">
        <f t="shared" ca="1" si="256"/>
        <v>main.loop</v>
      </c>
      <c r="Z767" s="3" t="str">
        <f t="shared" ca="1" si="257"/>
        <v/>
      </c>
      <c r="AA767" s="3" t="str">
        <f ca="1">" "
&amp;AE767
&amp;IF(AND(OR(K767=5,K767=6),MOD(INT(J767/1000),10)=1)," A2","")
&amp;IF(AND(NOT(I767),J767=109,OFFSET(program!$A$1,0,disasm!$A767+1)&gt;0,NOT(ISNUMBER(FIND(" A1 "," "&amp;AE767&amp;" "))))," AUTOLABEL","")
&amp;" "</f>
        <v xml:space="preserve">  A2 </v>
      </c>
    </row>
    <row r="768" spans="1:31" x14ac:dyDescent="0.2">
      <c r="A768" s="1">
        <f t="shared" ca="1" si="242"/>
        <v>1853</v>
      </c>
      <c r="B768" s="2" t="str">
        <f t="shared" ca="1" si="243"/>
        <v>node35_main+27</v>
      </c>
      <c r="C768" s="3" t="str">
        <f ca="1">_xlfn.TEXTJOIN(" ",FALSE,OFFSET(program!$A$1,0,A768,1,M768))</f>
        <v>1</v>
      </c>
      <c r="D768" s="4" t="str">
        <f ca="1">IF($H768="data",".dat "&amp;X768,
IF($H768="str",".str " &amp; _xlfn.TEXTJOIN("",FALSE,OFFSET(program!$A$2,0,A768+1,1,M768-1)),
$L768&amp;" "&amp;_xlfn.TEXTJOIN(", ",TRUE,$X768:$Z768)
))</f>
        <v>.dat 1</v>
      </c>
      <c r="E768" s="19" t="b">
        <f t="shared" ca="1" si="244"/>
        <v>0</v>
      </c>
      <c r="F768" s="5" t="str">
        <f t="shared" ca="1" si="245"/>
        <v>node35_main</v>
      </c>
      <c r="G768" s="5">
        <f t="shared" ca="1" si="246"/>
        <v>1826</v>
      </c>
      <c r="H768" s="5" t="str">
        <f t="shared" si="247"/>
        <v>data</v>
      </c>
      <c r="I768" s="13" t="b">
        <f t="shared" si="248"/>
        <v>1</v>
      </c>
      <c r="J768" s="6">
        <f ca="1">OFFSET(program!$A$1,0,disasm!A768)</f>
        <v>1</v>
      </c>
      <c r="K768" s="7">
        <f t="shared" ca="1" si="238"/>
        <v>1</v>
      </c>
      <c r="L768" s="7" t="str">
        <f t="shared" ca="1" si="249"/>
        <v xml:space="preserve">ADD </v>
      </c>
      <c r="M768" s="7">
        <f t="shared" si="250"/>
        <v>1</v>
      </c>
      <c r="N768" s="7">
        <f t="shared" si="239"/>
        <v>1</v>
      </c>
      <c r="O768" s="8">
        <f t="shared" si="251"/>
        <v>1</v>
      </c>
      <c r="P768" s="8" t="str">
        <f t="shared" si="240"/>
        <v/>
      </c>
      <c r="Q768" s="8" t="str">
        <f t="shared" si="241"/>
        <v/>
      </c>
      <c r="R768" s="8" t="str">
        <f t="shared" ca="1" si="252"/>
        <v>num</v>
      </c>
      <c r="S768" s="8" t="str">
        <f t="shared" si="253"/>
        <v/>
      </c>
      <c r="T768" s="8" t="str">
        <f t="shared" si="254"/>
        <v/>
      </c>
      <c r="U768" s="7">
        <f ca="1">IF(O768="","",OFFSET(program!$A$1,0,disasm!$A768+COLUMN()-COLUMN($U768)+IF($I768,0,1)))</f>
        <v>1</v>
      </c>
      <c r="V768" s="7" t="str">
        <f ca="1">IF(P768="","",OFFSET(program!$A$1,0,disasm!$A768+COLUMN()-COLUMN($U768)+IF($I768,0,1)))</f>
        <v/>
      </c>
      <c r="W768" s="7" t="str">
        <f ca="1">IF(Q768="","",OFFSET(program!$A$1,0,disasm!$A768+COLUMN()-COLUMN($U768)+IF($I768,0,1)))</f>
        <v/>
      </c>
      <c r="X768" s="3" t="str">
        <f t="shared" ca="1" si="255"/>
        <v>1</v>
      </c>
      <c r="Y768" s="3" t="str">
        <f t="shared" si="256"/>
        <v/>
      </c>
      <c r="Z768" s="3" t="str">
        <f t="shared" si="257"/>
        <v/>
      </c>
      <c r="AA768" s="3" t="str">
        <f ca="1">" "
&amp;AE768
&amp;IF(AND(OR(K768=5,K768=6),MOD(INT(J768/1000),10)=1)," A2","")
&amp;IF(AND(NOT(I768),J768=109,OFFSET(program!$A$1,0,disasm!$A768+1)&gt;0,NOT(ISNUMBER(FIND(" A1 "," "&amp;AE768&amp;" "))))," AUTOLABEL","")
&amp;" "</f>
        <v xml:space="preserve"> DATA </v>
      </c>
      <c r="AE768" s="12" t="s">
        <v>23</v>
      </c>
    </row>
    <row r="769" spans="1:31" x14ac:dyDescent="0.2">
      <c r="A769" s="1">
        <f t="shared" ca="1" si="242"/>
        <v>1854</v>
      </c>
      <c r="B769" s="2" t="str">
        <f t="shared" ca="1" si="243"/>
        <v>node35_main+28</v>
      </c>
      <c r="C769" s="3" t="str">
        <f ca="1">_xlfn.TEXTJOIN(" ",FALSE,OFFSET(program!$A$1,0,A769,1,M769))</f>
        <v>1</v>
      </c>
      <c r="D769" s="4" t="str">
        <f ca="1">IF($H769="data",".dat "&amp;X769,
IF($H769="str",".str " &amp; _xlfn.TEXTJOIN("",FALSE,OFFSET(program!$A$2,0,A769+1,1,M769-1)),
$L769&amp;" "&amp;_xlfn.TEXTJOIN(", ",TRUE,$X769:$Z769)
))</f>
        <v>.dat 1</v>
      </c>
      <c r="E769" s="19" t="b">
        <f t="shared" ca="1" si="244"/>
        <v>0</v>
      </c>
      <c r="F769" s="5" t="str">
        <f t="shared" ca="1" si="245"/>
        <v>node35_main</v>
      </c>
      <c r="G769" s="5">
        <f t="shared" ca="1" si="246"/>
        <v>1826</v>
      </c>
      <c r="H769" s="5" t="str">
        <f t="shared" si="247"/>
        <v>data</v>
      </c>
      <c r="I769" s="13" t="b">
        <f t="shared" si="248"/>
        <v>1</v>
      </c>
      <c r="J769" s="6">
        <f ca="1">OFFSET(program!$A$1,0,disasm!A769)</f>
        <v>1</v>
      </c>
      <c r="K769" s="7">
        <f t="shared" ca="1" si="238"/>
        <v>1</v>
      </c>
      <c r="L769" s="7" t="str">
        <f t="shared" ca="1" si="249"/>
        <v xml:space="preserve">ADD </v>
      </c>
      <c r="M769" s="7">
        <f t="shared" si="250"/>
        <v>1</v>
      </c>
      <c r="N769" s="7">
        <f t="shared" si="239"/>
        <v>1</v>
      </c>
      <c r="O769" s="8">
        <f t="shared" si="251"/>
        <v>1</v>
      </c>
      <c r="P769" s="8" t="str">
        <f t="shared" si="240"/>
        <v/>
      </c>
      <c r="Q769" s="8" t="str">
        <f t="shared" si="241"/>
        <v/>
      </c>
      <c r="R769" s="8" t="str">
        <f t="shared" ca="1" si="252"/>
        <v>num</v>
      </c>
      <c r="S769" s="8" t="str">
        <f t="shared" si="253"/>
        <v/>
      </c>
      <c r="T769" s="8" t="str">
        <f t="shared" si="254"/>
        <v/>
      </c>
      <c r="U769" s="7">
        <f ca="1">IF(O769="","",OFFSET(program!$A$1,0,disasm!$A769+COLUMN()-COLUMN($U769)+IF($I769,0,1)))</f>
        <v>1</v>
      </c>
      <c r="V769" s="7" t="str">
        <f ca="1">IF(P769="","",OFFSET(program!$A$1,0,disasm!$A769+COLUMN()-COLUMN($U769)+IF($I769,0,1)))</f>
        <v/>
      </c>
      <c r="W769" s="7" t="str">
        <f ca="1">IF(Q769="","",OFFSET(program!$A$1,0,disasm!$A769+COLUMN()-COLUMN($U769)+IF($I769,0,1)))</f>
        <v/>
      </c>
      <c r="X769" s="3" t="str">
        <f t="shared" ca="1" si="255"/>
        <v>1</v>
      </c>
      <c r="Y769" s="3" t="str">
        <f t="shared" si="256"/>
        <v/>
      </c>
      <c r="Z769" s="3" t="str">
        <f t="shared" si="257"/>
        <v/>
      </c>
      <c r="AA769" s="3" t="str">
        <f ca="1">" "
&amp;AE769
&amp;IF(AND(OR(K769=5,K769=6),MOD(INT(J769/1000),10)=1)," A2","")
&amp;IF(AND(NOT(I769),J769=109,OFFSET(program!$A$1,0,disasm!$A769+1)&gt;0,NOT(ISNUMBER(FIND(" A1 "," "&amp;AE769&amp;" "))))," AUTOLABEL","")
&amp;" "</f>
        <v xml:space="preserve">  </v>
      </c>
    </row>
    <row r="770" spans="1:31" x14ac:dyDescent="0.2">
      <c r="A770" s="1">
        <f t="shared" ca="1" si="242"/>
        <v>1855</v>
      </c>
      <c r="B770" s="2" t="str">
        <f t="shared" ca="1" si="243"/>
        <v>node35_main+29</v>
      </c>
      <c r="C770" s="3" t="str">
        <f ca="1">_xlfn.TEXTJOIN(" ",FALSE,OFFSET(program!$A$1,0,A770,1,M770))</f>
        <v>30</v>
      </c>
      <c r="D770" s="4" t="str">
        <f ca="1">IF($H770="data",".dat "&amp;X770,
IF($H770="str",".str " &amp; _xlfn.TEXTJOIN("",FALSE,OFFSET(program!$A$2,0,A770+1,1,M770-1)),
$L770&amp;" "&amp;_xlfn.TEXTJOIN(", ",TRUE,$X770:$Z770)
))</f>
        <v>.dat 30</v>
      </c>
      <c r="E770" s="19" t="b">
        <f t="shared" ca="1" si="244"/>
        <v>0</v>
      </c>
      <c r="F770" s="5" t="str">
        <f t="shared" ca="1" si="245"/>
        <v>node35_main</v>
      </c>
      <c r="G770" s="5">
        <f t="shared" ca="1" si="246"/>
        <v>1826</v>
      </c>
      <c r="H770" s="5" t="str">
        <f t="shared" si="247"/>
        <v>data</v>
      </c>
      <c r="I770" s="13" t="b">
        <f t="shared" si="248"/>
        <v>1</v>
      </c>
      <c r="J770" s="6">
        <f ca="1">OFFSET(program!$A$1,0,disasm!A770)</f>
        <v>30</v>
      </c>
      <c r="K770" s="7">
        <f t="shared" ca="1" si="238"/>
        <v>30</v>
      </c>
      <c r="L770" s="7" t="e">
        <f t="shared" ca="1" si="249"/>
        <v>#VALUE!</v>
      </c>
      <c r="M770" s="7">
        <f t="shared" si="250"/>
        <v>1</v>
      </c>
      <c r="N770" s="7">
        <f t="shared" si="239"/>
        <v>1</v>
      </c>
      <c r="O770" s="8">
        <f t="shared" si="251"/>
        <v>1</v>
      </c>
      <c r="P770" s="8" t="str">
        <f t="shared" si="240"/>
        <v/>
      </c>
      <c r="Q770" s="8" t="str">
        <f t="shared" si="241"/>
        <v/>
      </c>
      <c r="R770" s="8" t="str">
        <f t="shared" ca="1" si="252"/>
        <v>num</v>
      </c>
      <c r="S770" s="8" t="str">
        <f t="shared" si="253"/>
        <v/>
      </c>
      <c r="T770" s="8" t="str">
        <f t="shared" si="254"/>
        <v/>
      </c>
      <c r="U770" s="7">
        <f ca="1">IF(O770="","",OFFSET(program!$A$1,0,disasm!$A770+COLUMN()-COLUMN($U770)+IF($I770,0,1)))</f>
        <v>30</v>
      </c>
      <c r="V770" s="7" t="str">
        <f ca="1">IF(P770="","",OFFSET(program!$A$1,0,disasm!$A770+COLUMN()-COLUMN($U770)+IF($I770,0,1)))</f>
        <v/>
      </c>
      <c r="W770" s="7" t="str">
        <f ca="1">IF(Q770="","",OFFSET(program!$A$1,0,disasm!$A770+COLUMN()-COLUMN($U770)+IF($I770,0,1)))</f>
        <v/>
      </c>
      <c r="X770" s="3" t="str">
        <f t="shared" ca="1" si="255"/>
        <v>30</v>
      </c>
      <c r="Y770" s="3" t="str">
        <f t="shared" si="256"/>
        <v/>
      </c>
      <c r="Z770" s="3" t="str">
        <f t="shared" si="257"/>
        <v/>
      </c>
      <c r="AA770" s="3" t="str">
        <f ca="1">" "
&amp;AE770
&amp;IF(AND(OR(K770=5,K770=6),MOD(INT(J770/1000),10)=1)," A2","")
&amp;IF(AND(NOT(I770),J770=109,OFFSET(program!$A$1,0,disasm!$A770+1)&gt;0,NOT(ISNUMBER(FIND(" A1 "," "&amp;AE770&amp;" "))))," AUTOLABEL","")
&amp;" "</f>
        <v xml:space="preserve">  </v>
      </c>
    </row>
    <row r="771" spans="1:31" x14ac:dyDescent="0.2">
      <c r="A771" s="1">
        <f t="shared" ca="1" si="242"/>
        <v>1856</v>
      </c>
      <c r="B771" s="2" t="str">
        <f t="shared" ca="1" si="243"/>
        <v>node35_main+30</v>
      </c>
      <c r="C771" s="3" t="str">
        <f ca="1">_xlfn.TEXTJOIN(" ",FALSE,OFFSET(program!$A$1,0,A771,1,M771))</f>
        <v>62467</v>
      </c>
      <c r="D771" s="4" t="str">
        <f ca="1">IF($H771="data",".dat "&amp;X771,
IF($H771="str",".str " &amp; _xlfn.TEXTJOIN("",FALSE,OFFSET(program!$A$2,0,A771+1,1,M771-1)),
$L771&amp;" "&amp;_xlfn.TEXTJOIN(", ",TRUE,$X771:$Z771)
))</f>
        <v>.dat 62467</v>
      </c>
      <c r="E771" s="19" t="b">
        <f t="shared" ca="1" si="244"/>
        <v>0</v>
      </c>
      <c r="F771" s="5" t="str">
        <f t="shared" ca="1" si="245"/>
        <v>node35_main</v>
      </c>
      <c r="G771" s="5">
        <f t="shared" ca="1" si="246"/>
        <v>1826</v>
      </c>
      <c r="H771" s="5" t="str">
        <f t="shared" si="247"/>
        <v>data</v>
      </c>
      <c r="I771" s="13" t="b">
        <f t="shared" si="248"/>
        <v>1</v>
      </c>
      <c r="J771" s="6">
        <f ca="1">OFFSET(program!$A$1,0,disasm!A771)</f>
        <v>62467</v>
      </c>
      <c r="K771" s="7">
        <f t="shared" ref="K771:K834" ca="1" si="258">MOD($J771,100)</f>
        <v>67</v>
      </c>
      <c r="L771" s="7" t="e">
        <f t="shared" ca="1" si="249"/>
        <v>#VALUE!</v>
      </c>
      <c r="M771" s="7">
        <f t="shared" si="250"/>
        <v>1</v>
      </c>
      <c r="N771" s="7">
        <f t="shared" ref="N771:N834" si="259">IF($I771,1,IFERROR(CHOOSE($K771,3,3,1,1,2,2,3,3,1),0))</f>
        <v>1</v>
      </c>
      <c r="O771" s="8">
        <f t="shared" si="251"/>
        <v>1</v>
      </c>
      <c r="P771" s="8" t="str">
        <f t="shared" ref="P771:P834" si="260">IF($N771&gt;=2,MOD(INT($J771/1000),10),"")</f>
        <v/>
      </c>
      <c r="Q771" s="8" t="str">
        <f t="shared" ref="Q771:Q834" si="261">IF($N771&gt;=3,MOD(INT($J771/10000),10),"")</f>
        <v/>
      </c>
      <c r="R771" s="8" t="str">
        <f t="shared" ca="1" si="252"/>
        <v>num</v>
      </c>
      <c r="S771" s="8" t="str">
        <f t="shared" si="253"/>
        <v/>
      </c>
      <c r="T771" s="8" t="str">
        <f t="shared" si="254"/>
        <v/>
      </c>
      <c r="U771" s="7">
        <f ca="1">IF(O771="","",OFFSET(program!$A$1,0,disasm!$A771+COLUMN()-COLUMN($U771)+IF($I771,0,1)))</f>
        <v>62467</v>
      </c>
      <c r="V771" s="7" t="str">
        <f ca="1">IF(P771="","",OFFSET(program!$A$1,0,disasm!$A771+COLUMN()-COLUMN($U771)+IF($I771,0,1)))</f>
        <v/>
      </c>
      <c r="W771" s="7" t="str">
        <f ca="1">IF(Q771="","",OFFSET(program!$A$1,0,disasm!$A771+COLUMN()-COLUMN($U771)+IF($I771,0,1)))</f>
        <v/>
      </c>
      <c r="X771" s="3" t="str">
        <f t="shared" ca="1" si="255"/>
        <v>62467</v>
      </c>
      <c r="Y771" s="3" t="str">
        <f t="shared" si="256"/>
        <v/>
      </c>
      <c r="Z771" s="3" t="str">
        <f t="shared" si="257"/>
        <v/>
      </c>
      <c r="AA771" s="3" t="str">
        <f ca="1">" "
&amp;AE771
&amp;IF(AND(OR(K771=5,K771=6),MOD(INT(J771/1000),10)=1)," A2","")
&amp;IF(AND(NOT(I771),J771=109,OFFSET(program!$A$1,0,disasm!$A771+1)&gt;0,NOT(ISNUMBER(FIND(" A1 "," "&amp;AE771&amp;" "))))," AUTOLABEL","")
&amp;" "</f>
        <v xml:space="preserve">  </v>
      </c>
    </row>
    <row r="772" spans="1:31" x14ac:dyDescent="0.2">
      <c r="A772" s="1">
        <f t="shared" ref="A772:A835" ca="1" si="262">A771+M771</f>
        <v>1857</v>
      </c>
      <c r="B772" s="2" t="str">
        <f t="shared" ref="B772:B835" ca="1" si="263">$F772
&amp;IF(ISBLANK(AB772),
    IF($A772=$G772,
        "",
        "+"&amp;$A772-$G772
    ),
    "."&amp;AB772
)</f>
        <v>node35_main+31</v>
      </c>
      <c r="C772" s="3" t="str">
        <f ca="1">_xlfn.TEXTJOIN(" ",FALSE,OFFSET(program!$A$1,0,A772,1,M772))</f>
        <v>36</v>
      </c>
      <c r="D772" s="4" t="str">
        <f ca="1">IF($H772="data",".dat "&amp;X772,
IF($H772="str",".str " &amp; _xlfn.TEXTJOIN("",FALSE,OFFSET(program!$A$2,0,A772+1,1,M772-1)),
$L772&amp;" "&amp;_xlfn.TEXTJOIN(", ",TRUE,$X772:$Z772)
))</f>
        <v>.dat 36</v>
      </c>
      <c r="E772" s="19" t="b">
        <f t="shared" ref="E772:E835" ca="1" si="264">IF(G772&lt;&gt;G771,NOT(E771),E771)</f>
        <v>0</v>
      </c>
      <c r="F772" s="5" t="str">
        <f t="shared" ref="F772:F835" ca="1" si="265">IF(ISBLANK($AD772),
    IF(ISNUMBER(FIND(" AUTOLABEL ",AA772)),IF(I772,"data","fun")&amp;A772,F771),
    $AD772
)</f>
        <v>node35_main</v>
      </c>
      <c r="G772" s="5">
        <f t="shared" ref="G772:G835" ca="1" si="266">IF(AND(ISBLANK($AD772),NOT(ISNUMBER(FIND(" AUTOLABEL ",AA772)))),G771,$A772)</f>
        <v>1826</v>
      </c>
      <c r="H772" s="5" t="str">
        <f t="shared" ref="H772:H835" si="267">IF(ISNUMBER(FIND(" STR "," "&amp;AE772&amp;" ")),"str",
IF(ISNUMBER(FIND(" CODE "," "&amp;AE772&amp;" ")),"code",
IF(ISNUMBER(FIND(" DATA "," "&amp;AE772&amp;" ")),"data",
$H771
)))</f>
        <v>data</v>
      </c>
      <c r="I772" s="13" t="b">
        <f t="shared" ref="I772:I835" si="268">H772&lt;&gt;"code"</f>
        <v>1</v>
      </c>
      <c r="J772" s="6">
        <f ca="1">OFFSET(program!$A$1,0,disasm!A772)</f>
        <v>36</v>
      </c>
      <c r="K772" s="7">
        <f t="shared" ca="1" si="258"/>
        <v>36</v>
      </c>
      <c r="L772" s="7" t="e">
        <f t="shared" ref="L772:L835" ca="1" si="269">IF(K772=99,"END",CHOOSE(K772,"ADD ","MUL ","IN  ","OUT ","J!=0","J=0 ","CMP&lt;","CMP=","SP+ "))</f>
        <v>#VALUE!</v>
      </c>
      <c r="M772" s="7">
        <f t="shared" ref="M772:M835" si="270">IF($H772="data",1,IF($H772="str",$J772+1,N772+1))</f>
        <v>1</v>
      </c>
      <c r="N772" s="7">
        <f t="shared" si="259"/>
        <v>1</v>
      </c>
      <c r="O772" s="8">
        <f t="shared" ref="O772:O835" si="271">IF(I772,1,IF($N772&gt;=1,MOD(INT($J772/100),10),""))</f>
        <v>1</v>
      </c>
      <c r="P772" s="8" t="str">
        <f t="shared" si="260"/>
        <v/>
      </c>
      <c r="Q772" s="8" t="str">
        <f t="shared" si="261"/>
        <v/>
      </c>
      <c r="R772" s="8" t="str">
        <f t="shared" ref="R772:R835" ca="1" si="272">IF(O772="","",
    IF(ISNUMBER(FIND(" A"&amp;R$1&amp;" ",$AA772)),"addr",
        IF(ISNUMBER(FIND(" C"&amp;R$1&amp;" ",$AA772)),"char",
            CHOOSE(O772+1,"addr","num","num")
        )
    )
)</f>
        <v>num</v>
      </c>
      <c r="S772" s="8" t="str">
        <f t="shared" ref="S772:S835" si="273">IF(P772="","",
    IF(ISNUMBER(FIND(" A"&amp;S$1&amp;" ",$AA772)),"addr",
        IF(ISNUMBER(FIND(" C"&amp;S$1&amp;" ",$AA772)),"char",
            CHOOSE(P772+1,"addr","num","num")
        )
    )
)</f>
        <v/>
      </c>
      <c r="T772" s="8" t="str">
        <f t="shared" ref="T772:T835" si="274">IF(Q772="","",
    IF(ISNUMBER(FIND(" A"&amp;T$1&amp;" ",$AA772)),"addr",
        IF(ISNUMBER(FIND(" C"&amp;T$1&amp;" ",$AA772)),"char",
            CHOOSE(Q772+1,"addr","num","num")
        )
    )
)</f>
        <v/>
      </c>
      <c r="U772" s="7">
        <f ca="1">IF(O772="","",OFFSET(program!$A$1,0,disasm!$A772+COLUMN()-COLUMN($U772)+IF($I772,0,1)))</f>
        <v>36</v>
      </c>
      <c r="V772" s="7" t="str">
        <f ca="1">IF(P772="","",OFFSET(program!$A$1,0,disasm!$A772+COLUMN()-COLUMN($U772)+IF($I772,0,1)))</f>
        <v/>
      </c>
      <c r="W772" s="7" t="str">
        <f ca="1">IF(Q772="","",OFFSET(program!$A$1,0,disasm!$A772+COLUMN()-COLUMN($U772)+IF($I772,0,1)))</f>
        <v/>
      </c>
      <c r="X772" s="3" t="str">
        <f t="shared" ref="X772:X835" ca="1" si="275">IF(O772="","",
  SUBSTITUTE(SUBSTITUTE(
    CHOOSE(1+O772,"[val]","val","[SP+val]"),
    "val",
    IF(R772="char","'"&amp;CHAR(U772)&amp;"'",
      IF(R772="addr",
        INDEX($B:$B,MATCH(U772,$A:$A,1))
          &amp; IF(INDEX($A:$A,MATCH(U772,$A:$A,1)) &lt; U772, ".a"&amp;(U772 - INDEX($A:$A,MATCH(U772,$A:$A,1))),""),
        U772
       )
    )
  ),"+-","-")
)</f>
        <v>36</v>
      </c>
      <c r="Y772" s="3" t="str">
        <f t="shared" ref="Y772:Y835" si="276">IF(P772="","",
  SUBSTITUTE(SUBSTITUTE(
    CHOOSE(1+P772,"[val]","val","[SP+val]"),
    "val",
    IF(S772="char","'"&amp;CHAR(V772)&amp;"'",
      IF(S772="addr",
        INDEX($B:$B,MATCH(V772,$A:$A,1))
          &amp; IF(INDEX($A:$A,MATCH(V772,$A:$A,1)) &lt; V772, ".a"&amp;(V772 - INDEX($A:$A,MATCH(V772,$A:$A,1))),""),
        V772
       )
    )
  ),"+-","-")
)</f>
        <v/>
      </c>
      <c r="Z772" s="3" t="str">
        <f t="shared" ref="Z772:Z835" si="277">IF(Q772="","",
  SUBSTITUTE(SUBSTITUTE(
    CHOOSE(1+Q772,"[val]","val","[SP+val]"),
    "val",
    IF(T772="char","'"&amp;CHAR(W772)&amp;"'",
      IF(T772="addr",
        INDEX($B:$B,MATCH(W772,$A:$A,1))
          &amp; IF(INDEX($A:$A,MATCH(W772,$A:$A,1)) &lt; W772, ".a"&amp;(W772 - INDEX($A:$A,MATCH(W772,$A:$A,1))),""),
        W772
       )
    )
  ),"+-","-")
)</f>
        <v/>
      </c>
      <c r="AA772" s="3" t="str">
        <f ca="1">" "
&amp;AE772
&amp;IF(AND(OR(K772=5,K772=6),MOD(INT(J772/1000),10)=1)," A2","")
&amp;IF(AND(NOT(I772),J772=109,OFFSET(program!$A$1,0,disasm!$A772+1)&gt;0,NOT(ISNUMBER(FIND(" A1 "," "&amp;AE772&amp;" "))))," AUTOLABEL","")
&amp;" "</f>
        <v xml:space="preserve">  </v>
      </c>
    </row>
    <row r="773" spans="1:31" x14ac:dyDescent="0.2">
      <c r="A773" s="1">
        <f t="shared" ca="1" si="262"/>
        <v>1858</v>
      </c>
      <c r="B773" s="2" t="str">
        <f t="shared" ca="1" si="263"/>
        <v>node35_main+32</v>
      </c>
      <c r="C773" s="3" t="str">
        <f ca="1">_xlfn.TEXTJOIN(" ",FALSE,OFFSET(program!$A$1,0,A773,1,M773))</f>
        <v>363365</v>
      </c>
      <c r="D773" s="4" t="str">
        <f ca="1">IF($H773="data",".dat "&amp;X773,
IF($H773="str",".str " &amp; _xlfn.TEXTJOIN("",FALSE,OFFSET(program!$A$2,0,A773+1,1,M773-1)),
$L773&amp;" "&amp;_xlfn.TEXTJOIN(", ",TRUE,$X773:$Z773)
))</f>
        <v>.dat 363365</v>
      </c>
      <c r="E773" s="19" t="b">
        <f t="shared" ca="1" si="264"/>
        <v>0</v>
      </c>
      <c r="F773" s="5" t="str">
        <f t="shared" ca="1" si="265"/>
        <v>node35_main</v>
      </c>
      <c r="G773" s="5">
        <f t="shared" ca="1" si="266"/>
        <v>1826</v>
      </c>
      <c r="H773" s="5" t="str">
        <f t="shared" si="267"/>
        <v>data</v>
      </c>
      <c r="I773" s="13" t="b">
        <f t="shared" si="268"/>
        <v>1</v>
      </c>
      <c r="J773" s="6">
        <f ca="1">OFFSET(program!$A$1,0,disasm!A773)</f>
        <v>363365</v>
      </c>
      <c r="K773" s="7">
        <f t="shared" ca="1" si="258"/>
        <v>65</v>
      </c>
      <c r="L773" s="7" t="e">
        <f t="shared" ca="1" si="269"/>
        <v>#VALUE!</v>
      </c>
      <c r="M773" s="7">
        <f t="shared" si="270"/>
        <v>1</v>
      </c>
      <c r="N773" s="7">
        <f t="shared" si="259"/>
        <v>1</v>
      </c>
      <c r="O773" s="8">
        <f t="shared" si="271"/>
        <v>1</v>
      </c>
      <c r="P773" s="8" t="str">
        <f t="shared" si="260"/>
        <v/>
      </c>
      <c r="Q773" s="8" t="str">
        <f t="shared" si="261"/>
        <v/>
      </c>
      <c r="R773" s="8" t="str">
        <f t="shared" ca="1" si="272"/>
        <v>num</v>
      </c>
      <c r="S773" s="8" t="str">
        <f t="shared" si="273"/>
        <v/>
      </c>
      <c r="T773" s="8" t="str">
        <f t="shared" si="274"/>
        <v/>
      </c>
      <c r="U773" s="7">
        <f ca="1">IF(O773="","",OFFSET(program!$A$1,0,disasm!$A773+COLUMN()-COLUMN($U773)+IF($I773,0,1)))</f>
        <v>363365</v>
      </c>
      <c r="V773" s="7" t="str">
        <f ca="1">IF(P773="","",OFFSET(program!$A$1,0,disasm!$A773+COLUMN()-COLUMN($U773)+IF($I773,0,1)))</f>
        <v/>
      </c>
      <c r="W773" s="7" t="str">
        <f ca="1">IF(Q773="","",OFFSET(program!$A$1,0,disasm!$A773+COLUMN()-COLUMN($U773)+IF($I773,0,1)))</f>
        <v/>
      </c>
      <c r="X773" s="3" t="str">
        <f t="shared" ca="1" si="275"/>
        <v>363365</v>
      </c>
      <c r="Y773" s="3" t="str">
        <f t="shared" si="276"/>
        <v/>
      </c>
      <c r="Z773" s="3" t="str">
        <f t="shared" si="277"/>
        <v/>
      </c>
      <c r="AA773" s="3" t="str">
        <f ca="1">" "
&amp;AE773
&amp;IF(AND(OR(K773=5,K773=6),MOD(INT(J773/1000),10)=1)," A2","")
&amp;IF(AND(NOT(I773),J773=109,OFFSET(program!$A$1,0,disasm!$A773+1)&gt;0,NOT(ISNUMBER(FIND(" A1 "," "&amp;AE773&amp;" "))))," AUTOLABEL","")
&amp;" "</f>
        <v xml:space="preserve">  </v>
      </c>
    </row>
    <row r="774" spans="1:31" x14ac:dyDescent="0.2">
      <c r="A774" s="1">
        <f t="shared" ca="1" si="262"/>
        <v>1859</v>
      </c>
      <c r="B774" s="2" t="str">
        <f t="shared" ca="1" si="263"/>
        <v>node35_main+33</v>
      </c>
      <c r="C774" s="3" t="str">
        <f ca="1">_xlfn.TEXTJOIN(" ",FALSE,OFFSET(program!$A$1,0,A774,1,M774))</f>
        <v>39</v>
      </c>
      <c r="D774" s="4" t="str">
        <f ca="1">IF($H774="data",".dat "&amp;X774,
IF($H774="str",".str " &amp; _xlfn.TEXTJOIN("",FALSE,OFFSET(program!$A$2,0,A774+1,1,M774-1)),
$L774&amp;" "&amp;_xlfn.TEXTJOIN(", ",TRUE,$X774:$Z774)
))</f>
        <v>.dat 39</v>
      </c>
      <c r="E774" s="19" t="b">
        <f t="shared" ca="1" si="264"/>
        <v>0</v>
      </c>
      <c r="F774" s="5" t="str">
        <f t="shared" ca="1" si="265"/>
        <v>node35_main</v>
      </c>
      <c r="G774" s="5">
        <f t="shared" ca="1" si="266"/>
        <v>1826</v>
      </c>
      <c r="H774" s="5" t="str">
        <f t="shared" si="267"/>
        <v>data</v>
      </c>
      <c r="I774" s="13" t="b">
        <f t="shared" si="268"/>
        <v>1</v>
      </c>
      <c r="J774" s="6">
        <f ca="1">OFFSET(program!$A$1,0,disasm!A774)</f>
        <v>39</v>
      </c>
      <c r="K774" s="7">
        <f t="shared" ca="1" si="258"/>
        <v>39</v>
      </c>
      <c r="L774" s="7" t="e">
        <f t="shared" ca="1" si="269"/>
        <v>#VALUE!</v>
      </c>
      <c r="M774" s="7">
        <f t="shared" si="270"/>
        <v>1</v>
      </c>
      <c r="N774" s="7">
        <f t="shared" si="259"/>
        <v>1</v>
      </c>
      <c r="O774" s="8">
        <f t="shared" si="271"/>
        <v>1</v>
      </c>
      <c r="P774" s="8" t="str">
        <f t="shared" si="260"/>
        <v/>
      </c>
      <c r="Q774" s="8" t="str">
        <f t="shared" si="261"/>
        <v/>
      </c>
      <c r="R774" s="8" t="str">
        <f t="shared" ca="1" si="272"/>
        <v>num</v>
      </c>
      <c r="S774" s="8" t="str">
        <f t="shared" si="273"/>
        <v/>
      </c>
      <c r="T774" s="8" t="str">
        <f t="shared" si="274"/>
        <v/>
      </c>
      <c r="U774" s="7">
        <f ca="1">IF(O774="","",OFFSET(program!$A$1,0,disasm!$A774+COLUMN()-COLUMN($U774)+IF($I774,0,1)))</f>
        <v>39</v>
      </c>
      <c r="V774" s="7" t="str">
        <f ca="1">IF(P774="","",OFFSET(program!$A$1,0,disasm!$A774+COLUMN()-COLUMN($U774)+IF($I774,0,1)))</f>
        <v/>
      </c>
      <c r="W774" s="7" t="str">
        <f ca="1">IF(Q774="","",OFFSET(program!$A$1,0,disasm!$A774+COLUMN()-COLUMN($U774)+IF($I774,0,1)))</f>
        <v/>
      </c>
      <c r="X774" s="3" t="str">
        <f t="shared" ca="1" si="275"/>
        <v>39</v>
      </c>
      <c r="Y774" s="3" t="str">
        <f t="shared" si="276"/>
        <v/>
      </c>
      <c r="Z774" s="3" t="str">
        <f t="shared" si="277"/>
        <v/>
      </c>
      <c r="AA774" s="3" t="str">
        <f ca="1">" "
&amp;AE774
&amp;IF(AND(OR(K774=5,K774=6),MOD(INT(J774/1000),10)=1)," A2","")
&amp;IF(AND(NOT(I774),J774=109,OFFSET(program!$A$1,0,disasm!$A774+1)&gt;0,NOT(ISNUMBER(FIND(" A1 "," "&amp;AE774&amp;" "))))," AUTOLABEL","")
&amp;" "</f>
        <v xml:space="preserve">  </v>
      </c>
    </row>
    <row r="775" spans="1:31" x14ac:dyDescent="0.2">
      <c r="A775" s="1">
        <f t="shared" ca="1" si="262"/>
        <v>1860</v>
      </c>
      <c r="B775" s="2" t="str">
        <f t="shared" ca="1" si="263"/>
        <v>node35_main+34</v>
      </c>
      <c r="C775" s="3" t="str">
        <f ca="1">_xlfn.TEXTJOIN(" ",FALSE,OFFSET(program!$A$1,0,A775,1,M775))</f>
        <v>6243</v>
      </c>
      <c r="D775" s="4" t="str">
        <f ca="1">IF($H775="data",".dat "&amp;X775,
IF($H775="str",".str " &amp; _xlfn.TEXTJOIN("",FALSE,OFFSET(program!$A$2,0,A775+1,1,M775-1)),
$L775&amp;" "&amp;_xlfn.TEXTJOIN(", ",TRUE,$X775:$Z775)
))</f>
        <v>.dat 6243</v>
      </c>
      <c r="E775" s="19" t="b">
        <f t="shared" ca="1" si="264"/>
        <v>0</v>
      </c>
      <c r="F775" s="5" t="str">
        <f t="shared" ca="1" si="265"/>
        <v>node35_main</v>
      </c>
      <c r="G775" s="5">
        <f t="shared" ca="1" si="266"/>
        <v>1826</v>
      </c>
      <c r="H775" s="5" t="str">
        <f t="shared" si="267"/>
        <v>data</v>
      </c>
      <c r="I775" s="13" t="b">
        <f t="shared" si="268"/>
        <v>1</v>
      </c>
      <c r="J775" s="6">
        <f ca="1">OFFSET(program!$A$1,0,disasm!A775)</f>
        <v>6243</v>
      </c>
      <c r="K775" s="7">
        <f t="shared" ca="1" si="258"/>
        <v>43</v>
      </c>
      <c r="L775" s="7" t="e">
        <f t="shared" ca="1" si="269"/>
        <v>#VALUE!</v>
      </c>
      <c r="M775" s="7">
        <f t="shared" si="270"/>
        <v>1</v>
      </c>
      <c r="N775" s="7">
        <f t="shared" si="259"/>
        <v>1</v>
      </c>
      <c r="O775" s="8">
        <f t="shared" si="271"/>
        <v>1</v>
      </c>
      <c r="P775" s="8" t="str">
        <f t="shared" si="260"/>
        <v/>
      </c>
      <c r="Q775" s="8" t="str">
        <f t="shared" si="261"/>
        <v/>
      </c>
      <c r="R775" s="8" t="str">
        <f t="shared" ca="1" si="272"/>
        <v>num</v>
      </c>
      <c r="S775" s="8" t="str">
        <f t="shared" si="273"/>
        <v/>
      </c>
      <c r="T775" s="8" t="str">
        <f t="shared" si="274"/>
        <v/>
      </c>
      <c r="U775" s="7">
        <f ca="1">IF(O775="","",OFFSET(program!$A$1,0,disasm!$A775+COLUMN()-COLUMN($U775)+IF($I775,0,1)))</f>
        <v>6243</v>
      </c>
      <c r="V775" s="7" t="str">
        <f ca="1">IF(P775="","",OFFSET(program!$A$1,0,disasm!$A775+COLUMN()-COLUMN($U775)+IF($I775,0,1)))</f>
        <v/>
      </c>
      <c r="W775" s="7" t="str">
        <f ca="1">IF(Q775="","",OFFSET(program!$A$1,0,disasm!$A775+COLUMN()-COLUMN($U775)+IF($I775,0,1)))</f>
        <v/>
      </c>
      <c r="X775" s="3" t="str">
        <f t="shared" ca="1" si="275"/>
        <v>6243</v>
      </c>
      <c r="Y775" s="3" t="str">
        <f t="shared" si="276"/>
        <v/>
      </c>
      <c r="Z775" s="3" t="str">
        <f t="shared" si="277"/>
        <v/>
      </c>
      <c r="AA775" s="3" t="str">
        <f ca="1">" "
&amp;AE775
&amp;IF(AND(OR(K775=5,K775=6),MOD(INT(J775/1000),10)=1)," A2","")
&amp;IF(AND(NOT(I775),J775=109,OFFSET(program!$A$1,0,disasm!$A775+1)&gt;0,NOT(ISNUMBER(FIND(" A1 "," "&amp;AE775&amp;" "))))," AUTOLABEL","")
&amp;" "</f>
        <v xml:space="preserve">  </v>
      </c>
    </row>
    <row r="776" spans="1:31" x14ac:dyDescent="0.2">
      <c r="A776" s="1">
        <f t="shared" ca="1" si="262"/>
        <v>1861</v>
      </c>
      <c r="B776" s="2" t="str">
        <f t="shared" ca="1" si="263"/>
        <v>node35_main+35</v>
      </c>
      <c r="C776" s="3" t="str">
        <f ca="1">_xlfn.TEXTJOIN(" ",FALSE,OFFSET(program!$A$1,0,A776,1,M776))</f>
        <v>27</v>
      </c>
      <c r="D776" s="4" t="str">
        <f ca="1">IF($H776="data",".dat "&amp;X776,
IF($H776="str",".str " &amp; _xlfn.TEXTJOIN("",FALSE,OFFSET(program!$A$2,0,A776+1,1,M776-1)),
$L776&amp;" "&amp;_xlfn.TEXTJOIN(", ",TRUE,$X776:$Z776)
))</f>
        <v>.dat 27</v>
      </c>
      <c r="E776" s="19" t="b">
        <f t="shared" ca="1" si="264"/>
        <v>0</v>
      </c>
      <c r="F776" s="5" t="str">
        <f t="shared" ca="1" si="265"/>
        <v>node35_main</v>
      </c>
      <c r="G776" s="5">
        <f t="shared" ca="1" si="266"/>
        <v>1826</v>
      </c>
      <c r="H776" s="5" t="str">
        <f t="shared" si="267"/>
        <v>data</v>
      </c>
      <c r="I776" s="13" t="b">
        <f t="shared" si="268"/>
        <v>1</v>
      </c>
      <c r="J776" s="6">
        <f ca="1">OFFSET(program!$A$1,0,disasm!A776)</f>
        <v>27</v>
      </c>
      <c r="K776" s="7">
        <f t="shared" ca="1" si="258"/>
        <v>27</v>
      </c>
      <c r="L776" s="7" t="e">
        <f t="shared" ca="1" si="269"/>
        <v>#VALUE!</v>
      </c>
      <c r="M776" s="7">
        <f t="shared" si="270"/>
        <v>1</v>
      </c>
      <c r="N776" s="7">
        <f t="shared" si="259"/>
        <v>1</v>
      </c>
      <c r="O776" s="8">
        <f t="shared" si="271"/>
        <v>1</v>
      </c>
      <c r="P776" s="8" t="str">
        <f t="shared" si="260"/>
        <v/>
      </c>
      <c r="Q776" s="8" t="str">
        <f t="shared" si="261"/>
        <v/>
      </c>
      <c r="R776" s="8" t="str">
        <f t="shared" ca="1" si="272"/>
        <v>num</v>
      </c>
      <c r="S776" s="8" t="str">
        <f t="shared" si="273"/>
        <v/>
      </c>
      <c r="T776" s="8" t="str">
        <f t="shared" si="274"/>
        <v/>
      </c>
      <c r="U776" s="7">
        <f ca="1">IF(O776="","",OFFSET(program!$A$1,0,disasm!$A776+COLUMN()-COLUMN($U776)+IF($I776,0,1)))</f>
        <v>27</v>
      </c>
      <c r="V776" s="7" t="str">
        <f ca="1">IF(P776="","",OFFSET(program!$A$1,0,disasm!$A776+COLUMN()-COLUMN($U776)+IF($I776,0,1)))</f>
        <v/>
      </c>
      <c r="W776" s="7" t="str">
        <f ca="1">IF(Q776="","",OFFSET(program!$A$1,0,disasm!$A776+COLUMN()-COLUMN($U776)+IF($I776,0,1)))</f>
        <v/>
      </c>
      <c r="X776" s="3" t="str">
        <f t="shared" ca="1" si="275"/>
        <v>27</v>
      </c>
      <c r="Y776" s="3" t="str">
        <f t="shared" si="276"/>
        <v/>
      </c>
      <c r="Z776" s="3" t="str">
        <f t="shared" si="277"/>
        <v/>
      </c>
      <c r="AA776" s="3" t="str">
        <f ca="1">" "
&amp;AE776
&amp;IF(AND(OR(K776=5,K776=6),MOD(INT(J776/1000),10)=1)," A2","")
&amp;IF(AND(NOT(I776),J776=109,OFFSET(program!$A$1,0,disasm!$A776+1)&gt;0,NOT(ISNUMBER(FIND(" A1 "," "&amp;AE776&amp;" "))))," AUTOLABEL","")
&amp;" "</f>
        <v xml:space="preserve">  </v>
      </c>
    </row>
    <row r="777" spans="1:31" x14ac:dyDescent="0.2">
      <c r="A777" s="1">
        <f t="shared" ca="1" si="262"/>
        <v>1862</v>
      </c>
      <c r="B777" s="2" t="str">
        <f t="shared" ca="1" si="263"/>
        <v>node35_main+36</v>
      </c>
      <c r="C777" s="3" t="str">
        <f ca="1">_xlfn.TEXTJOIN(" ",FALSE,OFFSET(program!$A$1,0,A777,1,M777))</f>
        <v>61431</v>
      </c>
      <c r="D777" s="4" t="str">
        <f ca="1">IF($H777="data",".dat "&amp;X777,
IF($H777="str",".str " &amp; _xlfn.TEXTJOIN("",FALSE,OFFSET(program!$A$2,0,A777+1,1,M777-1)),
$L777&amp;" "&amp;_xlfn.TEXTJOIN(", ",TRUE,$X777:$Z777)
))</f>
        <v>.dat 61431</v>
      </c>
      <c r="E777" s="19" t="b">
        <f t="shared" ca="1" si="264"/>
        <v>0</v>
      </c>
      <c r="F777" s="5" t="str">
        <f t="shared" ca="1" si="265"/>
        <v>node35_main</v>
      </c>
      <c r="G777" s="5">
        <f t="shared" ca="1" si="266"/>
        <v>1826</v>
      </c>
      <c r="H777" s="5" t="str">
        <f t="shared" si="267"/>
        <v>data</v>
      </c>
      <c r="I777" s="13" t="b">
        <f t="shared" si="268"/>
        <v>1</v>
      </c>
      <c r="J777" s="6">
        <f ca="1">OFFSET(program!$A$1,0,disasm!A777)</f>
        <v>61431</v>
      </c>
      <c r="K777" s="7">
        <f t="shared" ca="1" si="258"/>
        <v>31</v>
      </c>
      <c r="L777" s="7" t="e">
        <f t="shared" ca="1" si="269"/>
        <v>#VALUE!</v>
      </c>
      <c r="M777" s="7">
        <f t="shared" si="270"/>
        <v>1</v>
      </c>
      <c r="N777" s="7">
        <f t="shared" si="259"/>
        <v>1</v>
      </c>
      <c r="O777" s="8">
        <f t="shared" si="271"/>
        <v>1</v>
      </c>
      <c r="P777" s="8" t="str">
        <f t="shared" si="260"/>
        <v/>
      </c>
      <c r="Q777" s="8" t="str">
        <f t="shared" si="261"/>
        <v/>
      </c>
      <c r="R777" s="8" t="str">
        <f t="shared" ca="1" si="272"/>
        <v>num</v>
      </c>
      <c r="S777" s="8" t="str">
        <f t="shared" si="273"/>
        <v/>
      </c>
      <c r="T777" s="8" t="str">
        <f t="shared" si="274"/>
        <v/>
      </c>
      <c r="U777" s="7">
        <f ca="1">IF(O777="","",OFFSET(program!$A$1,0,disasm!$A777+COLUMN()-COLUMN($U777)+IF($I777,0,1)))</f>
        <v>61431</v>
      </c>
      <c r="V777" s="7" t="str">
        <f ca="1">IF(P777="","",OFFSET(program!$A$1,0,disasm!$A777+COLUMN()-COLUMN($U777)+IF($I777,0,1)))</f>
        <v/>
      </c>
      <c r="W777" s="7" t="str">
        <f ca="1">IF(Q777="","",OFFSET(program!$A$1,0,disasm!$A777+COLUMN()-COLUMN($U777)+IF($I777,0,1)))</f>
        <v/>
      </c>
      <c r="X777" s="3" t="str">
        <f t="shared" ca="1" si="275"/>
        <v>61431</v>
      </c>
      <c r="Y777" s="3" t="str">
        <f t="shared" si="276"/>
        <v/>
      </c>
      <c r="Z777" s="3" t="str">
        <f t="shared" si="277"/>
        <v/>
      </c>
      <c r="AA777" s="3" t="str">
        <f ca="1">" "
&amp;AE777
&amp;IF(AND(OR(K777=5,K777=6),MOD(INT(J777/1000),10)=1)," A2","")
&amp;IF(AND(NOT(I777),J777=109,OFFSET(program!$A$1,0,disasm!$A777+1)&gt;0,NOT(ISNUMBER(FIND(" A1 "," "&amp;AE777&amp;" "))))," AUTOLABEL","")
&amp;" "</f>
        <v xml:space="preserve">  </v>
      </c>
    </row>
    <row r="778" spans="1:31" x14ac:dyDescent="0.2">
      <c r="A778" s="1">
        <f t="shared" ca="1" si="262"/>
        <v>1863</v>
      </c>
      <c r="B778" s="2" t="str">
        <f t="shared" ca="1" si="263"/>
        <v>node35_main+37</v>
      </c>
      <c r="C778" s="3" t="str">
        <f ca="1">_xlfn.TEXTJOIN(" ",FALSE,OFFSET(program!$A$1,0,A778,1,M778))</f>
        <v>9</v>
      </c>
      <c r="D778" s="4" t="str">
        <f ca="1">IF($H778="data",".dat "&amp;X778,
IF($H778="str",".str " &amp; _xlfn.TEXTJOIN("",FALSE,OFFSET(program!$A$2,0,A778+1,1,M778-1)),
$L778&amp;" "&amp;_xlfn.TEXTJOIN(", ",TRUE,$X778:$Z778)
))</f>
        <v>.dat 9</v>
      </c>
      <c r="E778" s="19" t="b">
        <f t="shared" ca="1" si="264"/>
        <v>0</v>
      </c>
      <c r="F778" s="5" t="str">
        <f t="shared" ca="1" si="265"/>
        <v>node35_main</v>
      </c>
      <c r="G778" s="5">
        <f t="shared" ca="1" si="266"/>
        <v>1826</v>
      </c>
      <c r="H778" s="5" t="str">
        <f t="shared" si="267"/>
        <v>data</v>
      </c>
      <c r="I778" s="13" t="b">
        <f t="shared" si="268"/>
        <v>1</v>
      </c>
      <c r="J778" s="6">
        <f ca="1">OFFSET(program!$A$1,0,disasm!A778)</f>
        <v>9</v>
      </c>
      <c r="K778" s="7">
        <f t="shared" ca="1" si="258"/>
        <v>9</v>
      </c>
      <c r="L778" s="7" t="str">
        <f t="shared" ca="1" si="269"/>
        <v xml:space="preserve">SP+ </v>
      </c>
      <c r="M778" s="7">
        <f t="shared" si="270"/>
        <v>1</v>
      </c>
      <c r="N778" s="7">
        <f t="shared" si="259"/>
        <v>1</v>
      </c>
      <c r="O778" s="8">
        <f t="shared" si="271"/>
        <v>1</v>
      </c>
      <c r="P778" s="8" t="str">
        <f t="shared" si="260"/>
        <v/>
      </c>
      <c r="Q778" s="8" t="str">
        <f t="shared" si="261"/>
        <v/>
      </c>
      <c r="R778" s="8" t="str">
        <f t="shared" ca="1" si="272"/>
        <v>num</v>
      </c>
      <c r="S778" s="8" t="str">
        <f t="shared" si="273"/>
        <v/>
      </c>
      <c r="T778" s="8" t="str">
        <f t="shared" si="274"/>
        <v/>
      </c>
      <c r="U778" s="7">
        <f ca="1">IF(O778="","",OFFSET(program!$A$1,0,disasm!$A778+COLUMN()-COLUMN($U778)+IF($I778,0,1)))</f>
        <v>9</v>
      </c>
      <c r="V778" s="7" t="str">
        <f ca="1">IF(P778="","",OFFSET(program!$A$1,0,disasm!$A778+COLUMN()-COLUMN($U778)+IF($I778,0,1)))</f>
        <v/>
      </c>
      <c r="W778" s="7" t="str">
        <f ca="1">IF(Q778="","",OFFSET(program!$A$1,0,disasm!$A778+COLUMN()-COLUMN($U778)+IF($I778,0,1)))</f>
        <v/>
      </c>
      <c r="X778" s="3" t="str">
        <f t="shared" ca="1" si="275"/>
        <v>9</v>
      </c>
      <c r="Y778" s="3" t="str">
        <f t="shared" si="276"/>
        <v/>
      </c>
      <c r="Z778" s="3" t="str">
        <f t="shared" si="277"/>
        <v/>
      </c>
      <c r="AA778" s="3" t="str">
        <f ca="1">" "
&amp;AE778
&amp;IF(AND(OR(K778=5,K778=6),MOD(INT(J778/1000),10)=1)," A2","")
&amp;IF(AND(NOT(I778),J778=109,OFFSET(program!$A$1,0,disasm!$A778+1)&gt;0,NOT(ISNUMBER(FIND(" A1 "," "&amp;AE778&amp;" "))))," AUTOLABEL","")
&amp;" "</f>
        <v xml:space="preserve">  </v>
      </c>
    </row>
    <row r="779" spans="1:31" x14ac:dyDescent="0.2">
      <c r="A779" s="1">
        <f t="shared" ca="1" si="262"/>
        <v>1864</v>
      </c>
      <c r="B779" s="2" t="str">
        <f t="shared" ca="1" si="263"/>
        <v>node35_main+38</v>
      </c>
      <c r="C779" s="3" t="str">
        <f ca="1">_xlfn.TEXTJOIN(" ",FALSE,OFFSET(program!$A$1,0,A779,1,M779))</f>
        <v>145988</v>
      </c>
      <c r="D779" s="4" t="str">
        <f ca="1">IF($H779="data",".dat "&amp;X779,
IF($H779="str",".str " &amp; _xlfn.TEXTJOIN("",FALSE,OFFSET(program!$A$2,0,A779+1,1,M779-1)),
$L779&amp;" "&amp;_xlfn.TEXTJOIN(", ",TRUE,$X779:$Z779)
))</f>
        <v>.dat 145988</v>
      </c>
      <c r="E779" s="19" t="b">
        <f t="shared" ca="1" si="264"/>
        <v>0</v>
      </c>
      <c r="F779" s="5" t="str">
        <f t="shared" ca="1" si="265"/>
        <v>node35_main</v>
      </c>
      <c r="G779" s="5">
        <f t="shared" ca="1" si="266"/>
        <v>1826</v>
      </c>
      <c r="H779" s="5" t="str">
        <f t="shared" si="267"/>
        <v>data</v>
      </c>
      <c r="I779" s="13" t="b">
        <f t="shared" si="268"/>
        <v>1</v>
      </c>
      <c r="J779" s="6">
        <f ca="1">OFFSET(program!$A$1,0,disasm!A779)</f>
        <v>145988</v>
      </c>
      <c r="K779" s="7">
        <f t="shared" ca="1" si="258"/>
        <v>88</v>
      </c>
      <c r="L779" s="7" t="e">
        <f t="shared" ca="1" si="269"/>
        <v>#VALUE!</v>
      </c>
      <c r="M779" s="7">
        <f t="shared" si="270"/>
        <v>1</v>
      </c>
      <c r="N779" s="7">
        <f t="shared" si="259"/>
        <v>1</v>
      </c>
      <c r="O779" s="8">
        <f t="shared" si="271"/>
        <v>1</v>
      </c>
      <c r="P779" s="8" t="str">
        <f t="shared" si="260"/>
        <v/>
      </c>
      <c r="Q779" s="8" t="str">
        <f t="shared" si="261"/>
        <v/>
      </c>
      <c r="R779" s="8" t="str">
        <f t="shared" ca="1" si="272"/>
        <v>num</v>
      </c>
      <c r="S779" s="8" t="str">
        <f t="shared" si="273"/>
        <v/>
      </c>
      <c r="T779" s="8" t="str">
        <f t="shared" si="274"/>
        <v/>
      </c>
      <c r="U779" s="7">
        <f ca="1">IF(O779="","",OFFSET(program!$A$1,0,disasm!$A779+COLUMN()-COLUMN($U779)+IF($I779,0,1)))</f>
        <v>145988</v>
      </c>
      <c r="V779" s="7" t="str">
        <f ca="1">IF(P779="","",OFFSET(program!$A$1,0,disasm!$A779+COLUMN()-COLUMN($U779)+IF($I779,0,1)))</f>
        <v/>
      </c>
      <c r="W779" s="7" t="str">
        <f ca="1">IF(Q779="","",OFFSET(program!$A$1,0,disasm!$A779+COLUMN()-COLUMN($U779)+IF($I779,0,1)))</f>
        <v/>
      </c>
      <c r="X779" s="3" t="str">
        <f t="shared" ca="1" si="275"/>
        <v>145988</v>
      </c>
      <c r="Y779" s="3" t="str">
        <f t="shared" si="276"/>
        <v/>
      </c>
      <c r="Z779" s="3" t="str">
        <f t="shared" si="277"/>
        <v/>
      </c>
      <c r="AA779" s="3" t="str">
        <f ca="1">" "
&amp;AE779
&amp;IF(AND(OR(K779=5,K779=6),MOD(INT(J779/1000),10)=1)," A2","")
&amp;IF(AND(NOT(I779),J779=109,OFFSET(program!$A$1,0,disasm!$A779+1)&gt;0,NOT(ISNUMBER(FIND(" A1 "," "&amp;AE779&amp;" "))))," AUTOLABEL","")
&amp;" "</f>
        <v xml:space="preserve">  </v>
      </c>
    </row>
    <row r="780" spans="1:31" x14ac:dyDescent="0.2">
      <c r="A780" s="1">
        <f t="shared" ca="1" si="262"/>
        <v>1865</v>
      </c>
      <c r="B780" s="2" t="str">
        <f t="shared" ca="1" si="263"/>
        <v>node22_main</v>
      </c>
      <c r="C780" s="3" t="str">
        <f ca="1">_xlfn.TEXTJOIN(" ",FALSE,OFFSET(program!$A$1,0,A780,1,M780))</f>
        <v>1102 1 99689 66</v>
      </c>
      <c r="D780" s="4" t="str">
        <f ca="1">IF($H780="data",".dat "&amp;X780,
IF($H780="str",".str " &amp; _xlfn.TEXTJOIN("",FALSE,OFFSET(program!$A$2,0,A780+1,1,M780-1)),
$L780&amp;" "&amp;_xlfn.TEXTJOIN(", ",TRUE,$X780:$Z780)
))</f>
        <v>MUL  1, 99689, [node.prime]</v>
      </c>
      <c r="E780" s="19" t="b">
        <f t="shared" ca="1" si="264"/>
        <v>1</v>
      </c>
      <c r="F780" s="5" t="str">
        <f t="shared" si="265"/>
        <v>node22_main</v>
      </c>
      <c r="G780" s="5">
        <f t="shared" ca="1" si="266"/>
        <v>1865</v>
      </c>
      <c r="H780" s="5" t="str">
        <f t="shared" si="267"/>
        <v>code</v>
      </c>
      <c r="I780" s="13" t="b">
        <f t="shared" si="268"/>
        <v>0</v>
      </c>
      <c r="J780" s="6">
        <f ca="1">OFFSET(program!$A$1,0,disasm!A780)</f>
        <v>1102</v>
      </c>
      <c r="K780" s="7">
        <f t="shared" ca="1" si="258"/>
        <v>2</v>
      </c>
      <c r="L780" s="7" t="str">
        <f t="shared" ca="1" si="269"/>
        <v xml:space="preserve">MUL </v>
      </c>
      <c r="M780" s="7">
        <f t="shared" ca="1" si="270"/>
        <v>4</v>
      </c>
      <c r="N780" s="7">
        <f t="shared" ca="1" si="259"/>
        <v>3</v>
      </c>
      <c r="O780" s="8">
        <f t="shared" ca="1" si="271"/>
        <v>1</v>
      </c>
      <c r="P780" s="8">
        <f t="shared" ca="1" si="260"/>
        <v>1</v>
      </c>
      <c r="Q780" s="8">
        <f t="shared" ca="1" si="261"/>
        <v>0</v>
      </c>
      <c r="R780" s="8" t="str">
        <f t="shared" ca="1" si="272"/>
        <v>num</v>
      </c>
      <c r="S780" s="8" t="str">
        <f t="shared" ca="1" si="273"/>
        <v>num</v>
      </c>
      <c r="T780" s="8" t="str">
        <f t="shared" ca="1" si="274"/>
        <v>addr</v>
      </c>
      <c r="U780" s="7">
        <f ca="1">IF(O780="","",OFFSET(program!$A$1,0,disasm!$A780+COLUMN()-COLUMN($U780)+IF($I780,0,1)))</f>
        <v>1</v>
      </c>
      <c r="V780" s="7">
        <f ca="1">IF(P780="","",OFFSET(program!$A$1,0,disasm!$A780+COLUMN()-COLUMN($U780)+IF($I780,0,1)))</f>
        <v>99689</v>
      </c>
      <c r="W780" s="7">
        <f ca="1">IF(Q780="","",OFFSET(program!$A$1,0,disasm!$A780+COLUMN()-COLUMN($U780)+IF($I780,0,1)))</f>
        <v>66</v>
      </c>
      <c r="X780" s="3" t="str">
        <f t="shared" ca="1" si="275"/>
        <v>1</v>
      </c>
      <c r="Y780" s="3" t="str">
        <f t="shared" ca="1" si="276"/>
        <v>99689</v>
      </c>
      <c r="Z780" s="3" t="str">
        <f t="shared" ca="1" si="277"/>
        <v>[node.prime]</v>
      </c>
      <c r="AA780" s="3" t="str">
        <f ca="1">" "
&amp;AE780
&amp;IF(AND(OR(K780=5,K780=6),MOD(INT(J780/1000),10)=1)," A2","")
&amp;IF(AND(NOT(I780),J780=109,OFFSET(program!$A$1,0,disasm!$A780+1)&gt;0,NOT(ISNUMBER(FIND(" A1 "," "&amp;AE780&amp;" "))))," AUTOLABEL","")
&amp;" "</f>
        <v xml:space="preserve"> CODE </v>
      </c>
      <c r="AD780" s="12" t="s">
        <v>123</v>
      </c>
      <c r="AE780" s="12" t="s">
        <v>24</v>
      </c>
    </row>
    <row r="781" spans="1:31" x14ac:dyDescent="0.2">
      <c r="A781" s="1">
        <f t="shared" ca="1" si="262"/>
        <v>1869</v>
      </c>
      <c r="B781" s="2" t="str">
        <f t="shared" ca="1" si="263"/>
        <v>node22_main+4</v>
      </c>
      <c r="C781" s="3" t="str">
        <f ca="1">_xlfn.TEXTJOIN(" ",FALSE,OFFSET(program!$A$1,0,A781,1,M781))</f>
        <v>1101 0 1 67</v>
      </c>
      <c r="D781" s="4" t="str">
        <f ca="1">IF($H781="data",".dat "&amp;X781,
IF($H781="str",".str " &amp; _xlfn.TEXTJOIN("",FALSE,OFFSET(program!$A$2,0,A781+1,1,M781-1)),
$L781&amp;" "&amp;_xlfn.TEXTJOIN(", ",TRUE,$X781:$Z781)
))</f>
        <v>ADD  0, 1, [node.rxmem_size]</v>
      </c>
      <c r="E781" s="19" t="b">
        <f t="shared" ca="1" si="264"/>
        <v>1</v>
      </c>
      <c r="F781" s="5" t="str">
        <f t="shared" ca="1" si="265"/>
        <v>node22_main</v>
      </c>
      <c r="G781" s="5">
        <f t="shared" ca="1" si="266"/>
        <v>1865</v>
      </c>
      <c r="H781" s="5" t="str">
        <f t="shared" si="267"/>
        <v>code</v>
      </c>
      <c r="I781" s="13" t="b">
        <f t="shared" si="268"/>
        <v>0</v>
      </c>
      <c r="J781" s="6">
        <f ca="1">OFFSET(program!$A$1,0,disasm!A781)</f>
        <v>1101</v>
      </c>
      <c r="K781" s="7">
        <f t="shared" ca="1" si="258"/>
        <v>1</v>
      </c>
      <c r="L781" s="7" t="str">
        <f t="shared" ca="1" si="269"/>
        <v xml:space="preserve">ADD </v>
      </c>
      <c r="M781" s="7">
        <f t="shared" ca="1" si="270"/>
        <v>4</v>
      </c>
      <c r="N781" s="7">
        <f t="shared" ca="1" si="259"/>
        <v>3</v>
      </c>
      <c r="O781" s="8">
        <f t="shared" ca="1" si="271"/>
        <v>1</v>
      </c>
      <c r="P781" s="8">
        <f t="shared" ca="1" si="260"/>
        <v>1</v>
      </c>
      <c r="Q781" s="8">
        <f t="shared" ca="1" si="261"/>
        <v>0</v>
      </c>
      <c r="R781" s="8" t="str">
        <f t="shared" ca="1" si="272"/>
        <v>num</v>
      </c>
      <c r="S781" s="8" t="str">
        <f t="shared" ca="1" si="273"/>
        <v>num</v>
      </c>
      <c r="T781" s="8" t="str">
        <f t="shared" ca="1" si="274"/>
        <v>addr</v>
      </c>
      <c r="U781" s="7">
        <f ca="1">IF(O781="","",OFFSET(program!$A$1,0,disasm!$A781+COLUMN()-COLUMN($U781)+IF($I781,0,1)))</f>
        <v>0</v>
      </c>
      <c r="V781" s="7">
        <f ca="1">IF(P781="","",OFFSET(program!$A$1,0,disasm!$A781+COLUMN()-COLUMN($U781)+IF($I781,0,1)))</f>
        <v>1</v>
      </c>
      <c r="W781" s="7">
        <f ca="1">IF(Q781="","",OFFSET(program!$A$1,0,disasm!$A781+COLUMN()-COLUMN($U781)+IF($I781,0,1)))</f>
        <v>67</v>
      </c>
      <c r="X781" s="3" t="str">
        <f t="shared" ca="1" si="275"/>
        <v>0</v>
      </c>
      <c r="Y781" s="3" t="str">
        <f t="shared" ca="1" si="276"/>
        <v>1</v>
      </c>
      <c r="Z781" s="3" t="str">
        <f t="shared" ca="1" si="277"/>
        <v>[node.rxmem_size]</v>
      </c>
      <c r="AA781" s="3" t="str">
        <f ca="1">" "
&amp;AE781
&amp;IF(AND(OR(K781=5,K781=6),MOD(INT(J781/1000),10)=1)," A2","")
&amp;IF(AND(NOT(I781),J781=109,OFFSET(program!$A$1,0,disasm!$A781+1)&gt;0,NOT(ISNUMBER(FIND(" A1 "," "&amp;AE781&amp;" "))))," AUTOLABEL","")
&amp;" "</f>
        <v xml:space="preserve">  </v>
      </c>
    </row>
    <row r="782" spans="1:31" x14ac:dyDescent="0.2">
      <c r="A782" s="1">
        <f t="shared" ca="1" si="262"/>
        <v>1873</v>
      </c>
      <c r="B782" s="2" t="str">
        <f t="shared" ca="1" si="263"/>
        <v>node22_main+8</v>
      </c>
      <c r="C782" s="3" t="str">
        <f ca="1">_xlfn.TEXTJOIN(" ",FALSE,OFFSET(program!$A$1,0,A782,1,M782))</f>
        <v>1102 1 1892 68</v>
      </c>
      <c r="D782" s="4" t="str">
        <f ca="1">IF($H782="data",".dat "&amp;X782,
IF($H782="str",".str " &amp; _xlfn.TEXTJOIN("",FALSE,OFFSET(program!$A$2,0,A782+1,1,M782-1)),
$L782&amp;" "&amp;_xlfn.TEXTJOIN(", ",TRUE,$X782:$Z782)
))</f>
        <v>MUL  1, node22_main+27, [node.rxmem]</v>
      </c>
      <c r="E782" s="19" t="b">
        <f t="shared" ca="1" si="264"/>
        <v>1</v>
      </c>
      <c r="F782" s="5" t="str">
        <f t="shared" ca="1" si="265"/>
        <v>node22_main</v>
      </c>
      <c r="G782" s="5">
        <f t="shared" ca="1" si="266"/>
        <v>1865</v>
      </c>
      <c r="H782" s="5" t="str">
        <f t="shared" si="267"/>
        <v>code</v>
      </c>
      <c r="I782" s="13" t="b">
        <f t="shared" si="268"/>
        <v>0</v>
      </c>
      <c r="J782" s="6">
        <f ca="1">OFFSET(program!$A$1,0,disasm!A782)</f>
        <v>1102</v>
      </c>
      <c r="K782" s="7">
        <f t="shared" ca="1" si="258"/>
        <v>2</v>
      </c>
      <c r="L782" s="7" t="str">
        <f t="shared" ca="1" si="269"/>
        <v xml:space="preserve">MUL </v>
      </c>
      <c r="M782" s="7">
        <f t="shared" ca="1" si="270"/>
        <v>4</v>
      </c>
      <c r="N782" s="7">
        <f t="shared" ca="1" si="259"/>
        <v>3</v>
      </c>
      <c r="O782" s="8">
        <f t="shared" ca="1" si="271"/>
        <v>1</v>
      </c>
      <c r="P782" s="8">
        <f t="shared" ca="1" si="260"/>
        <v>1</v>
      </c>
      <c r="Q782" s="8">
        <f t="shared" ca="1" si="261"/>
        <v>0</v>
      </c>
      <c r="R782" s="8" t="str">
        <f t="shared" ca="1" si="272"/>
        <v>num</v>
      </c>
      <c r="S782" s="8" t="str">
        <f t="shared" ca="1" si="273"/>
        <v>addr</v>
      </c>
      <c r="T782" s="8" t="str">
        <f t="shared" ca="1" si="274"/>
        <v>addr</v>
      </c>
      <c r="U782" s="7">
        <f ca="1">IF(O782="","",OFFSET(program!$A$1,0,disasm!$A782+COLUMN()-COLUMN($U782)+IF($I782,0,1)))</f>
        <v>1</v>
      </c>
      <c r="V782" s="7">
        <f ca="1">IF(P782="","",OFFSET(program!$A$1,0,disasm!$A782+COLUMN()-COLUMN($U782)+IF($I782,0,1)))</f>
        <v>1892</v>
      </c>
      <c r="W782" s="7">
        <f ca="1">IF(Q782="","",OFFSET(program!$A$1,0,disasm!$A782+COLUMN()-COLUMN($U782)+IF($I782,0,1)))</f>
        <v>68</v>
      </c>
      <c r="X782" s="3" t="str">
        <f t="shared" ca="1" si="275"/>
        <v>1</v>
      </c>
      <c r="Y782" s="3" t="str">
        <f t="shared" ca="1" si="276"/>
        <v>node22_main+27</v>
      </c>
      <c r="Z782" s="3" t="str">
        <f t="shared" ca="1" si="277"/>
        <v>[node.rxmem]</v>
      </c>
      <c r="AA782" s="3" t="str">
        <f ca="1">" "
&amp;AE782
&amp;IF(AND(OR(K782=5,K782=6),MOD(INT(J782/1000),10)=1)," A2","")
&amp;IF(AND(NOT(I782),J782=109,OFFSET(program!$A$1,0,disasm!$A782+1)&gt;0,NOT(ISNUMBER(FIND(" A1 "," "&amp;AE782&amp;" "))))," AUTOLABEL","")
&amp;" "</f>
        <v xml:space="preserve"> A2 </v>
      </c>
      <c r="AE782" s="12" t="s">
        <v>19</v>
      </c>
    </row>
    <row r="783" spans="1:31" x14ac:dyDescent="0.2">
      <c r="A783" s="1">
        <f t="shared" ca="1" si="262"/>
        <v>1877</v>
      </c>
      <c r="B783" s="2" t="str">
        <f t="shared" ca="1" si="263"/>
        <v>node22_main+12</v>
      </c>
      <c r="C783" s="3" t="str">
        <f ca="1">_xlfn.TEXTJOIN(" ",FALSE,OFFSET(program!$A$1,0,A783,1,M783))</f>
        <v>1102 1 556 69</v>
      </c>
      <c r="D783" s="4" t="str">
        <f ca="1">IF($H783="data",".dat "&amp;X783,
IF($H783="str",".str " &amp; _xlfn.TEXTJOIN("",FALSE,OFFSET(program!$A$2,0,A783+1,1,M783-1)),
$L783&amp;" "&amp;_xlfn.TEXTJOIN(", ",TRUE,$X783:$Z783)
))</f>
        <v>MUL  1, app_first, [node.node_app]</v>
      </c>
      <c r="E783" s="19" t="b">
        <f t="shared" ca="1" si="264"/>
        <v>1</v>
      </c>
      <c r="F783" s="5" t="str">
        <f t="shared" ca="1" si="265"/>
        <v>node22_main</v>
      </c>
      <c r="G783" s="5">
        <f t="shared" ca="1" si="266"/>
        <v>1865</v>
      </c>
      <c r="H783" s="5" t="str">
        <f t="shared" si="267"/>
        <v>code</v>
      </c>
      <c r="I783" s="13" t="b">
        <f t="shared" si="268"/>
        <v>0</v>
      </c>
      <c r="J783" s="6">
        <f ca="1">OFFSET(program!$A$1,0,disasm!A783)</f>
        <v>1102</v>
      </c>
      <c r="K783" s="7">
        <f t="shared" ca="1" si="258"/>
        <v>2</v>
      </c>
      <c r="L783" s="7" t="str">
        <f t="shared" ca="1" si="269"/>
        <v xml:space="preserve">MUL </v>
      </c>
      <c r="M783" s="7">
        <f t="shared" ca="1" si="270"/>
        <v>4</v>
      </c>
      <c r="N783" s="7">
        <f t="shared" ca="1" si="259"/>
        <v>3</v>
      </c>
      <c r="O783" s="8">
        <f t="shared" ca="1" si="271"/>
        <v>1</v>
      </c>
      <c r="P783" s="8">
        <f t="shared" ca="1" si="260"/>
        <v>1</v>
      </c>
      <c r="Q783" s="8">
        <f t="shared" ca="1" si="261"/>
        <v>0</v>
      </c>
      <c r="R783" s="8" t="str">
        <f t="shared" ca="1" si="272"/>
        <v>num</v>
      </c>
      <c r="S783" s="8" t="str">
        <f t="shared" ca="1" si="273"/>
        <v>addr</v>
      </c>
      <c r="T783" s="8" t="str">
        <f t="shared" ca="1" si="274"/>
        <v>addr</v>
      </c>
      <c r="U783" s="7">
        <f ca="1">IF(O783="","",OFFSET(program!$A$1,0,disasm!$A783+COLUMN()-COLUMN($U783)+IF($I783,0,1)))</f>
        <v>1</v>
      </c>
      <c r="V783" s="7">
        <f ca="1">IF(P783="","",OFFSET(program!$A$1,0,disasm!$A783+COLUMN()-COLUMN($U783)+IF($I783,0,1)))</f>
        <v>556</v>
      </c>
      <c r="W783" s="7">
        <f ca="1">IF(Q783="","",OFFSET(program!$A$1,0,disasm!$A783+COLUMN()-COLUMN($U783)+IF($I783,0,1)))</f>
        <v>69</v>
      </c>
      <c r="X783" s="3" t="str">
        <f t="shared" ca="1" si="275"/>
        <v>1</v>
      </c>
      <c r="Y783" s="3" t="str">
        <f t="shared" ca="1" si="276"/>
        <v>app_first</v>
      </c>
      <c r="Z783" s="3" t="str">
        <f t="shared" ca="1" si="277"/>
        <v>[node.node_app]</v>
      </c>
      <c r="AA783" s="3" t="str">
        <f ca="1">" "
&amp;AE783
&amp;IF(AND(OR(K783=5,K783=6),MOD(INT(J783/1000),10)=1)," A2","")
&amp;IF(AND(NOT(I783),J783=109,OFFSET(program!$A$1,0,disasm!$A783+1)&gt;0,NOT(ISNUMBER(FIND(" A1 "," "&amp;AE783&amp;" "))))," AUTOLABEL","")
&amp;" "</f>
        <v xml:space="preserve"> A2 </v>
      </c>
      <c r="AE783" s="12" t="s">
        <v>19</v>
      </c>
    </row>
    <row r="784" spans="1:31" x14ac:dyDescent="0.2">
      <c r="A784" s="1">
        <f t="shared" ca="1" si="262"/>
        <v>1881</v>
      </c>
      <c r="B784" s="2" t="str">
        <f t="shared" ca="1" si="263"/>
        <v>node22_main+16</v>
      </c>
      <c r="C784" s="3" t="str">
        <f ca="1">_xlfn.TEXTJOIN(" ",FALSE,OFFSET(program!$A$1,0,A784,1,M784))</f>
        <v>1102 1 1 71</v>
      </c>
      <c r="D784" s="4" t="str">
        <f ca="1">IF($H784="data",".dat "&amp;X784,
IF($H784="str",".str " &amp; _xlfn.TEXTJOIN("",FALSE,OFFSET(program!$A$2,0,A784+1,1,M784-1)),
$L784&amp;" "&amp;_xlfn.TEXTJOIN(", ",TRUE,$X784:$Z784)
))</f>
        <v>MUL  1, 1, [node.desttbl_size]</v>
      </c>
      <c r="E784" s="19" t="b">
        <f t="shared" ca="1" si="264"/>
        <v>1</v>
      </c>
      <c r="F784" s="5" t="str">
        <f t="shared" ca="1" si="265"/>
        <v>node22_main</v>
      </c>
      <c r="G784" s="5">
        <f t="shared" ca="1" si="266"/>
        <v>1865</v>
      </c>
      <c r="H784" s="5" t="str">
        <f t="shared" si="267"/>
        <v>code</v>
      </c>
      <c r="I784" s="13" t="b">
        <f t="shared" si="268"/>
        <v>0</v>
      </c>
      <c r="J784" s="6">
        <f ca="1">OFFSET(program!$A$1,0,disasm!A784)</f>
        <v>1102</v>
      </c>
      <c r="K784" s="7">
        <f t="shared" ca="1" si="258"/>
        <v>2</v>
      </c>
      <c r="L784" s="7" t="str">
        <f t="shared" ca="1" si="269"/>
        <v xml:space="preserve">MUL </v>
      </c>
      <c r="M784" s="7">
        <f t="shared" ca="1" si="270"/>
        <v>4</v>
      </c>
      <c r="N784" s="7">
        <f t="shared" ca="1" si="259"/>
        <v>3</v>
      </c>
      <c r="O784" s="8">
        <f t="shared" ca="1" si="271"/>
        <v>1</v>
      </c>
      <c r="P784" s="8">
        <f t="shared" ca="1" si="260"/>
        <v>1</v>
      </c>
      <c r="Q784" s="8">
        <f t="shared" ca="1" si="261"/>
        <v>0</v>
      </c>
      <c r="R784" s="8" t="str">
        <f t="shared" ca="1" si="272"/>
        <v>num</v>
      </c>
      <c r="S784" s="8" t="str">
        <f t="shared" ca="1" si="273"/>
        <v>num</v>
      </c>
      <c r="T784" s="8" t="str">
        <f t="shared" ca="1" si="274"/>
        <v>addr</v>
      </c>
      <c r="U784" s="7">
        <f ca="1">IF(O784="","",OFFSET(program!$A$1,0,disasm!$A784+COLUMN()-COLUMN($U784)+IF($I784,0,1)))</f>
        <v>1</v>
      </c>
      <c r="V784" s="7">
        <f ca="1">IF(P784="","",OFFSET(program!$A$1,0,disasm!$A784+COLUMN()-COLUMN($U784)+IF($I784,0,1)))</f>
        <v>1</v>
      </c>
      <c r="W784" s="7">
        <f ca="1">IF(Q784="","",OFFSET(program!$A$1,0,disasm!$A784+COLUMN()-COLUMN($U784)+IF($I784,0,1)))</f>
        <v>71</v>
      </c>
      <c r="X784" s="3" t="str">
        <f t="shared" ca="1" si="275"/>
        <v>1</v>
      </c>
      <c r="Y784" s="3" t="str">
        <f t="shared" ca="1" si="276"/>
        <v>1</v>
      </c>
      <c r="Z784" s="3" t="str">
        <f t="shared" ca="1" si="277"/>
        <v>[node.desttbl_size]</v>
      </c>
      <c r="AA784" s="3" t="str">
        <f ca="1">" "
&amp;AE784
&amp;IF(AND(OR(K784=5,K784=6),MOD(INT(J784/1000),10)=1)," A2","")
&amp;IF(AND(NOT(I784),J784=109,OFFSET(program!$A$1,0,disasm!$A784+1)&gt;0,NOT(ISNUMBER(FIND(" A1 "," "&amp;AE784&amp;" "))))," AUTOLABEL","")
&amp;" "</f>
        <v xml:space="preserve">  </v>
      </c>
    </row>
    <row r="785" spans="1:31" x14ac:dyDescent="0.2">
      <c r="A785" s="1">
        <f t="shared" ca="1" si="262"/>
        <v>1885</v>
      </c>
      <c r="B785" s="2" t="str">
        <f t="shared" ca="1" si="263"/>
        <v>node22_main+20</v>
      </c>
      <c r="C785" s="3" t="str">
        <f ca="1">_xlfn.TEXTJOIN(" ",FALSE,OFFSET(program!$A$1,0,A785,1,M785))</f>
        <v>1102 1894 1 72</v>
      </c>
      <c r="D785" s="4" t="str">
        <f ca="1">IF($H785="data",".dat "&amp;X785,
IF($H785="str",".str " &amp; _xlfn.TEXTJOIN("",FALSE,OFFSET(program!$A$2,0,A785+1,1,M785-1)),
$L785&amp;" "&amp;_xlfn.TEXTJOIN(", ",TRUE,$X785:$Z785)
))</f>
        <v>MUL  node22_main+29, 1, [node.desttbl]</v>
      </c>
      <c r="E785" s="19" t="b">
        <f t="shared" ca="1" si="264"/>
        <v>1</v>
      </c>
      <c r="F785" s="5" t="str">
        <f t="shared" ca="1" si="265"/>
        <v>node22_main</v>
      </c>
      <c r="G785" s="5">
        <f t="shared" ca="1" si="266"/>
        <v>1865</v>
      </c>
      <c r="H785" s="5" t="str">
        <f t="shared" si="267"/>
        <v>code</v>
      </c>
      <c r="I785" s="13" t="b">
        <f t="shared" si="268"/>
        <v>0</v>
      </c>
      <c r="J785" s="6">
        <f ca="1">OFFSET(program!$A$1,0,disasm!A785)</f>
        <v>1102</v>
      </c>
      <c r="K785" s="7">
        <f t="shared" ca="1" si="258"/>
        <v>2</v>
      </c>
      <c r="L785" s="7" t="str">
        <f t="shared" ca="1" si="269"/>
        <v xml:space="preserve">MUL </v>
      </c>
      <c r="M785" s="7">
        <f t="shared" ca="1" si="270"/>
        <v>4</v>
      </c>
      <c r="N785" s="7">
        <f t="shared" ca="1" si="259"/>
        <v>3</v>
      </c>
      <c r="O785" s="8">
        <f t="shared" ca="1" si="271"/>
        <v>1</v>
      </c>
      <c r="P785" s="8">
        <f t="shared" ca="1" si="260"/>
        <v>1</v>
      </c>
      <c r="Q785" s="8">
        <f t="shared" ca="1" si="261"/>
        <v>0</v>
      </c>
      <c r="R785" s="8" t="str">
        <f t="shared" ca="1" si="272"/>
        <v>addr</v>
      </c>
      <c r="S785" s="8" t="str">
        <f t="shared" ca="1" si="273"/>
        <v>num</v>
      </c>
      <c r="T785" s="8" t="str">
        <f t="shared" ca="1" si="274"/>
        <v>addr</v>
      </c>
      <c r="U785" s="7">
        <f ca="1">IF(O785="","",OFFSET(program!$A$1,0,disasm!$A785+COLUMN()-COLUMN($U785)+IF($I785,0,1)))</f>
        <v>1894</v>
      </c>
      <c r="V785" s="7">
        <f ca="1">IF(P785="","",OFFSET(program!$A$1,0,disasm!$A785+COLUMN()-COLUMN($U785)+IF($I785,0,1)))</f>
        <v>1</v>
      </c>
      <c r="W785" s="7">
        <f ca="1">IF(Q785="","",OFFSET(program!$A$1,0,disasm!$A785+COLUMN()-COLUMN($U785)+IF($I785,0,1)))</f>
        <v>72</v>
      </c>
      <c r="X785" s="3" t="str">
        <f t="shared" ca="1" si="275"/>
        <v>node22_main+29</v>
      </c>
      <c r="Y785" s="3" t="str">
        <f t="shared" ca="1" si="276"/>
        <v>1</v>
      </c>
      <c r="Z785" s="3" t="str">
        <f t="shared" ca="1" si="277"/>
        <v>[node.desttbl]</v>
      </c>
      <c r="AA785" s="3" t="str">
        <f ca="1">" "
&amp;AE785
&amp;IF(AND(OR(K785=5,K785=6),MOD(INT(J785/1000),10)=1)," A2","")
&amp;IF(AND(NOT(I785),J785=109,OFFSET(program!$A$1,0,disasm!$A785+1)&gt;0,NOT(ISNUMBER(FIND(" A1 "," "&amp;AE785&amp;" "))))," AUTOLABEL","")
&amp;" "</f>
        <v xml:space="preserve"> A1 </v>
      </c>
      <c r="AE785" s="21" t="s">
        <v>28</v>
      </c>
    </row>
    <row r="786" spans="1:31" x14ac:dyDescent="0.2">
      <c r="A786" s="1">
        <f t="shared" ca="1" si="262"/>
        <v>1889</v>
      </c>
      <c r="B786" s="2" t="str">
        <f t="shared" ca="1" si="263"/>
        <v>node22_main+24</v>
      </c>
      <c r="C786" s="3" t="str">
        <f ca="1">_xlfn.TEXTJOIN(" ",FALSE,OFFSET(program!$A$1,0,A786,1,M786))</f>
        <v>1105 1 73</v>
      </c>
      <c r="D786" s="4" t="str">
        <f ca="1">IF($H786="data",".dat "&amp;X786,
IF($H786="str",".str " &amp; _xlfn.TEXTJOIN("",FALSE,OFFSET(program!$A$2,0,A786+1,1,M786-1)),
$L786&amp;" "&amp;_xlfn.TEXTJOIN(", ",TRUE,$X786:$Z786)
))</f>
        <v>J!=0 1, main.loop</v>
      </c>
      <c r="E786" s="19" t="b">
        <f t="shared" ca="1" si="264"/>
        <v>1</v>
      </c>
      <c r="F786" s="5" t="str">
        <f t="shared" ca="1" si="265"/>
        <v>node22_main</v>
      </c>
      <c r="G786" s="5">
        <f t="shared" ca="1" si="266"/>
        <v>1865</v>
      </c>
      <c r="H786" s="5" t="str">
        <f t="shared" si="267"/>
        <v>code</v>
      </c>
      <c r="I786" s="13" t="b">
        <f t="shared" si="268"/>
        <v>0</v>
      </c>
      <c r="J786" s="6">
        <f ca="1">OFFSET(program!$A$1,0,disasm!A786)</f>
        <v>1105</v>
      </c>
      <c r="K786" s="7">
        <f t="shared" ca="1" si="258"/>
        <v>5</v>
      </c>
      <c r="L786" s="7" t="str">
        <f t="shared" ca="1" si="269"/>
        <v>J!=0</v>
      </c>
      <c r="M786" s="7">
        <f t="shared" ca="1" si="270"/>
        <v>3</v>
      </c>
      <c r="N786" s="7">
        <f t="shared" ca="1" si="259"/>
        <v>2</v>
      </c>
      <c r="O786" s="8">
        <f t="shared" ca="1" si="271"/>
        <v>1</v>
      </c>
      <c r="P786" s="8">
        <f t="shared" ca="1" si="260"/>
        <v>1</v>
      </c>
      <c r="Q786" s="8" t="str">
        <f t="shared" ca="1" si="261"/>
        <v/>
      </c>
      <c r="R786" s="8" t="str">
        <f t="shared" ca="1" si="272"/>
        <v>num</v>
      </c>
      <c r="S786" s="8" t="str">
        <f t="shared" ca="1" si="273"/>
        <v>addr</v>
      </c>
      <c r="T786" s="8" t="str">
        <f t="shared" ca="1" si="274"/>
        <v/>
      </c>
      <c r="U786" s="7">
        <f ca="1">IF(O786="","",OFFSET(program!$A$1,0,disasm!$A786+COLUMN()-COLUMN($U786)+IF($I786,0,1)))</f>
        <v>1</v>
      </c>
      <c r="V786" s="7">
        <f ca="1">IF(P786="","",OFFSET(program!$A$1,0,disasm!$A786+COLUMN()-COLUMN($U786)+IF($I786,0,1)))</f>
        <v>73</v>
      </c>
      <c r="W786" s="7" t="str">
        <f ca="1">IF(Q786="","",OFFSET(program!$A$1,0,disasm!$A786+COLUMN()-COLUMN($U786)+IF($I786,0,1)))</f>
        <v/>
      </c>
      <c r="X786" s="3" t="str">
        <f t="shared" ca="1" si="275"/>
        <v>1</v>
      </c>
      <c r="Y786" s="3" t="str">
        <f t="shared" ca="1" si="276"/>
        <v>main.loop</v>
      </c>
      <c r="Z786" s="3" t="str">
        <f t="shared" ca="1" si="277"/>
        <v/>
      </c>
      <c r="AA786" s="3" t="str">
        <f ca="1">" "
&amp;AE786
&amp;IF(AND(OR(K786=5,K786=6),MOD(INT(J786/1000),10)=1)," A2","")
&amp;IF(AND(NOT(I786),J786=109,OFFSET(program!$A$1,0,disasm!$A786+1)&gt;0,NOT(ISNUMBER(FIND(" A1 "," "&amp;AE786&amp;" "))))," AUTOLABEL","")
&amp;" "</f>
        <v xml:space="preserve">  A2 </v>
      </c>
    </row>
    <row r="787" spans="1:31" x14ac:dyDescent="0.2">
      <c r="A787" s="1">
        <f t="shared" ca="1" si="262"/>
        <v>1892</v>
      </c>
      <c r="B787" s="2" t="str">
        <f t="shared" ca="1" si="263"/>
        <v>node22_main+27</v>
      </c>
      <c r="C787" s="3" t="str">
        <f ca="1">_xlfn.TEXTJOIN(" ",FALSE,OFFSET(program!$A$1,0,A787,1,M787))</f>
        <v>1</v>
      </c>
      <c r="D787" s="4" t="str">
        <f ca="1">IF($H787="data",".dat "&amp;X787,
IF($H787="str",".str " &amp; _xlfn.TEXTJOIN("",FALSE,OFFSET(program!$A$2,0,A787+1,1,M787-1)),
$L787&amp;" "&amp;_xlfn.TEXTJOIN(", ",TRUE,$X787:$Z787)
))</f>
        <v>.dat 1</v>
      </c>
      <c r="E787" s="19" t="b">
        <f t="shared" ca="1" si="264"/>
        <v>1</v>
      </c>
      <c r="F787" s="5" t="str">
        <f t="shared" ca="1" si="265"/>
        <v>node22_main</v>
      </c>
      <c r="G787" s="5">
        <f t="shared" ca="1" si="266"/>
        <v>1865</v>
      </c>
      <c r="H787" s="5" t="str">
        <f t="shared" si="267"/>
        <v>data</v>
      </c>
      <c r="I787" s="13" t="b">
        <f t="shared" si="268"/>
        <v>1</v>
      </c>
      <c r="J787" s="6">
        <f ca="1">OFFSET(program!$A$1,0,disasm!A787)</f>
        <v>1</v>
      </c>
      <c r="K787" s="7">
        <f t="shared" ca="1" si="258"/>
        <v>1</v>
      </c>
      <c r="L787" s="7" t="str">
        <f t="shared" ca="1" si="269"/>
        <v xml:space="preserve">ADD </v>
      </c>
      <c r="M787" s="7">
        <f t="shared" si="270"/>
        <v>1</v>
      </c>
      <c r="N787" s="7">
        <f t="shared" si="259"/>
        <v>1</v>
      </c>
      <c r="O787" s="8">
        <f t="shared" si="271"/>
        <v>1</v>
      </c>
      <c r="P787" s="8" t="str">
        <f t="shared" si="260"/>
        <v/>
      </c>
      <c r="Q787" s="8" t="str">
        <f t="shared" si="261"/>
        <v/>
      </c>
      <c r="R787" s="8" t="str">
        <f t="shared" ca="1" si="272"/>
        <v>num</v>
      </c>
      <c r="S787" s="8" t="str">
        <f t="shared" si="273"/>
        <v/>
      </c>
      <c r="T787" s="8" t="str">
        <f t="shared" si="274"/>
        <v/>
      </c>
      <c r="U787" s="7">
        <f ca="1">IF(O787="","",OFFSET(program!$A$1,0,disasm!$A787+COLUMN()-COLUMN($U787)+IF($I787,0,1)))</f>
        <v>1</v>
      </c>
      <c r="V787" s="7" t="str">
        <f ca="1">IF(P787="","",OFFSET(program!$A$1,0,disasm!$A787+COLUMN()-COLUMN($U787)+IF($I787,0,1)))</f>
        <v/>
      </c>
      <c r="W787" s="7" t="str">
        <f ca="1">IF(Q787="","",OFFSET(program!$A$1,0,disasm!$A787+COLUMN()-COLUMN($U787)+IF($I787,0,1)))</f>
        <v/>
      </c>
      <c r="X787" s="3" t="str">
        <f t="shared" ca="1" si="275"/>
        <v>1</v>
      </c>
      <c r="Y787" s="3" t="str">
        <f t="shared" si="276"/>
        <v/>
      </c>
      <c r="Z787" s="3" t="str">
        <f t="shared" si="277"/>
        <v/>
      </c>
      <c r="AA787" s="3" t="str">
        <f ca="1">" "
&amp;AE787
&amp;IF(AND(OR(K787=5,K787=6),MOD(INT(J787/1000),10)=1)," A2","")
&amp;IF(AND(NOT(I787),J787=109,OFFSET(program!$A$1,0,disasm!$A787+1)&gt;0,NOT(ISNUMBER(FIND(" A1 "," "&amp;AE787&amp;" "))))," AUTOLABEL","")
&amp;" "</f>
        <v xml:space="preserve"> DATA </v>
      </c>
      <c r="AE787" s="12" t="s">
        <v>23</v>
      </c>
    </row>
    <row r="788" spans="1:31" x14ac:dyDescent="0.2">
      <c r="A788" s="1">
        <f t="shared" ca="1" si="262"/>
        <v>1893</v>
      </c>
      <c r="B788" s="2" t="str">
        <f t="shared" ca="1" si="263"/>
        <v>node22_main+28</v>
      </c>
      <c r="C788" s="3" t="str">
        <f ca="1">_xlfn.TEXTJOIN(" ",FALSE,OFFSET(program!$A$1,0,A788,1,M788))</f>
        <v>4</v>
      </c>
      <c r="D788" s="4" t="str">
        <f ca="1">IF($H788="data",".dat "&amp;X788,
IF($H788="str",".str " &amp; _xlfn.TEXTJOIN("",FALSE,OFFSET(program!$A$2,0,A788+1,1,M788-1)),
$L788&amp;" "&amp;_xlfn.TEXTJOIN(", ",TRUE,$X788:$Z788)
))</f>
        <v>.dat 4</v>
      </c>
      <c r="E788" s="19" t="b">
        <f t="shared" ca="1" si="264"/>
        <v>1</v>
      </c>
      <c r="F788" s="5" t="str">
        <f t="shared" ca="1" si="265"/>
        <v>node22_main</v>
      </c>
      <c r="G788" s="5">
        <f t="shared" ca="1" si="266"/>
        <v>1865</v>
      </c>
      <c r="H788" s="5" t="str">
        <f t="shared" si="267"/>
        <v>data</v>
      </c>
      <c r="I788" s="13" t="b">
        <f t="shared" si="268"/>
        <v>1</v>
      </c>
      <c r="J788" s="6">
        <f ca="1">OFFSET(program!$A$1,0,disasm!A788)</f>
        <v>4</v>
      </c>
      <c r="K788" s="7">
        <f t="shared" ca="1" si="258"/>
        <v>4</v>
      </c>
      <c r="L788" s="7" t="str">
        <f t="shared" ca="1" si="269"/>
        <v xml:space="preserve">OUT </v>
      </c>
      <c r="M788" s="7">
        <f t="shared" si="270"/>
        <v>1</v>
      </c>
      <c r="N788" s="7">
        <f t="shared" si="259"/>
        <v>1</v>
      </c>
      <c r="O788" s="8">
        <f t="shared" si="271"/>
        <v>1</v>
      </c>
      <c r="P788" s="8" t="str">
        <f t="shared" si="260"/>
        <v/>
      </c>
      <c r="Q788" s="8" t="str">
        <f t="shared" si="261"/>
        <v/>
      </c>
      <c r="R788" s="8" t="str">
        <f t="shared" ca="1" si="272"/>
        <v>num</v>
      </c>
      <c r="S788" s="8" t="str">
        <f t="shared" si="273"/>
        <v/>
      </c>
      <c r="T788" s="8" t="str">
        <f t="shared" si="274"/>
        <v/>
      </c>
      <c r="U788" s="7">
        <f ca="1">IF(O788="","",OFFSET(program!$A$1,0,disasm!$A788+COLUMN()-COLUMN($U788)+IF($I788,0,1)))</f>
        <v>4</v>
      </c>
      <c r="V788" s="7" t="str">
        <f ca="1">IF(P788="","",OFFSET(program!$A$1,0,disasm!$A788+COLUMN()-COLUMN($U788)+IF($I788,0,1)))</f>
        <v/>
      </c>
      <c r="W788" s="7" t="str">
        <f ca="1">IF(Q788="","",OFFSET(program!$A$1,0,disasm!$A788+COLUMN()-COLUMN($U788)+IF($I788,0,1)))</f>
        <v/>
      </c>
      <c r="X788" s="3" t="str">
        <f t="shared" ca="1" si="275"/>
        <v>4</v>
      </c>
      <c r="Y788" s="3" t="str">
        <f t="shared" si="276"/>
        <v/>
      </c>
      <c r="Z788" s="3" t="str">
        <f t="shared" si="277"/>
        <v/>
      </c>
      <c r="AA788" s="3" t="str">
        <f ca="1">" "
&amp;AE788
&amp;IF(AND(OR(K788=5,K788=6),MOD(INT(J788/1000),10)=1)," A2","")
&amp;IF(AND(NOT(I788),J788=109,OFFSET(program!$A$1,0,disasm!$A788+1)&gt;0,NOT(ISNUMBER(FIND(" A1 "," "&amp;AE788&amp;" "))))," AUTOLABEL","")
&amp;" "</f>
        <v xml:space="preserve">  </v>
      </c>
    </row>
    <row r="789" spans="1:31" x14ac:dyDescent="0.2">
      <c r="A789" s="1">
        <f t="shared" ca="1" si="262"/>
        <v>1894</v>
      </c>
      <c r="B789" s="2" t="str">
        <f t="shared" ca="1" si="263"/>
        <v>node22_main+29</v>
      </c>
      <c r="C789" s="3" t="str">
        <f ca="1">_xlfn.TEXTJOIN(" ",FALSE,OFFSET(program!$A$1,0,A789,1,M789))</f>
        <v>5</v>
      </c>
      <c r="D789" s="4" t="str">
        <f ca="1">IF($H789="data",".dat "&amp;X789,
IF($H789="str",".str " &amp; _xlfn.TEXTJOIN("",FALSE,OFFSET(program!$A$2,0,A789+1,1,M789-1)),
$L789&amp;" "&amp;_xlfn.TEXTJOIN(", ",TRUE,$X789:$Z789)
))</f>
        <v>.dat 5</v>
      </c>
      <c r="E789" s="19" t="b">
        <f t="shared" ca="1" si="264"/>
        <v>1</v>
      </c>
      <c r="F789" s="5" t="str">
        <f t="shared" ca="1" si="265"/>
        <v>node22_main</v>
      </c>
      <c r="G789" s="5">
        <f t="shared" ca="1" si="266"/>
        <v>1865</v>
      </c>
      <c r="H789" s="5" t="str">
        <f t="shared" si="267"/>
        <v>data</v>
      </c>
      <c r="I789" s="13" t="b">
        <f t="shared" si="268"/>
        <v>1</v>
      </c>
      <c r="J789" s="6">
        <f ca="1">OFFSET(program!$A$1,0,disasm!A789)</f>
        <v>5</v>
      </c>
      <c r="K789" s="7">
        <f t="shared" ca="1" si="258"/>
        <v>5</v>
      </c>
      <c r="L789" s="7" t="str">
        <f t="shared" ca="1" si="269"/>
        <v>J!=0</v>
      </c>
      <c r="M789" s="7">
        <f t="shared" si="270"/>
        <v>1</v>
      </c>
      <c r="N789" s="7">
        <f t="shared" si="259"/>
        <v>1</v>
      </c>
      <c r="O789" s="8">
        <f t="shared" si="271"/>
        <v>1</v>
      </c>
      <c r="P789" s="8" t="str">
        <f t="shared" si="260"/>
        <v/>
      </c>
      <c r="Q789" s="8" t="str">
        <f t="shared" si="261"/>
        <v/>
      </c>
      <c r="R789" s="8" t="str">
        <f t="shared" ca="1" si="272"/>
        <v>num</v>
      </c>
      <c r="S789" s="8" t="str">
        <f t="shared" si="273"/>
        <v/>
      </c>
      <c r="T789" s="8" t="str">
        <f t="shared" si="274"/>
        <v/>
      </c>
      <c r="U789" s="7">
        <f ca="1">IF(O789="","",OFFSET(program!$A$1,0,disasm!$A789+COLUMN()-COLUMN($U789)+IF($I789,0,1)))</f>
        <v>5</v>
      </c>
      <c r="V789" s="7" t="str">
        <f ca="1">IF(P789="","",OFFSET(program!$A$1,0,disasm!$A789+COLUMN()-COLUMN($U789)+IF($I789,0,1)))</f>
        <v/>
      </c>
      <c r="W789" s="7" t="str">
        <f ca="1">IF(Q789="","",OFFSET(program!$A$1,0,disasm!$A789+COLUMN()-COLUMN($U789)+IF($I789,0,1)))</f>
        <v/>
      </c>
      <c r="X789" s="3" t="str">
        <f t="shared" ca="1" si="275"/>
        <v>5</v>
      </c>
      <c r="Y789" s="3" t="str">
        <f t="shared" si="276"/>
        <v/>
      </c>
      <c r="Z789" s="3" t="str">
        <f t="shared" si="277"/>
        <v/>
      </c>
      <c r="AA789" s="3" t="str">
        <f ca="1">" "
&amp;AE789
&amp;IF(AND(OR(K789=5,K789=6),MOD(INT(J789/1000),10)=1)," A2","")
&amp;IF(AND(NOT(I789),J789=109,OFFSET(program!$A$1,0,disasm!$A789+1)&gt;0,NOT(ISNUMBER(FIND(" A1 "," "&amp;AE789&amp;" "))))," AUTOLABEL","")
&amp;" "</f>
        <v xml:space="preserve">  </v>
      </c>
    </row>
    <row r="790" spans="1:31" x14ac:dyDescent="0.2">
      <c r="A790" s="1">
        <f t="shared" ca="1" si="262"/>
        <v>1895</v>
      </c>
      <c r="B790" s="2" t="str">
        <f t="shared" ca="1" si="263"/>
        <v>node22_main+30</v>
      </c>
      <c r="C790" s="3" t="str">
        <f ca="1">_xlfn.TEXTJOIN(" ",FALSE,OFFSET(program!$A$1,0,A790,1,M790))</f>
        <v>121084</v>
      </c>
      <c r="D790" s="4" t="str">
        <f ca="1">IF($H790="data",".dat "&amp;X790,
IF($H790="str",".str " &amp; _xlfn.TEXTJOIN("",FALSE,OFFSET(program!$A$2,0,A790+1,1,M790-1)),
$L790&amp;" "&amp;_xlfn.TEXTJOIN(", ",TRUE,$X790:$Z790)
))</f>
        <v>.dat 121084</v>
      </c>
      <c r="E790" s="19" t="b">
        <f t="shared" ca="1" si="264"/>
        <v>1</v>
      </c>
      <c r="F790" s="5" t="str">
        <f t="shared" ca="1" si="265"/>
        <v>node22_main</v>
      </c>
      <c r="G790" s="5">
        <f t="shared" ca="1" si="266"/>
        <v>1865</v>
      </c>
      <c r="H790" s="5" t="str">
        <f t="shared" si="267"/>
        <v>data</v>
      </c>
      <c r="I790" s="13" t="b">
        <f t="shared" si="268"/>
        <v>1</v>
      </c>
      <c r="J790" s="6">
        <f ca="1">OFFSET(program!$A$1,0,disasm!A790)</f>
        <v>121084</v>
      </c>
      <c r="K790" s="7">
        <f t="shared" ca="1" si="258"/>
        <v>84</v>
      </c>
      <c r="L790" s="7" t="e">
        <f t="shared" ca="1" si="269"/>
        <v>#VALUE!</v>
      </c>
      <c r="M790" s="7">
        <f t="shared" si="270"/>
        <v>1</v>
      </c>
      <c r="N790" s="7">
        <f t="shared" si="259"/>
        <v>1</v>
      </c>
      <c r="O790" s="8">
        <f t="shared" si="271"/>
        <v>1</v>
      </c>
      <c r="P790" s="8" t="str">
        <f t="shared" si="260"/>
        <v/>
      </c>
      <c r="Q790" s="8" t="str">
        <f t="shared" si="261"/>
        <v/>
      </c>
      <c r="R790" s="8" t="str">
        <f t="shared" ca="1" si="272"/>
        <v>num</v>
      </c>
      <c r="S790" s="8" t="str">
        <f t="shared" si="273"/>
        <v/>
      </c>
      <c r="T790" s="8" t="str">
        <f t="shared" si="274"/>
        <v/>
      </c>
      <c r="U790" s="7">
        <f ca="1">IF(O790="","",OFFSET(program!$A$1,0,disasm!$A790+COLUMN()-COLUMN($U790)+IF($I790,0,1)))</f>
        <v>121084</v>
      </c>
      <c r="V790" s="7" t="str">
        <f ca="1">IF(P790="","",OFFSET(program!$A$1,0,disasm!$A790+COLUMN()-COLUMN($U790)+IF($I790,0,1)))</f>
        <v/>
      </c>
      <c r="W790" s="7" t="str">
        <f ca="1">IF(Q790="","",OFFSET(program!$A$1,0,disasm!$A790+COLUMN()-COLUMN($U790)+IF($I790,0,1)))</f>
        <v/>
      </c>
      <c r="X790" s="3" t="str">
        <f t="shared" ca="1" si="275"/>
        <v>121084</v>
      </c>
      <c r="Y790" s="3" t="str">
        <f t="shared" si="276"/>
        <v/>
      </c>
      <c r="Z790" s="3" t="str">
        <f t="shared" si="277"/>
        <v/>
      </c>
      <c r="AA790" s="3" t="str">
        <f ca="1">" "
&amp;AE790
&amp;IF(AND(OR(K790=5,K790=6),MOD(INT(J790/1000),10)=1)," A2","")
&amp;IF(AND(NOT(I790),J790=109,OFFSET(program!$A$1,0,disasm!$A790+1)&gt;0,NOT(ISNUMBER(FIND(" A1 "," "&amp;AE790&amp;" "))))," AUTOLABEL","")
&amp;" "</f>
        <v xml:space="preserve">  </v>
      </c>
    </row>
    <row r="791" spans="1:31" x14ac:dyDescent="0.2">
      <c r="A791" s="1">
        <f t="shared" ca="1" si="262"/>
        <v>1896</v>
      </c>
      <c r="B791" s="2" t="str">
        <f t="shared" ca="1" si="263"/>
        <v>node29_main</v>
      </c>
      <c r="C791" s="3" t="str">
        <f ca="1">_xlfn.TEXTJOIN(" ",FALSE,OFFSET(program!$A$1,0,A791,1,M791))</f>
        <v>1101 0 86561 66</v>
      </c>
      <c r="D791" s="4" t="str">
        <f ca="1">IF($H791="data",".dat "&amp;X791,
IF($H791="str",".str " &amp; _xlfn.TEXTJOIN("",FALSE,OFFSET(program!$A$2,0,A791+1,1,M791-1)),
$L791&amp;" "&amp;_xlfn.TEXTJOIN(", ",TRUE,$X791:$Z791)
))</f>
        <v>ADD  0, 86561, [node.prime]</v>
      </c>
      <c r="E791" s="19" t="b">
        <f t="shared" ca="1" si="264"/>
        <v>0</v>
      </c>
      <c r="F791" s="5" t="str">
        <f t="shared" si="265"/>
        <v>node29_main</v>
      </c>
      <c r="G791" s="5">
        <f t="shared" ca="1" si="266"/>
        <v>1896</v>
      </c>
      <c r="H791" s="5" t="str">
        <f t="shared" si="267"/>
        <v>code</v>
      </c>
      <c r="I791" s="13" t="b">
        <f t="shared" si="268"/>
        <v>0</v>
      </c>
      <c r="J791" s="6">
        <f ca="1">OFFSET(program!$A$1,0,disasm!A791)</f>
        <v>1101</v>
      </c>
      <c r="K791" s="7">
        <f t="shared" ca="1" si="258"/>
        <v>1</v>
      </c>
      <c r="L791" s="7" t="str">
        <f t="shared" ca="1" si="269"/>
        <v xml:space="preserve">ADD </v>
      </c>
      <c r="M791" s="7">
        <f t="shared" ca="1" si="270"/>
        <v>4</v>
      </c>
      <c r="N791" s="7">
        <f t="shared" ca="1" si="259"/>
        <v>3</v>
      </c>
      <c r="O791" s="8">
        <f t="shared" ca="1" si="271"/>
        <v>1</v>
      </c>
      <c r="P791" s="8">
        <f t="shared" ca="1" si="260"/>
        <v>1</v>
      </c>
      <c r="Q791" s="8">
        <f t="shared" ca="1" si="261"/>
        <v>0</v>
      </c>
      <c r="R791" s="8" t="str">
        <f t="shared" ca="1" si="272"/>
        <v>num</v>
      </c>
      <c r="S791" s="8" t="str">
        <f t="shared" ca="1" si="273"/>
        <v>num</v>
      </c>
      <c r="T791" s="8" t="str">
        <f t="shared" ca="1" si="274"/>
        <v>addr</v>
      </c>
      <c r="U791" s="7">
        <f ca="1">IF(O791="","",OFFSET(program!$A$1,0,disasm!$A791+COLUMN()-COLUMN($U791)+IF($I791,0,1)))</f>
        <v>0</v>
      </c>
      <c r="V791" s="7">
        <f ca="1">IF(P791="","",OFFSET(program!$A$1,0,disasm!$A791+COLUMN()-COLUMN($U791)+IF($I791,0,1)))</f>
        <v>86561</v>
      </c>
      <c r="W791" s="7">
        <f ca="1">IF(Q791="","",OFFSET(program!$A$1,0,disasm!$A791+COLUMN()-COLUMN($U791)+IF($I791,0,1)))</f>
        <v>66</v>
      </c>
      <c r="X791" s="3" t="str">
        <f t="shared" ca="1" si="275"/>
        <v>0</v>
      </c>
      <c r="Y791" s="3" t="str">
        <f t="shared" ca="1" si="276"/>
        <v>86561</v>
      </c>
      <c r="Z791" s="3" t="str">
        <f t="shared" ca="1" si="277"/>
        <v>[node.prime]</v>
      </c>
      <c r="AA791" s="3" t="str">
        <f ca="1">" "
&amp;AE791
&amp;IF(AND(OR(K791=5,K791=6),MOD(INT(J791/1000),10)=1)," A2","")
&amp;IF(AND(NOT(I791),J791=109,OFFSET(program!$A$1,0,disasm!$A791+1)&gt;0,NOT(ISNUMBER(FIND(" A1 "," "&amp;AE791&amp;" "))))," AUTOLABEL","")
&amp;" "</f>
        <v xml:space="preserve"> CODE </v>
      </c>
      <c r="AD791" s="12" t="s">
        <v>124</v>
      </c>
      <c r="AE791" s="12" t="s">
        <v>24</v>
      </c>
    </row>
    <row r="792" spans="1:31" x14ac:dyDescent="0.2">
      <c r="A792" s="1">
        <f t="shared" ca="1" si="262"/>
        <v>1900</v>
      </c>
      <c r="B792" s="2" t="str">
        <f t="shared" ca="1" si="263"/>
        <v>node29_main+4</v>
      </c>
      <c r="C792" s="3" t="str">
        <f ca="1">_xlfn.TEXTJOIN(" ",FALSE,OFFSET(program!$A$1,0,A792,1,M792))</f>
        <v>1101 0 3 67</v>
      </c>
      <c r="D792" s="4" t="str">
        <f ca="1">IF($H792="data",".dat "&amp;X792,
IF($H792="str",".str " &amp; _xlfn.TEXTJOIN("",FALSE,OFFSET(program!$A$2,0,A792+1,1,M792-1)),
$L792&amp;" "&amp;_xlfn.TEXTJOIN(", ",TRUE,$X792:$Z792)
))</f>
        <v>ADD  0, 3, [node.rxmem_size]</v>
      </c>
      <c r="E792" s="19" t="b">
        <f t="shared" ca="1" si="264"/>
        <v>0</v>
      </c>
      <c r="F792" s="5" t="str">
        <f t="shared" ca="1" si="265"/>
        <v>node29_main</v>
      </c>
      <c r="G792" s="5">
        <f t="shared" ca="1" si="266"/>
        <v>1896</v>
      </c>
      <c r="H792" s="5" t="str">
        <f t="shared" si="267"/>
        <v>code</v>
      </c>
      <c r="I792" s="13" t="b">
        <f t="shared" si="268"/>
        <v>0</v>
      </c>
      <c r="J792" s="6">
        <f ca="1">OFFSET(program!$A$1,0,disasm!A792)</f>
        <v>1101</v>
      </c>
      <c r="K792" s="7">
        <f t="shared" ca="1" si="258"/>
        <v>1</v>
      </c>
      <c r="L792" s="7" t="str">
        <f t="shared" ca="1" si="269"/>
        <v xml:space="preserve">ADD </v>
      </c>
      <c r="M792" s="7">
        <f t="shared" ca="1" si="270"/>
        <v>4</v>
      </c>
      <c r="N792" s="7">
        <f t="shared" ca="1" si="259"/>
        <v>3</v>
      </c>
      <c r="O792" s="8">
        <f t="shared" ca="1" si="271"/>
        <v>1</v>
      </c>
      <c r="P792" s="8">
        <f t="shared" ca="1" si="260"/>
        <v>1</v>
      </c>
      <c r="Q792" s="8">
        <f t="shared" ca="1" si="261"/>
        <v>0</v>
      </c>
      <c r="R792" s="8" t="str">
        <f t="shared" ca="1" si="272"/>
        <v>num</v>
      </c>
      <c r="S792" s="8" t="str">
        <f t="shared" ca="1" si="273"/>
        <v>num</v>
      </c>
      <c r="T792" s="8" t="str">
        <f t="shared" ca="1" si="274"/>
        <v>addr</v>
      </c>
      <c r="U792" s="7">
        <f ca="1">IF(O792="","",OFFSET(program!$A$1,0,disasm!$A792+COLUMN()-COLUMN($U792)+IF($I792,0,1)))</f>
        <v>0</v>
      </c>
      <c r="V792" s="7">
        <f ca="1">IF(P792="","",OFFSET(program!$A$1,0,disasm!$A792+COLUMN()-COLUMN($U792)+IF($I792,0,1)))</f>
        <v>3</v>
      </c>
      <c r="W792" s="7">
        <f ca="1">IF(Q792="","",OFFSET(program!$A$1,0,disasm!$A792+COLUMN()-COLUMN($U792)+IF($I792,0,1)))</f>
        <v>67</v>
      </c>
      <c r="X792" s="3" t="str">
        <f t="shared" ca="1" si="275"/>
        <v>0</v>
      </c>
      <c r="Y792" s="3" t="str">
        <f t="shared" ca="1" si="276"/>
        <v>3</v>
      </c>
      <c r="Z792" s="3" t="str">
        <f t="shared" ca="1" si="277"/>
        <v>[node.rxmem_size]</v>
      </c>
      <c r="AA792" s="3" t="str">
        <f ca="1">" "
&amp;AE792
&amp;IF(AND(OR(K792=5,K792=6),MOD(INT(J792/1000),10)=1)," A2","")
&amp;IF(AND(NOT(I792),J792=109,OFFSET(program!$A$1,0,disasm!$A792+1)&gt;0,NOT(ISNUMBER(FIND(" A1 "," "&amp;AE792&amp;" "))))," AUTOLABEL","")
&amp;" "</f>
        <v xml:space="preserve">  </v>
      </c>
    </row>
    <row r="793" spans="1:31" x14ac:dyDescent="0.2">
      <c r="A793" s="1">
        <f t="shared" ca="1" si="262"/>
        <v>1904</v>
      </c>
      <c r="B793" s="2" t="str">
        <f t="shared" ca="1" si="263"/>
        <v>node29_main+8</v>
      </c>
      <c r="C793" s="3" t="str">
        <f ca="1">_xlfn.TEXTJOIN(" ",FALSE,OFFSET(program!$A$1,0,A793,1,M793))</f>
        <v>1101 1923 0 68</v>
      </c>
      <c r="D793" s="4" t="str">
        <f ca="1">IF($H793="data",".dat "&amp;X793,
IF($H793="str",".str " &amp; _xlfn.TEXTJOIN("",FALSE,OFFSET(program!$A$2,0,A793+1,1,M793-1)),
$L793&amp;" "&amp;_xlfn.TEXTJOIN(", ",TRUE,$X793:$Z793)
))</f>
        <v>ADD  node29_main+27, 0, [node.rxmem]</v>
      </c>
      <c r="E793" s="19" t="b">
        <f t="shared" ca="1" si="264"/>
        <v>0</v>
      </c>
      <c r="F793" s="5" t="str">
        <f t="shared" ca="1" si="265"/>
        <v>node29_main</v>
      </c>
      <c r="G793" s="5">
        <f t="shared" ca="1" si="266"/>
        <v>1896</v>
      </c>
      <c r="H793" s="5" t="str">
        <f t="shared" si="267"/>
        <v>code</v>
      </c>
      <c r="I793" s="13" t="b">
        <f t="shared" si="268"/>
        <v>0</v>
      </c>
      <c r="J793" s="6">
        <f ca="1">OFFSET(program!$A$1,0,disasm!A793)</f>
        <v>1101</v>
      </c>
      <c r="K793" s="7">
        <f t="shared" ca="1" si="258"/>
        <v>1</v>
      </c>
      <c r="L793" s="7" t="str">
        <f t="shared" ca="1" si="269"/>
        <v xml:space="preserve">ADD </v>
      </c>
      <c r="M793" s="7">
        <f t="shared" ca="1" si="270"/>
        <v>4</v>
      </c>
      <c r="N793" s="7">
        <f t="shared" ca="1" si="259"/>
        <v>3</v>
      </c>
      <c r="O793" s="8">
        <f t="shared" ca="1" si="271"/>
        <v>1</v>
      </c>
      <c r="P793" s="8">
        <f t="shared" ca="1" si="260"/>
        <v>1</v>
      </c>
      <c r="Q793" s="8">
        <f t="shared" ca="1" si="261"/>
        <v>0</v>
      </c>
      <c r="R793" s="8" t="str">
        <f t="shared" ca="1" si="272"/>
        <v>addr</v>
      </c>
      <c r="S793" s="8" t="str">
        <f t="shared" ca="1" si="273"/>
        <v>num</v>
      </c>
      <c r="T793" s="8" t="str">
        <f t="shared" ca="1" si="274"/>
        <v>addr</v>
      </c>
      <c r="U793" s="7">
        <f ca="1">IF(O793="","",OFFSET(program!$A$1,0,disasm!$A793+COLUMN()-COLUMN($U793)+IF($I793,0,1)))</f>
        <v>1923</v>
      </c>
      <c r="V793" s="7">
        <f ca="1">IF(P793="","",OFFSET(program!$A$1,0,disasm!$A793+COLUMN()-COLUMN($U793)+IF($I793,0,1)))</f>
        <v>0</v>
      </c>
      <c r="W793" s="7">
        <f ca="1">IF(Q793="","",OFFSET(program!$A$1,0,disasm!$A793+COLUMN()-COLUMN($U793)+IF($I793,0,1)))</f>
        <v>68</v>
      </c>
      <c r="X793" s="3" t="str">
        <f t="shared" ca="1" si="275"/>
        <v>node29_main+27</v>
      </c>
      <c r="Y793" s="3" t="str">
        <f t="shared" ca="1" si="276"/>
        <v>0</v>
      </c>
      <c r="Z793" s="3" t="str">
        <f t="shared" ca="1" si="277"/>
        <v>[node.rxmem]</v>
      </c>
      <c r="AA793" s="3" t="str">
        <f ca="1">" "
&amp;AE793
&amp;IF(AND(OR(K793=5,K793=6),MOD(INT(J793/1000),10)=1)," A2","")
&amp;IF(AND(NOT(I793),J793=109,OFFSET(program!$A$1,0,disasm!$A793+1)&gt;0,NOT(ISNUMBER(FIND(" A1 "," "&amp;AE793&amp;" "))))," AUTOLABEL","")
&amp;" "</f>
        <v xml:space="preserve"> A1 </v>
      </c>
      <c r="AE793" s="12" t="s">
        <v>28</v>
      </c>
    </row>
    <row r="794" spans="1:31" x14ac:dyDescent="0.2">
      <c r="A794" s="1">
        <f t="shared" ca="1" si="262"/>
        <v>1908</v>
      </c>
      <c r="B794" s="2" t="str">
        <f t="shared" ca="1" si="263"/>
        <v>node29_main+12</v>
      </c>
      <c r="C794" s="3" t="str">
        <f ca="1">_xlfn.TEXTJOIN(" ",FALSE,OFFSET(program!$A$1,0,A794,1,M794))</f>
        <v>1102 1 302 69</v>
      </c>
      <c r="D794" s="4" t="str">
        <f ca="1">IF($H794="data",".dat "&amp;X794,
IF($H794="str",".str " &amp; _xlfn.TEXTJOIN("",FALSE,OFFSET(program!$A$2,0,A794+1,1,M794-1)),
$L794&amp;" "&amp;_xlfn.TEXTJOIN(", ",TRUE,$X794:$Z794)
))</f>
        <v>MUL  1, app_product, [node.node_app]</v>
      </c>
      <c r="E794" s="19" t="b">
        <f t="shared" ca="1" si="264"/>
        <v>0</v>
      </c>
      <c r="F794" s="5" t="str">
        <f t="shared" ca="1" si="265"/>
        <v>node29_main</v>
      </c>
      <c r="G794" s="5">
        <f t="shared" ca="1" si="266"/>
        <v>1896</v>
      </c>
      <c r="H794" s="5" t="str">
        <f t="shared" si="267"/>
        <v>code</v>
      </c>
      <c r="I794" s="13" t="b">
        <f t="shared" si="268"/>
        <v>0</v>
      </c>
      <c r="J794" s="6">
        <f ca="1">OFFSET(program!$A$1,0,disasm!A794)</f>
        <v>1102</v>
      </c>
      <c r="K794" s="7">
        <f t="shared" ca="1" si="258"/>
        <v>2</v>
      </c>
      <c r="L794" s="7" t="str">
        <f t="shared" ca="1" si="269"/>
        <v xml:space="preserve">MUL </v>
      </c>
      <c r="M794" s="7">
        <f t="shared" ca="1" si="270"/>
        <v>4</v>
      </c>
      <c r="N794" s="7">
        <f t="shared" ca="1" si="259"/>
        <v>3</v>
      </c>
      <c r="O794" s="8">
        <f t="shared" ca="1" si="271"/>
        <v>1</v>
      </c>
      <c r="P794" s="8">
        <f t="shared" ca="1" si="260"/>
        <v>1</v>
      </c>
      <c r="Q794" s="8">
        <f t="shared" ca="1" si="261"/>
        <v>0</v>
      </c>
      <c r="R794" s="8" t="str">
        <f t="shared" ca="1" si="272"/>
        <v>num</v>
      </c>
      <c r="S794" s="8" t="str">
        <f t="shared" ca="1" si="273"/>
        <v>addr</v>
      </c>
      <c r="T794" s="8" t="str">
        <f t="shared" ca="1" si="274"/>
        <v>addr</v>
      </c>
      <c r="U794" s="7">
        <f ca="1">IF(O794="","",OFFSET(program!$A$1,0,disasm!$A794+COLUMN()-COLUMN($U794)+IF($I794,0,1)))</f>
        <v>1</v>
      </c>
      <c r="V794" s="7">
        <f ca="1">IF(P794="","",OFFSET(program!$A$1,0,disasm!$A794+COLUMN()-COLUMN($U794)+IF($I794,0,1)))</f>
        <v>302</v>
      </c>
      <c r="W794" s="7">
        <f ca="1">IF(Q794="","",OFFSET(program!$A$1,0,disasm!$A794+COLUMN()-COLUMN($U794)+IF($I794,0,1)))</f>
        <v>69</v>
      </c>
      <c r="X794" s="3" t="str">
        <f t="shared" ca="1" si="275"/>
        <v>1</v>
      </c>
      <c r="Y794" s="3" t="str">
        <f t="shared" ca="1" si="276"/>
        <v>app_product</v>
      </c>
      <c r="Z794" s="3" t="str">
        <f t="shared" ca="1" si="277"/>
        <v>[node.node_app]</v>
      </c>
      <c r="AA794" s="3" t="str">
        <f ca="1">" "
&amp;AE794
&amp;IF(AND(OR(K794=5,K794=6),MOD(INT(J794/1000),10)=1)," A2","")
&amp;IF(AND(NOT(I794),J794=109,OFFSET(program!$A$1,0,disasm!$A794+1)&gt;0,NOT(ISNUMBER(FIND(" A1 "," "&amp;AE794&amp;" "))))," AUTOLABEL","")
&amp;" "</f>
        <v xml:space="preserve"> A2 </v>
      </c>
      <c r="AE794" s="12" t="s">
        <v>19</v>
      </c>
    </row>
    <row r="795" spans="1:31" x14ac:dyDescent="0.2">
      <c r="A795" s="1">
        <f t="shared" ca="1" si="262"/>
        <v>1912</v>
      </c>
      <c r="B795" s="2" t="str">
        <f t="shared" ca="1" si="263"/>
        <v>node29_main+16</v>
      </c>
      <c r="C795" s="3" t="str">
        <f ca="1">_xlfn.TEXTJOIN(" ",FALSE,OFFSET(program!$A$1,0,A795,1,M795))</f>
        <v>1101 0 1 71</v>
      </c>
      <c r="D795" s="4" t="str">
        <f ca="1">IF($H795="data",".dat "&amp;X795,
IF($H795="str",".str " &amp; _xlfn.TEXTJOIN("",FALSE,OFFSET(program!$A$2,0,A795+1,1,M795-1)),
$L795&amp;" "&amp;_xlfn.TEXTJOIN(", ",TRUE,$X795:$Z795)
))</f>
        <v>ADD  0, 1, [node.desttbl_size]</v>
      </c>
      <c r="E795" s="19" t="b">
        <f t="shared" ca="1" si="264"/>
        <v>0</v>
      </c>
      <c r="F795" s="5" t="str">
        <f t="shared" ca="1" si="265"/>
        <v>node29_main</v>
      </c>
      <c r="G795" s="5">
        <f t="shared" ca="1" si="266"/>
        <v>1896</v>
      </c>
      <c r="H795" s="5" t="str">
        <f t="shared" si="267"/>
        <v>code</v>
      </c>
      <c r="I795" s="13" t="b">
        <f t="shared" si="268"/>
        <v>0</v>
      </c>
      <c r="J795" s="6">
        <f ca="1">OFFSET(program!$A$1,0,disasm!A795)</f>
        <v>1101</v>
      </c>
      <c r="K795" s="7">
        <f t="shared" ca="1" si="258"/>
        <v>1</v>
      </c>
      <c r="L795" s="7" t="str">
        <f t="shared" ca="1" si="269"/>
        <v xml:space="preserve">ADD </v>
      </c>
      <c r="M795" s="7">
        <f t="shared" ca="1" si="270"/>
        <v>4</v>
      </c>
      <c r="N795" s="7">
        <f t="shared" ca="1" si="259"/>
        <v>3</v>
      </c>
      <c r="O795" s="8">
        <f t="shared" ca="1" si="271"/>
        <v>1</v>
      </c>
      <c r="P795" s="8">
        <f t="shared" ca="1" si="260"/>
        <v>1</v>
      </c>
      <c r="Q795" s="8">
        <f t="shared" ca="1" si="261"/>
        <v>0</v>
      </c>
      <c r="R795" s="8" t="str">
        <f t="shared" ca="1" si="272"/>
        <v>num</v>
      </c>
      <c r="S795" s="8" t="str">
        <f t="shared" ca="1" si="273"/>
        <v>num</v>
      </c>
      <c r="T795" s="8" t="str">
        <f t="shared" ca="1" si="274"/>
        <v>addr</v>
      </c>
      <c r="U795" s="7">
        <f ca="1">IF(O795="","",OFFSET(program!$A$1,0,disasm!$A795+COLUMN()-COLUMN($U795)+IF($I795,0,1)))</f>
        <v>0</v>
      </c>
      <c r="V795" s="7">
        <f ca="1">IF(P795="","",OFFSET(program!$A$1,0,disasm!$A795+COLUMN()-COLUMN($U795)+IF($I795,0,1)))</f>
        <v>1</v>
      </c>
      <c r="W795" s="7">
        <f ca="1">IF(Q795="","",OFFSET(program!$A$1,0,disasm!$A795+COLUMN()-COLUMN($U795)+IF($I795,0,1)))</f>
        <v>71</v>
      </c>
      <c r="X795" s="3" t="str">
        <f t="shared" ca="1" si="275"/>
        <v>0</v>
      </c>
      <c r="Y795" s="3" t="str">
        <f t="shared" ca="1" si="276"/>
        <v>1</v>
      </c>
      <c r="Z795" s="3" t="str">
        <f t="shared" ca="1" si="277"/>
        <v>[node.desttbl_size]</v>
      </c>
      <c r="AA795" s="3" t="str">
        <f ca="1">" "
&amp;AE795
&amp;IF(AND(OR(K795=5,K795=6),MOD(INT(J795/1000),10)=1)," A2","")
&amp;IF(AND(NOT(I795),J795=109,OFFSET(program!$A$1,0,disasm!$A795+1)&gt;0,NOT(ISNUMBER(FIND(" A1 "," "&amp;AE795&amp;" "))))," AUTOLABEL","")
&amp;" "</f>
        <v xml:space="preserve">  </v>
      </c>
    </row>
    <row r="796" spans="1:31" x14ac:dyDescent="0.2">
      <c r="A796" s="1">
        <f t="shared" ca="1" si="262"/>
        <v>1916</v>
      </c>
      <c r="B796" s="2" t="str">
        <f t="shared" ca="1" si="263"/>
        <v>node29_main+20</v>
      </c>
      <c r="C796" s="3" t="str">
        <f ca="1">_xlfn.TEXTJOIN(" ",FALSE,OFFSET(program!$A$1,0,A796,1,M796))</f>
        <v>1102 1929 1 72</v>
      </c>
      <c r="D796" s="4" t="str">
        <f ca="1">IF($H796="data",".dat "&amp;X796,
IF($H796="str",".str " &amp; _xlfn.TEXTJOIN("",FALSE,OFFSET(program!$A$2,0,A796+1,1,M796-1)),
$L796&amp;" "&amp;_xlfn.TEXTJOIN(", ",TRUE,$X796:$Z796)
))</f>
        <v>MUL  node29_main+33, 1, [node.desttbl]</v>
      </c>
      <c r="E796" s="19" t="b">
        <f t="shared" ca="1" si="264"/>
        <v>0</v>
      </c>
      <c r="F796" s="5" t="str">
        <f t="shared" ca="1" si="265"/>
        <v>node29_main</v>
      </c>
      <c r="G796" s="5">
        <f t="shared" ca="1" si="266"/>
        <v>1896</v>
      </c>
      <c r="H796" s="5" t="str">
        <f t="shared" si="267"/>
        <v>code</v>
      </c>
      <c r="I796" s="13" t="b">
        <f t="shared" si="268"/>
        <v>0</v>
      </c>
      <c r="J796" s="6">
        <f ca="1">OFFSET(program!$A$1,0,disasm!A796)</f>
        <v>1102</v>
      </c>
      <c r="K796" s="7">
        <f t="shared" ca="1" si="258"/>
        <v>2</v>
      </c>
      <c r="L796" s="7" t="str">
        <f t="shared" ca="1" si="269"/>
        <v xml:space="preserve">MUL </v>
      </c>
      <c r="M796" s="7">
        <f t="shared" ca="1" si="270"/>
        <v>4</v>
      </c>
      <c r="N796" s="7">
        <f t="shared" ca="1" si="259"/>
        <v>3</v>
      </c>
      <c r="O796" s="8">
        <f t="shared" ca="1" si="271"/>
        <v>1</v>
      </c>
      <c r="P796" s="8">
        <f t="shared" ca="1" si="260"/>
        <v>1</v>
      </c>
      <c r="Q796" s="8">
        <f t="shared" ca="1" si="261"/>
        <v>0</v>
      </c>
      <c r="R796" s="8" t="str">
        <f t="shared" ca="1" si="272"/>
        <v>addr</v>
      </c>
      <c r="S796" s="8" t="str">
        <f t="shared" ca="1" si="273"/>
        <v>num</v>
      </c>
      <c r="T796" s="8" t="str">
        <f t="shared" ca="1" si="274"/>
        <v>addr</v>
      </c>
      <c r="U796" s="7">
        <f ca="1">IF(O796="","",OFFSET(program!$A$1,0,disasm!$A796+COLUMN()-COLUMN($U796)+IF($I796,0,1)))</f>
        <v>1929</v>
      </c>
      <c r="V796" s="7">
        <f ca="1">IF(P796="","",OFFSET(program!$A$1,0,disasm!$A796+COLUMN()-COLUMN($U796)+IF($I796,0,1)))</f>
        <v>1</v>
      </c>
      <c r="W796" s="7">
        <f ca="1">IF(Q796="","",OFFSET(program!$A$1,0,disasm!$A796+COLUMN()-COLUMN($U796)+IF($I796,0,1)))</f>
        <v>72</v>
      </c>
      <c r="X796" s="3" t="str">
        <f t="shared" ca="1" si="275"/>
        <v>node29_main+33</v>
      </c>
      <c r="Y796" s="3" t="str">
        <f t="shared" ca="1" si="276"/>
        <v>1</v>
      </c>
      <c r="Z796" s="3" t="str">
        <f t="shared" ca="1" si="277"/>
        <v>[node.desttbl]</v>
      </c>
      <c r="AA796" s="3" t="str">
        <f ca="1">" "
&amp;AE796
&amp;IF(AND(OR(K796=5,K796=6),MOD(INT(J796/1000),10)=1)," A2","")
&amp;IF(AND(NOT(I796),J796=109,OFFSET(program!$A$1,0,disasm!$A796+1)&gt;0,NOT(ISNUMBER(FIND(" A1 "," "&amp;AE796&amp;" "))))," AUTOLABEL","")
&amp;" "</f>
        <v xml:space="preserve"> A1 </v>
      </c>
      <c r="AE796" s="21" t="s">
        <v>28</v>
      </c>
    </row>
    <row r="797" spans="1:31" x14ac:dyDescent="0.2">
      <c r="A797" s="1">
        <f t="shared" ca="1" si="262"/>
        <v>1920</v>
      </c>
      <c r="B797" s="2" t="str">
        <f t="shared" ca="1" si="263"/>
        <v>node29_main+24</v>
      </c>
      <c r="C797" s="3" t="str">
        <f ca="1">_xlfn.TEXTJOIN(" ",FALSE,OFFSET(program!$A$1,0,A797,1,M797))</f>
        <v>1106 0 73</v>
      </c>
      <c r="D797" s="4" t="str">
        <f ca="1">IF($H797="data",".dat "&amp;X797,
IF($H797="str",".str " &amp; _xlfn.TEXTJOIN("",FALSE,OFFSET(program!$A$2,0,A797+1,1,M797-1)),
$L797&amp;" "&amp;_xlfn.TEXTJOIN(", ",TRUE,$X797:$Z797)
))</f>
        <v>J=0  0, main.loop</v>
      </c>
      <c r="E797" s="19" t="b">
        <f t="shared" ca="1" si="264"/>
        <v>0</v>
      </c>
      <c r="F797" s="5" t="str">
        <f t="shared" ca="1" si="265"/>
        <v>node29_main</v>
      </c>
      <c r="G797" s="5">
        <f t="shared" ca="1" si="266"/>
        <v>1896</v>
      </c>
      <c r="H797" s="5" t="str">
        <f t="shared" si="267"/>
        <v>code</v>
      </c>
      <c r="I797" s="13" t="b">
        <f t="shared" si="268"/>
        <v>0</v>
      </c>
      <c r="J797" s="6">
        <f ca="1">OFFSET(program!$A$1,0,disasm!A797)</f>
        <v>1106</v>
      </c>
      <c r="K797" s="7">
        <f t="shared" ca="1" si="258"/>
        <v>6</v>
      </c>
      <c r="L797" s="7" t="str">
        <f t="shared" ca="1" si="269"/>
        <v xml:space="preserve">J=0 </v>
      </c>
      <c r="M797" s="7">
        <f t="shared" ca="1" si="270"/>
        <v>3</v>
      </c>
      <c r="N797" s="7">
        <f t="shared" ca="1" si="259"/>
        <v>2</v>
      </c>
      <c r="O797" s="8">
        <f t="shared" ca="1" si="271"/>
        <v>1</v>
      </c>
      <c r="P797" s="8">
        <f t="shared" ca="1" si="260"/>
        <v>1</v>
      </c>
      <c r="Q797" s="8" t="str">
        <f t="shared" ca="1" si="261"/>
        <v/>
      </c>
      <c r="R797" s="8" t="str">
        <f t="shared" ca="1" si="272"/>
        <v>num</v>
      </c>
      <c r="S797" s="8" t="str">
        <f t="shared" ca="1" si="273"/>
        <v>addr</v>
      </c>
      <c r="T797" s="8" t="str">
        <f t="shared" ca="1" si="274"/>
        <v/>
      </c>
      <c r="U797" s="7">
        <f ca="1">IF(O797="","",OFFSET(program!$A$1,0,disasm!$A797+COLUMN()-COLUMN($U797)+IF($I797,0,1)))</f>
        <v>0</v>
      </c>
      <c r="V797" s="7">
        <f ca="1">IF(P797="","",OFFSET(program!$A$1,0,disasm!$A797+COLUMN()-COLUMN($U797)+IF($I797,0,1)))</f>
        <v>73</v>
      </c>
      <c r="W797" s="7" t="str">
        <f ca="1">IF(Q797="","",OFFSET(program!$A$1,0,disasm!$A797+COLUMN()-COLUMN($U797)+IF($I797,0,1)))</f>
        <v/>
      </c>
      <c r="X797" s="3" t="str">
        <f t="shared" ca="1" si="275"/>
        <v>0</v>
      </c>
      <c r="Y797" s="3" t="str">
        <f t="shared" ca="1" si="276"/>
        <v>main.loop</v>
      </c>
      <c r="Z797" s="3" t="str">
        <f t="shared" ca="1" si="277"/>
        <v/>
      </c>
      <c r="AA797" s="3" t="str">
        <f ca="1">" "
&amp;AE797
&amp;IF(AND(OR(K797=5,K797=6),MOD(INT(J797/1000),10)=1)," A2","")
&amp;IF(AND(NOT(I797),J797=109,OFFSET(program!$A$1,0,disasm!$A797+1)&gt;0,NOT(ISNUMBER(FIND(" A1 "," "&amp;AE797&amp;" "))))," AUTOLABEL","")
&amp;" "</f>
        <v xml:space="preserve">  A2 </v>
      </c>
    </row>
    <row r="798" spans="1:31" x14ac:dyDescent="0.2">
      <c r="A798" s="1">
        <f t="shared" ca="1" si="262"/>
        <v>1923</v>
      </c>
      <c r="B798" s="2" t="str">
        <f t="shared" ca="1" si="263"/>
        <v>node29_main+27</v>
      </c>
      <c r="C798" s="3" t="str">
        <f ca="1">_xlfn.TEXTJOIN(" ",FALSE,OFFSET(program!$A$1,0,A798,1,M798))</f>
        <v>0</v>
      </c>
      <c r="D798" s="4" t="str">
        <f ca="1">IF($H798="data",".dat "&amp;X798,
IF($H798="str",".str " &amp; _xlfn.TEXTJOIN("",FALSE,OFFSET(program!$A$2,0,A798+1,1,M798-1)),
$L798&amp;" "&amp;_xlfn.TEXTJOIN(", ",TRUE,$X798:$Z798)
))</f>
        <v>.dat 0</v>
      </c>
      <c r="E798" s="19" t="b">
        <f t="shared" ca="1" si="264"/>
        <v>0</v>
      </c>
      <c r="F798" s="5" t="str">
        <f t="shared" ca="1" si="265"/>
        <v>node29_main</v>
      </c>
      <c r="G798" s="5">
        <f t="shared" ca="1" si="266"/>
        <v>1896</v>
      </c>
      <c r="H798" s="5" t="str">
        <f t="shared" si="267"/>
        <v>data</v>
      </c>
      <c r="I798" s="13" t="b">
        <f t="shared" si="268"/>
        <v>1</v>
      </c>
      <c r="J798" s="6">
        <f ca="1">OFFSET(program!$A$1,0,disasm!A798)</f>
        <v>0</v>
      </c>
      <c r="K798" s="7">
        <f t="shared" ca="1" si="258"/>
        <v>0</v>
      </c>
      <c r="L798" s="7" t="e">
        <f t="shared" ca="1" si="269"/>
        <v>#VALUE!</v>
      </c>
      <c r="M798" s="7">
        <f t="shared" si="270"/>
        <v>1</v>
      </c>
      <c r="N798" s="7">
        <f t="shared" si="259"/>
        <v>1</v>
      </c>
      <c r="O798" s="8">
        <f t="shared" si="271"/>
        <v>1</v>
      </c>
      <c r="P798" s="8" t="str">
        <f t="shared" si="260"/>
        <v/>
      </c>
      <c r="Q798" s="8" t="str">
        <f t="shared" si="261"/>
        <v/>
      </c>
      <c r="R798" s="8" t="str">
        <f t="shared" ca="1" si="272"/>
        <v>num</v>
      </c>
      <c r="S798" s="8" t="str">
        <f t="shared" si="273"/>
        <v/>
      </c>
      <c r="T798" s="8" t="str">
        <f t="shared" si="274"/>
        <v/>
      </c>
      <c r="U798" s="7">
        <f ca="1">IF(O798="","",OFFSET(program!$A$1,0,disasm!$A798+COLUMN()-COLUMN($U798)+IF($I798,0,1)))</f>
        <v>0</v>
      </c>
      <c r="V798" s="7" t="str">
        <f ca="1">IF(P798="","",OFFSET(program!$A$1,0,disasm!$A798+COLUMN()-COLUMN($U798)+IF($I798,0,1)))</f>
        <v/>
      </c>
      <c r="W798" s="7" t="str">
        <f ca="1">IF(Q798="","",OFFSET(program!$A$1,0,disasm!$A798+COLUMN()-COLUMN($U798)+IF($I798,0,1)))</f>
        <v/>
      </c>
      <c r="X798" s="3" t="str">
        <f t="shared" ca="1" si="275"/>
        <v>0</v>
      </c>
      <c r="Y798" s="3" t="str">
        <f t="shared" si="276"/>
        <v/>
      </c>
      <c r="Z798" s="3" t="str">
        <f t="shared" si="277"/>
        <v/>
      </c>
      <c r="AA798" s="3" t="str">
        <f ca="1">" "
&amp;AE798
&amp;IF(AND(OR(K798=5,K798=6),MOD(INT(J798/1000),10)=1)," A2","")
&amp;IF(AND(NOT(I798),J798=109,OFFSET(program!$A$1,0,disasm!$A798+1)&gt;0,NOT(ISNUMBER(FIND(" A1 "," "&amp;AE798&amp;" "))))," AUTOLABEL","")
&amp;" "</f>
        <v xml:space="preserve"> DATA </v>
      </c>
      <c r="AE798" s="12" t="s">
        <v>23</v>
      </c>
    </row>
    <row r="799" spans="1:31" x14ac:dyDescent="0.2">
      <c r="A799" s="1">
        <f t="shared" ca="1" si="262"/>
        <v>1924</v>
      </c>
      <c r="B799" s="2" t="str">
        <f t="shared" ca="1" si="263"/>
        <v>node29_main+28</v>
      </c>
      <c r="C799" s="3" t="str">
        <f ca="1">_xlfn.TEXTJOIN(" ",FALSE,OFFSET(program!$A$1,0,A799,1,M799))</f>
        <v>0</v>
      </c>
      <c r="D799" s="4" t="str">
        <f ca="1">IF($H799="data",".dat "&amp;X799,
IF($H799="str",".str " &amp; _xlfn.TEXTJOIN("",FALSE,OFFSET(program!$A$2,0,A799+1,1,M799-1)),
$L799&amp;" "&amp;_xlfn.TEXTJOIN(", ",TRUE,$X799:$Z799)
))</f>
        <v>.dat 0</v>
      </c>
      <c r="E799" s="19" t="b">
        <f t="shared" ca="1" si="264"/>
        <v>0</v>
      </c>
      <c r="F799" s="5" t="str">
        <f t="shared" ca="1" si="265"/>
        <v>node29_main</v>
      </c>
      <c r="G799" s="5">
        <f t="shared" ca="1" si="266"/>
        <v>1896</v>
      </c>
      <c r="H799" s="5" t="str">
        <f t="shared" si="267"/>
        <v>data</v>
      </c>
      <c r="I799" s="13" t="b">
        <f t="shared" si="268"/>
        <v>1</v>
      </c>
      <c r="J799" s="6">
        <f ca="1">OFFSET(program!$A$1,0,disasm!A799)</f>
        <v>0</v>
      </c>
      <c r="K799" s="7">
        <f t="shared" ca="1" si="258"/>
        <v>0</v>
      </c>
      <c r="L799" s="7" t="e">
        <f t="shared" ca="1" si="269"/>
        <v>#VALUE!</v>
      </c>
      <c r="M799" s="7">
        <f t="shared" si="270"/>
        <v>1</v>
      </c>
      <c r="N799" s="7">
        <f t="shared" si="259"/>
        <v>1</v>
      </c>
      <c r="O799" s="8">
        <f t="shared" si="271"/>
        <v>1</v>
      </c>
      <c r="P799" s="8" t="str">
        <f t="shared" si="260"/>
        <v/>
      </c>
      <c r="Q799" s="8" t="str">
        <f t="shared" si="261"/>
        <v/>
      </c>
      <c r="R799" s="8" t="str">
        <f t="shared" ca="1" si="272"/>
        <v>num</v>
      </c>
      <c r="S799" s="8" t="str">
        <f t="shared" si="273"/>
        <v/>
      </c>
      <c r="T799" s="8" t="str">
        <f t="shared" si="274"/>
        <v/>
      </c>
      <c r="U799" s="7">
        <f ca="1">IF(O799="","",OFFSET(program!$A$1,0,disasm!$A799+COLUMN()-COLUMN($U799)+IF($I799,0,1)))</f>
        <v>0</v>
      </c>
      <c r="V799" s="7" t="str">
        <f ca="1">IF(P799="","",OFFSET(program!$A$1,0,disasm!$A799+COLUMN()-COLUMN($U799)+IF($I799,0,1)))</f>
        <v/>
      </c>
      <c r="W799" s="7" t="str">
        <f ca="1">IF(Q799="","",OFFSET(program!$A$1,0,disasm!$A799+COLUMN()-COLUMN($U799)+IF($I799,0,1)))</f>
        <v/>
      </c>
      <c r="X799" s="3" t="str">
        <f t="shared" ca="1" si="275"/>
        <v>0</v>
      </c>
      <c r="Y799" s="3" t="str">
        <f t="shared" si="276"/>
        <v/>
      </c>
      <c r="Z799" s="3" t="str">
        <f t="shared" si="277"/>
        <v/>
      </c>
      <c r="AA799" s="3" t="str">
        <f ca="1">" "
&amp;AE799
&amp;IF(AND(OR(K799=5,K799=6),MOD(INT(J799/1000),10)=1)," A2","")
&amp;IF(AND(NOT(I799),J799=109,OFFSET(program!$A$1,0,disasm!$A799+1)&gt;0,NOT(ISNUMBER(FIND(" A1 "," "&amp;AE799&amp;" "))))," AUTOLABEL","")
&amp;" "</f>
        <v xml:space="preserve">  </v>
      </c>
    </row>
    <row r="800" spans="1:31" x14ac:dyDescent="0.2">
      <c r="A800" s="1">
        <f t="shared" ca="1" si="262"/>
        <v>1925</v>
      </c>
      <c r="B800" s="2" t="str">
        <f t="shared" ca="1" si="263"/>
        <v>node29_main+29</v>
      </c>
      <c r="C800" s="3" t="str">
        <f ca="1">_xlfn.TEXTJOIN(" ",FALSE,OFFSET(program!$A$1,0,A800,1,M800))</f>
        <v>0</v>
      </c>
      <c r="D800" s="4" t="str">
        <f ca="1">IF($H800="data",".dat "&amp;X800,
IF($H800="str",".str " &amp; _xlfn.TEXTJOIN("",FALSE,OFFSET(program!$A$2,0,A800+1,1,M800-1)),
$L800&amp;" "&amp;_xlfn.TEXTJOIN(", ",TRUE,$X800:$Z800)
))</f>
        <v>.dat 0</v>
      </c>
      <c r="E800" s="19" t="b">
        <f t="shared" ca="1" si="264"/>
        <v>0</v>
      </c>
      <c r="F800" s="5" t="str">
        <f t="shared" ca="1" si="265"/>
        <v>node29_main</v>
      </c>
      <c r="G800" s="5">
        <f t="shared" ca="1" si="266"/>
        <v>1896</v>
      </c>
      <c r="H800" s="5" t="str">
        <f t="shared" si="267"/>
        <v>data</v>
      </c>
      <c r="I800" s="13" t="b">
        <f t="shared" si="268"/>
        <v>1</v>
      </c>
      <c r="J800" s="6">
        <f ca="1">OFFSET(program!$A$1,0,disasm!A800)</f>
        <v>0</v>
      </c>
      <c r="K800" s="7">
        <f t="shared" ca="1" si="258"/>
        <v>0</v>
      </c>
      <c r="L800" s="7" t="e">
        <f t="shared" ca="1" si="269"/>
        <v>#VALUE!</v>
      </c>
      <c r="M800" s="7">
        <f t="shared" si="270"/>
        <v>1</v>
      </c>
      <c r="N800" s="7">
        <f t="shared" si="259"/>
        <v>1</v>
      </c>
      <c r="O800" s="8">
        <f t="shared" si="271"/>
        <v>1</v>
      </c>
      <c r="P800" s="8" t="str">
        <f t="shared" si="260"/>
        <v/>
      </c>
      <c r="Q800" s="8" t="str">
        <f t="shared" si="261"/>
        <v/>
      </c>
      <c r="R800" s="8" t="str">
        <f t="shared" ca="1" si="272"/>
        <v>num</v>
      </c>
      <c r="S800" s="8" t="str">
        <f t="shared" si="273"/>
        <v/>
      </c>
      <c r="T800" s="8" t="str">
        <f t="shared" si="274"/>
        <v/>
      </c>
      <c r="U800" s="7">
        <f ca="1">IF(O800="","",OFFSET(program!$A$1,0,disasm!$A800+COLUMN()-COLUMN($U800)+IF($I800,0,1)))</f>
        <v>0</v>
      </c>
      <c r="V800" s="7" t="str">
        <f ca="1">IF(P800="","",OFFSET(program!$A$1,0,disasm!$A800+COLUMN()-COLUMN($U800)+IF($I800,0,1)))</f>
        <v/>
      </c>
      <c r="W800" s="7" t="str">
        <f ca="1">IF(Q800="","",OFFSET(program!$A$1,0,disasm!$A800+COLUMN()-COLUMN($U800)+IF($I800,0,1)))</f>
        <v/>
      </c>
      <c r="X800" s="3" t="str">
        <f t="shared" ca="1" si="275"/>
        <v>0</v>
      </c>
      <c r="Y800" s="3" t="str">
        <f t="shared" si="276"/>
        <v/>
      </c>
      <c r="Z800" s="3" t="str">
        <f t="shared" si="277"/>
        <v/>
      </c>
      <c r="AA800" s="3" t="str">
        <f ca="1">" "
&amp;AE800
&amp;IF(AND(OR(K800=5,K800=6),MOD(INT(J800/1000),10)=1)," A2","")
&amp;IF(AND(NOT(I800),J800=109,OFFSET(program!$A$1,0,disasm!$A800+1)&gt;0,NOT(ISNUMBER(FIND(" A1 "," "&amp;AE800&amp;" "))))," AUTOLABEL","")
&amp;" "</f>
        <v xml:space="preserve">  </v>
      </c>
    </row>
    <row r="801" spans="1:31" x14ac:dyDescent="0.2">
      <c r="A801" s="1">
        <f t="shared" ca="1" si="262"/>
        <v>1926</v>
      </c>
      <c r="B801" s="2" t="str">
        <f t="shared" ca="1" si="263"/>
        <v>node29_main+30</v>
      </c>
      <c r="C801" s="3" t="str">
        <f ca="1">_xlfn.TEXTJOIN(" ",FALSE,OFFSET(program!$A$1,0,A801,1,M801))</f>
        <v>0</v>
      </c>
      <c r="D801" s="4" t="str">
        <f ca="1">IF($H801="data",".dat "&amp;X801,
IF($H801="str",".str " &amp; _xlfn.TEXTJOIN("",FALSE,OFFSET(program!$A$2,0,A801+1,1,M801-1)),
$L801&amp;" "&amp;_xlfn.TEXTJOIN(", ",TRUE,$X801:$Z801)
))</f>
        <v>.dat 0</v>
      </c>
      <c r="E801" s="19" t="b">
        <f t="shared" ca="1" si="264"/>
        <v>0</v>
      </c>
      <c r="F801" s="5" t="str">
        <f t="shared" ca="1" si="265"/>
        <v>node29_main</v>
      </c>
      <c r="G801" s="5">
        <f t="shared" ca="1" si="266"/>
        <v>1896</v>
      </c>
      <c r="H801" s="5" t="str">
        <f t="shared" si="267"/>
        <v>data</v>
      </c>
      <c r="I801" s="13" t="b">
        <f t="shared" si="268"/>
        <v>1</v>
      </c>
      <c r="J801" s="6">
        <f ca="1">OFFSET(program!$A$1,0,disasm!A801)</f>
        <v>0</v>
      </c>
      <c r="K801" s="7">
        <f t="shared" ca="1" si="258"/>
        <v>0</v>
      </c>
      <c r="L801" s="7" t="e">
        <f t="shared" ca="1" si="269"/>
        <v>#VALUE!</v>
      </c>
      <c r="M801" s="7">
        <f t="shared" si="270"/>
        <v>1</v>
      </c>
      <c r="N801" s="7">
        <f t="shared" si="259"/>
        <v>1</v>
      </c>
      <c r="O801" s="8">
        <f t="shared" si="271"/>
        <v>1</v>
      </c>
      <c r="P801" s="8" t="str">
        <f t="shared" si="260"/>
        <v/>
      </c>
      <c r="Q801" s="8" t="str">
        <f t="shared" si="261"/>
        <v/>
      </c>
      <c r="R801" s="8" t="str">
        <f t="shared" ca="1" si="272"/>
        <v>num</v>
      </c>
      <c r="S801" s="8" t="str">
        <f t="shared" si="273"/>
        <v/>
      </c>
      <c r="T801" s="8" t="str">
        <f t="shared" si="274"/>
        <v/>
      </c>
      <c r="U801" s="7">
        <f ca="1">IF(O801="","",OFFSET(program!$A$1,0,disasm!$A801+COLUMN()-COLUMN($U801)+IF($I801,0,1)))</f>
        <v>0</v>
      </c>
      <c r="V801" s="7" t="str">
        <f ca="1">IF(P801="","",OFFSET(program!$A$1,0,disasm!$A801+COLUMN()-COLUMN($U801)+IF($I801,0,1)))</f>
        <v/>
      </c>
      <c r="W801" s="7" t="str">
        <f ca="1">IF(Q801="","",OFFSET(program!$A$1,0,disasm!$A801+COLUMN()-COLUMN($U801)+IF($I801,0,1)))</f>
        <v/>
      </c>
      <c r="X801" s="3" t="str">
        <f t="shared" ca="1" si="275"/>
        <v>0</v>
      </c>
      <c r="Y801" s="3" t="str">
        <f t="shared" si="276"/>
        <v/>
      </c>
      <c r="Z801" s="3" t="str">
        <f t="shared" si="277"/>
        <v/>
      </c>
      <c r="AA801" s="3" t="str">
        <f ca="1">" "
&amp;AE801
&amp;IF(AND(OR(K801=5,K801=6),MOD(INT(J801/1000),10)=1)," A2","")
&amp;IF(AND(NOT(I801),J801=109,OFFSET(program!$A$1,0,disasm!$A801+1)&gt;0,NOT(ISNUMBER(FIND(" A1 "," "&amp;AE801&amp;" "))))," AUTOLABEL","")
&amp;" "</f>
        <v xml:space="preserve">  </v>
      </c>
    </row>
    <row r="802" spans="1:31" x14ac:dyDescent="0.2">
      <c r="A802" s="1">
        <f t="shared" ca="1" si="262"/>
        <v>1927</v>
      </c>
      <c r="B802" s="2" t="str">
        <f t="shared" ca="1" si="263"/>
        <v>node29_main+31</v>
      </c>
      <c r="C802" s="3" t="str">
        <f ca="1">_xlfn.TEXTJOIN(" ",FALSE,OFFSET(program!$A$1,0,A802,1,M802))</f>
        <v>0</v>
      </c>
      <c r="D802" s="4" t="str">
        <f ca="1">IF($H802="data",".dat "&amp;X802,
IF($H802="str",".str " &amp; _xlfn.TEXTJOIN("",FALSE,OFFSET(program!$A$2,0,A802+1,1,M802-1)),
$L802&amp;" "&amp;_xlfn.TEXTJOIN(", ",TRUE,$X802:$Z802)
))</f>
        <v>.dat 0</v>
      </c>
      <c r="E802" s="19" t="b">
        <f t="shared" ca="1" si="264"/>
        <v>0</v>
      </c>
      <c r="F802" s="5" t="str">
        <f t="shared" ca="1" si="265"/>
        <v>node29_main</v>
      </c>
      <c r="G802" s="5">
        <f t="shared" ca="1" si="266"/>
        <v>1896</v>
      </c>
      <c r="H802" s="5" t="str">
        <f t="shared" si="267"/>
        <v>data</v>
      </c>
      <c r="I802" s="13" t="b">
        <f t="shared" si="268"/>
        <v>1</v>
      </c>
      <c r="J802" s="6">
        <f ca="1">OFFSET(program!$A$1,0,disasm!A802)</f>
        <v>0</v>
      </c>
      <c r="K802" s="7">
        <f t="shared" ca="1" si="258"/>
        <v>0</v>
      </c>
      <c r="L802" s="7" t="e">
        <f t="shared" ca="1" si="269"/>
        <v>#VALUE!</v>
      </c>
      <c r="M802" s="7">
        <f t="shared" si="270"/>
        <v>1</v>
      </c>
      <c r="N802" s="7">
        <f t="shared" si="259"/>
        <v>1</v>
      </c>
      <c r="O802" s="8">
        <f t="shared" si="271"/>
        <v>1</v>
      </c>
      <c r="P802" s="8" t="str">
        <f t="shared" si="260"/>
        <v/>
      </c>
      <c r="Q802" s="8" t="str">
        <f t="shared" si="261"/>
        <v/>
      </c>
      <c r="R802" s="8" t="str">
        <f t="shared" ca="1" si="272"/>
        <v>num</v>
      </c>
      <c r="S802" s="8" t="str">
        <f t="shared" si="273"/>
        <v/>
      </c>
      <c r="T802" s="8" t="str">
        <f t="shared" si="274"/>
        <v/>
      </c>
      <c r="U802" s="7">
        <f ca="1">IF(O802="","",OFFSET(program!$A$1,0,disasm!$A802+COLUMN()-COLUMN($U802)+IF($I802,0,1)))</f>
        <v>0</v>
      </c>
      <c r="V802" s="7" t="str">
        <f ca="1">IF(P802="","",OFFSET(program!$A$1,0,disasm!$A802+COLUMN()-COLUMN($U802)+IF($I802,0,1)))</f>
        <v/>
      </c>
      <c r="W802" s="7" t="str">
        <f ca="1">IF(Q802="","",OFFSET(program!$A$1,0,disasm!$A802+COLUMN()-COLUMN($U802)+IF($I802,0,1)))</f>
        <v/>
      </c>
      <c r="X802" s="3" t="str">
        <f t="shared" ca="1" si="275"/>
        <v>0</v>
      </c>
      <c r="Y802" s="3" t="str">
        <f t="shared" si="276"/>
        <v/>
      </c>
      <c r="Z802" s="3" t="str">
        <f t="shared" si="277"/>
        <v/>
      </c>
      <c r="AA802" s="3" t="str">
        <f ca="1">" "
&amp;AE802
&amp;IF(AND(OR(K802=5,K802=6),MOD(INT(J802/1000),10)=1)," A2","")
&amp;IF(AND(NOT(I802),J802=109,OFFSET(program!$A$1,0,disasm!$A802+1)&gt;0,NOT(ISNUMBER(FIND(" A1 "," "&amp;AE802&amp;" "))))," AUTOLABEL","")
&amp;" "</f>
        <v xml:space="preserve">  </v>
      </c>
    </row>
    <row r="803" spans="1:31" x14ac:dyDescent="0.2">
      <c r="A803" s="1">
        <f t="shared" ca="1" si="262"/>
        <v>1928</v>
      </c>
      <c r="B803" s="2" t="str">
        <f t="shared" ca="1" si="263"/>
        <v>node29_main+32</v>
      </c>
      <c r="C803" s="3" t="str">
        <f ca="1">_xlfn.TEXTJOIN(" ",FALSE,OFFSET(program!$A$1,0,A803,1,M803))</f>
        <v>0</v>
      </c>
      <c r="D803" s="4" t="str">
        <f ca="1">IF($H803="data",".dat "&amp;X803,
IF($H803="str",".str " &amp; _xlfn.TEXTJOIN("",FALSE,OFFSET(program!$A$2,0,A803+1,1,M803-1)),
$L803&amp;" "&amp;_xlfn.TEXTJOIN(", ",TRUE,$X803:$Z803)
))</f>
        <v>.dat 0</v>
      </c>
      <c r="E803" s="19" t="b">
        <f t="shared" ca="1" si="264"/>
        <v>0</v>
      </c>
      <c r="F803" s="5" t="str">
        <f t="shared" ca="1" si="265"/>
        <v>node29_main</v>
      </c>
      <c r="G803" s="5">
        <f t="shared" ca="1" si="266"/>
        <v>1896</v>
      </c>
      <c r="H803" s="5" t="str">
        <f t="shared" si="267"/>
        <v>data</v>
      </c>
      <c r="I803" s="13" t="b">
        <f t="shared" si="268"/>
        <v>1</v>
      </c>
      <c r="J803" s="6">
        <f ca="1">OFFSET(program!$A$1,0,disasm!A803)</f>
        <v>0</v>
      </c>
      <c r="K803" s="7">
        <f t="shared" ca="1" si="258"/>
        <v>0</v>
      </c>
      <c r="L803" s="7" t="e">
        <f t="shared" ca="1" si="269"/>
        <v>#VALUE!</v>
      </c>
      <c r="M803" s="7">
        <f t="shared" si="270"/>
        <v>1</v>
      </c>
      <c r="N803" s="7">
        <f t="shared" si="259"/>
        <v>1</v>
      </c>
      <c r="O803" s="8">
        <f t="shared" si="271"/>
        <v>1</v>
      </c>
      <c r="P803" s="8" t="str">
        <f t="shared" si="260"/>
        <v/>
      </c>
      <c r="Q803" s="8" t="str">
        <f t="shared" si="261"/>
        <v/>
      </c>
      <c r="R803" s="8" t="str">
        <f t="shared" ca="1" si="272"/>
        <v>num</v>
      </c>
      <c r="S803" s="8" t="str">
        <f t="shared" si="273"/>
        <v/>
      </c>
      <c r="T803" s="8" t="str">
        <f t="shared" si="274"/>
        <v/>
      </c>
      <c r="U803" s="7">
        <f ca="1">IF(O803="","",OFFSET(program!$A$1,0,disasm!$A803+COLUMN()-COLUMN($U803)+IF($I803,0,1)))</f>
        <v>0</v>
      </c>
      <c r="V803" s="7" t="str">
        <f ca="1">IF(P803="","",OFFSET(program!$A$1,0,disasm!$A803+COLUMN()-COLUMN($U803)+IF($I803,0,1)))</f>
        <v/>
      </c>
      <c r="W803" s="7" t="str">
        <f ca="1">IF(Q803="","",OFFSET(program!$A$1,0,disasm!$A803+COLUMN()-COLUMN($U803)+IF($I803,0,1)))</f>
        <v/>
      </c>
      <c r="X803" s="3" t="str">
        <f t="shared" ca="1" si="275"/>
        <v>0</v>
      </c>
      <c r="Y803" s="3" t="str">
        <f t="shared" si="276"/>
        <v/>
      </c>
      <c r="Z803" s="3" t="str">
        <f t="shared" si="277"/>
        <v/>
      </c>
      <c r="AA803" s="3" t="str">
        <f ca="1">" "
&amp;AE803
&amp;IF(AND(OR(K803=5,K803=6),MOD(INT(J803/1000),10)=1)," A2","")
&amp;IF(AND(NOT(I803),J803=109,OFFSET(program!$A$1,0,disasm!$A803+1)&gt;0,NOT(ISNUMBER(FIND(" A1 "," "&amp;AE803&amp;" "))))," AUTOLABEL","")
&amp;" "</f>
        <v xml:space="preserve">  </v>
      </c>
    </row>
    <row r="804" spans="1:31" x14ac:dyDescent="0.2">
      <c r="A804" s="1">
        <f t="shared" ca="1" si="262"/>
        <v>1929</v>
      </c>
      <c r="B804" s="2" t="str">
        <f t="shared" ca="1" si="263"/>
        <v>node29_main+33</v>
      </c>
      <c r="C804" s="3" t="str">
        <f ca="1">_xlfn.TEXTJOIN(" ",FALSE,OFFSET(program!$A$1,0,A804,1,M804))</f>
        <v>21</v>
      </c>
      <c r="D804" s="4" t="str">
        <f ca="1">IF($H804="data",".dat "&amp;X804,
IF($H804="str",".str " &amp; _xlfn.TEXTJOIN("",FALSE,OFFSET(program!$A$2,0,A804+1,1,M804-1)),
$L804&amp;" "&amp;_xlfn.TEXTJOIN(", ",TRUE,$X804:$Z804)
))</f>
        <v>.dat 21</v>
      </c>
      <c r="E804" s="19" t="b">
        <f t="shared" ca="1" si="264"/>
        <v>0</v>
      </c>
      <c r="F804" s="5" t="str">
        <f t="shared" ca="1" si="265"/>
        <v>node29_main</v>
      </c>
      <c r="G804" s="5">
        <f t="shared" ca="1" si="266"/>
        <v>1896</v>
      </c>
      <c r="H804" s="5" t="str">
        <f t="shared" si="267"/>
        <v>data</v>
      </c>
      <c r="I804" s="13" t="b">
        <f t="shared" si="268"/>
        <v>1</v>
      </c>
      <c r="J804" s="6">
        <f ca="1">OFFSET(program!$A$1,0,disasm!A804)</f>
        <v>21</v>
      </c>
      <c r="K804" s="7">
        <f t="shared" ca="1" si="258"/>
        <v>21</v>
      </c>
      <c r="L804" s="7" t="e">
        <f t="shared" ca="1" si="269"/>
        <v>#VALUE!</v>
      </c>
      <c r="M804" s="7">
        <f t="shared" si="270"/>
        <v>1</v>
      </c>
      <c r="N804" s="7">
        <f t="shared" si="259"/>
        <v>1</v>
      </c>
      <c r="O804" s="8">
        <f t="shared" si="271"/>
        <v>1</v>
      </c>
      <c r="P804" s="8" t="str">
        <f t="shared" si="260"/>
        <v/>
      </c>
      <c r="Q804" s="8" t="str">
        <f t="shared" si="261"/>
        <v/>
      </c>
      <c r="R804" s="8" t="str">
        <f t="shared" ca="1" si="272"/>
        <v>num</v>
      </c>
      <c r="S804" s="8" t="str">
        <f t="shared" si="273"/>
        <v/>
      </c>
      <c r="T804" s="8" t="str">
        <f t="shared" si="274"/>
        <v/>
      </c>
      <c r="U804" s="7">
        <f ca="1">IF(O804="","",OFFSET(program!$A$1,0,disasm!$A804+COLUMN()-COLUMN($U804)+IF($I804,0,1)))</f>
        <v>21</v>
      </c>
      <c r="V804" s="7" t="str">
        <f ca="1">IF(P804="","",OFFSET(program!$A$1,0,disasm!$A804+COLUMN()-COLUMN($U804)+IF($I804,0,1)))</f>
        <v/>
      </c>
      <c r="W804" s="7" t="str">
        <f ca="1">IF(Q804="","",OFFSET(program!$A$1,0,disasm!$A804+COLUMN()-COLUMN($U804)+IF($I804,0,1)))</f>
        <v/>
      </c>
      <c r="X804" s="3" t="str">
        <f t="shared" ca="1" si="275"/>
        <v>21</v>
      </c>
      <c r="Y804" s="3" t="str">
        <f t="shared" si="276"/>
        <v/>
      </c>
      <c r="Z804" s="3" t="str">
        <f t="shared" si="277"/>
        <v/>
      </c>
      <c r="AA804" s="3" t="str">
        <f ca="1">" "
&amp;AE804
&amp;IF(AND(OR(K804=5,K804=6),MOD(INT(J804/1000),10)=1)," A2","")
&amp;IF(AND(NOT(I804),J804=109,OFFSET(program!$A$1,0,disasm!$A804+1)&gt;0,NOT(ISNUMBER(FIND(" A1 "," "&amp;AE804&amp;" "))))," AUTOLABEL","")
&amp;" "</f>
        <v xml:space="preserve">  </v>
      </c>
    </row>
    <row r="805" spans="1:31" x14ac:dyDescent="0.2">
      <c r="A805" s="1">
        <f t="shared" ca="1" si="262"/>
        <v>1930</v>
      </c>
      <c r="B805" s="2" t="str">
        <f t="shared" ca="1" si="263"/>
        <v>node29_main+34</v>
      </c>
      <c r="C805" s="3" t="str">
        <f ca="1">_xlfn.TEXTJOIN(" ",FALSE,OFFSET(program!$A$1,0,A805,1,M805))</f>
        <v>179637</v>
      </c>
      <c r="D805" s="4" t="str">
        <f ca="1">IF($H805="data",".dat "&amp;X805,
IF($H805="str",".str " &amp; _xlfn.TEXTJOIN("",FALSE,OFFSET(program!$A$2,0,A805+1,1,M805-1)),
$L805&amp;" "&amp;_xlfn.TEXTJOIN(", ",TRUE,$X805:$Z805)
))</f>
        <v>.dat 179637</v>
      </c>
      <c r="E805" s="19" t="b">
        <f t="shared" ca="1" si="264"/>
        <v>0</v>
      </c>
      <c r="F805" s="5" t="str">
        <f t="shared" ca="1" si="265"/>
        <v>node29_main</v>
      </c>
      <c r="G805" s="5">
        <f t="shared" ca="1" si="266"/>
        <v>1896</v>
      </c>
      <c r="H805" s="5" t="str">
        <f t="shared" si="267"/>
        <v>data</v>
      </c>
      <c r="I805" s="13" t="b">
        <f t="shared" si="268"/>
        <v>1</v>
      </c>
      <c r="J805" s="6">
        <f ca="1">OFFSET(program!$A$1,0,disasm!A805)</f>
        <v>179637</v>
      </c>
      <c r="K805" s="7">
        <f t="shared" ca="1" si="258"/>
        <v>37</v>
      </c>
      <c r="L805" s="7" t="e">
        <f t="shared" ca="1" si="269"/>
        <v>#VALUE!</v>
      </c>
      <c r="M805" s="7">
        <f t="shared" si="270"/>
        <v>1</v>
      </c>
      <c r="N805" s="7">
        <f t="shared" si="259"/>
        <v>1</v>
      </c>
      <c r="O805" s="8">
        <f t="shared" si="271"/>
        <v>1</v>
      </c>
      <c r="P805" s="8" t="str">
        <f t="shared" si="260"/>
        <v/>
      </c>
      <c r="Q805" s="8" t="str">
        <f t="shared" si="261"/>
        <v/>
      </c>
      <c r="R805" s="8" t="str">
        <f t="shared" ca="1" si="272"/>
        <v>num</v>
      </c>
      <c r="S805" s="8" t="str">
        <f t="shared" si="273"/>
        <v/>
      </c>
      <c r="T805" s="8" t="str">
        <f t="shared" si="274"/>
        <v/>
      </c>
      <c r="U805" s="7">
        <f ca="1">IF(O805="","",OFFSET(program!$A$1,0,disasm!$A805+COLUMN()-COLUMN($U805)+IF($I805,0,1)))</f>
        <v>179637</v>
      </c>
      <c r="V805" s="7" t="str">
        <f ca="1">IF(P805="","",OFFSET(program!$A$1,0,disasm!$A805+COLUMN()-COLUMN($U805)+IF($I805,0,1)))</f>
        <v/>
      </c>
      <c r="W805" s="7" t="str">
        <f ca="1">IF(Q805="","",OFFSET(program!$A$1,0,disasm!$A805+COLUMN()-COLUMN($U805)+IF($I805,0,1)))</f>
        <v/>
      </c>
      <c r="X805" s="3" t="str">
        <f t="shared" ca="1" si="275"/>
        <v>179637</v>
      </c>
      <c r="Y805" s="3" t="str">
        <f t="shared" si="276"/>
        <v/>
      </c>
      <c r="Z805" s="3" t="str">
        <f t="shared" si="277"/>
        <v/>
      </c>
      <c r="AA805" s="3" t="str">
        <f ca="1">" "
&amp;AE805
&amp;IF(AND(OR(K805=5,K805=6),MOD(INT(J805/1000),10)=1)," A2","")
&amp;IF(AND(NOT(I805),J805=109,OFFSET(program!$A$1,0,disasm!$A805+1)&gt;0,NOT(ISNUMBER(FIND(" A1 "," "&amp;AE805&amp;" "))))," AUTOLABEL","")
&amp;" "</f>
        <v xml:space="preserve">  </v>
      </c>
    </row>
    <row r="806" spans="1:31" x14ac:dyDescent="0.2">
      <c r="A806" s="1">
        <f t="shared" ca="1" si="262"/>
        <v>1931</v>
      </c>
      <c r="B806" s="2" t="str">
        <f t="shared" ca="1" si="263"/>
        <v>node48_main</v>
      </c>
      <c r="C806" s="3" t="str">
        <f ca="1">_xlfn.TEXTJOIN(" ",FALSE,OFFSET(program!$A$1,0,A806,1,M806))</f>
        <v>1101 87481 0 66</v>
      </c>
      <c r="D806" s="4" t="str">
        <f ca="1">IF($H806="data",".dat "&amp;X806,
IF($H806="str",".str " &amp; _xlfn.TEXTJOIN("",FALSE,OFFSET(program!$A$2,0,A806+1,1,M806-1)),
$L806&amp;" "&amp;_xlfn.TEXTJOIN(", ",TRUE,$X806:$Z806)
))</f>
        <v>ADD  87481, 0, [node.prime]</v>
      </c>
      <c r="E806" s="19" t="b">
        <f t="shared" ca="1" si="264"/>
        <v>1</v>
      </c>
      <c r="F806" s="5" t="str">
        <f t="shared" si="265"/>
        <v>node48_main</v>
      </c>
      <c r="G806" s="5">
        <f t="shared" ca="1" si="266"/>
        <v>1931</v>
      </c>
      <c r="H806" s="5" t="str">
        <f t="shared" si="267"/>
        <v>code</v>
      </c>
      <c r="I806" s="13" t="b">
        <f t="shared" si="268"/>
        <v>0</v>
      </c>
      <c r="J806" s="6">
        <f ca="1">OFFSET(program!$A$1,0,disasm!A806)</f>
        <v>1101</v>
      </c>
      <c r="K806" s="7">
        <f t="shared" ca="1" si="258"/>
        <v>1</v>
      </c>
      <c r="L806" s="7" t="str">
        <f t="shared" ca="1" si="269"/>
        <v xml:space="preserve">ADD </v>
      </c>
      <c r="M806" s="7">
        <f t="shared" ca="1" si="270"/>
        <v>4</v>
      </c>
      <c r="N806" s="7">
        <f t="shared" ca="1" si="259"/>
        <v>3</v>
      </c>
      <c r="O806" s="8">
        <f t="shared" ca="1" si="271"/>
        <v>1</v>
      </c>
      <c r="P806" s="8">
        <f t="shared" ca="1" si="260"/>
        <v>1</v>
      </c>
      <c r="Q806" s="8">
        <f t="shared" ca="1" si="261"/>
        <v>0</v>
      </c>
      <c r="R806" s="8" t="str">
        <f t="shared" ca="1" si="272"/>
        <v>num</v>
      </c>
      <c r="S806" s="8" t="str">
        <f t="shared" ca="1" si="273"/>
        <v>num</v>
      </c>
      <c r="T806" s="8" t="str">
        <f t="shared" ca="1" si="274"/>
        <v>addr</v>
      </c>
      <c r="U806" s="7">
        <f ca="1">IF(O806="","",OFFSET(program!$A$1,0,disasm!$A806+COLUMN()-COLUMN($U806)+IF($I806,0,1)))</f>
        <v>87481</v>
      </c>
      <c r="V806" s="7">
        <f ca="1">IF(P806="","",OFFSET(program!$A$1,0,disasm!$A806+COLUMN()-COLUMN($U806)+IF($I806,0,1)))</f>
        <v>0</v>
      </c>
      <c r="W806" s="7">
        <f ca="1">IF(Q806="","",OFFSET(program!$A$1,0,disasm!$A806+COLUMN()-COLUMN($U806)+IF($I806,0,1)))</f>
        <v>66</v>
      </c>
      <c r="X806" s="3" t="str">
        <f t="shared" ca="1" si="275"/>
        <v>87481</v>
      </c>
      <c r="Y806" s="3" t="str">
        <f t="shared" ca="1" si="276"/>
        <v>0</v>
      </c>
      <c r="Z806" s="3" t="str">
        <f t="shared" ca="1" si="277"/>
        <v>[node.prime]</v>
      </c>
      <c r="AA806" s="3" t="str">
        <f ca="1">" "
&amp;AE806
&amp;IF(AND(OR(K806=5,K806=6),MOD(INT(J806/1000),10)=1)," A2","")
&amp;IF(AND(NOT(I806),J806=109,OFFSET(program!$A$1,0,disasm!$A806+1)&gt;0,NOT(ISNUMBER(FIND(" A1 "," "&amp;AE806&amp;" "))))," AUTOLABEL","")
&amp;" "</f>
        <v xml:space="preserve"> CODE </v>
      </c>
      <c r="AD806" s="12" t="s">
        <v>125</v>
      </c>
      <c r="AE806" s="12" t="s">
        <v>24</v>
      </c>
    </row>
    <row r="807" spans="1:31" x14ac:dyDescent="0.2">
      <c r="A807" s="1">
        <f t="shared" ca="1" si="262"/>
        <v>1935</v>
      </c>
      <c r="B807" s="2" t="str">
        <f t="shared" ca="1" si="263"/>
        <v>node48_main+4</v>
      </c>
      <c r="C807" s="3" t="str">
        <f ca="1">_xlfn.TEXTJOIN(" ",FALSE,OFFSET(program!$A$1,0,A807,1,M807))</f>
        <v>1101 0 2 67</v>
      </c>
      <c r="D807" s="4" t="str">
        <f ca="1">IF($H807="data",".dat "&amp;X807,
IF($H807="str",".str " &amp; _xlfn.TEXTJOIN("",FALSE,OFFSET(program!$A$2,0,A807+1,1,M807-1)),
$L807&amp;" "&amp;_xlfn.TEXTJOIN(", ",TRUE,$X807:$Z807)
))</f>
        <v>ADD  0, 2, [node.rxmem_size]</v>
      </c>
      <c r="E807" s="19" t="b">
        <f t="shared" ca="1" si="264"/>
        <v>1</v>
      </c>
      <c r="F807" s="5" t="str">
        <f t="shared" ca="1" si="265"/>
        <v>node48_main</v>
      </c>
      <c r="G807" s="5">
        <f t="shared" ca="1" si="266"/>
        <v>1931</v>
      </c>
      <c r="H807" s="5" t="str">
        <f t="shared" si="267"/>
        <v>code</v>
      </c>
      <c r="I807" s="13" t="b">
        <f t="shared" si="268"/>
        <v>0</v>
      </c>
      <c r="J807" s="6">
        <f ca="1">OFFSET(program!$A$1,0,disasm!A807)</f>
        <v>1101</v>
      </c>
      <c r="K807" s="7">
        <f t="shared" ca="1" si="258"/>
        <v>1</v>
      </c>
      <c r="L807" s="7" t="str">
        <f t="shared" ca="1" si="269"/>
        <v xml:space="preserve">ADD </v>
      </c>
      <c r="M807" s="7">
        <f t="shared" ca="1" si="270"/>
        <v>4</v>
      </c>
      <c r="N807" s="7">
        <f t="shared" ca="1" si="259"/>
        <v>3</v>
      </c>
      <c r="O807" s="8">
        <f t="shared" ca="1" si="271"/>
        <v>1</v>
      </c>
      <c r="P807" s="8">
        <f t="shared" ca="1" si="260"/>
        <v>1</v>
      </c>
      <c r="Q807" s="8">
        <f t="shared" ca="1" si="261"/>
        <v>0</v>
      </c>
      <c r="R807" s="8" t="str">
        <f t="shared" ca="1" si="272"/>
        <v>num</v>
      </c>
      <c r="S807" s="8" t="str">
        <f t="shared" ca="1" si="273"/>
        <v>num</v>
      </c>
      <c r="T807" s="8" t="str">
        <f t="shared" ca="1" si="274"/>
        <v>addr</v>
      </c>
      <c r="U807" s="7">
        <f ca="1">IF(O807="","",OFFSET(program!$A$1,0,disasm!$A807+COLUMN()-COLUMN($U807)+IF($I807,0,1)))</f>
        <v>0</v>
      </c>
      <c r="V807" s="7">
        <f ca="1">IF(P807="","",OFFSET(program!$A$1,0,disasm!$A807+COLUMN()-COLUMN($U807)+IF($I807,0,1)))</f>
        <v>2</v>
      </c>
      <c r="W807" s="7">
        <f ca="1">IF(Q807="","",OFFSET(program!$A$1,0,disasm!$A807+COLUMN()-COLUMN($U807)+IF($I807,0,1)))</f>
        <v>67</v>
      </c>
      <c r="X807" s="3" t="str">
        <f t="shared" ca="1" si="275"/>
        <v>0</v>
      </c>
      <c r="Y807" s="3" t="str">
        <f t="shared" ca="1" si="276"/>
        <v>2</v>
      </c>
      <c r="Z807" s="3" t="str">
        <f t="shared" ca="1" si="277"/>
        <v>[node.rxmem_size]</v>
      </c>
      <c r="AA807" s="3" t="str">
        <f ca="1">" "
&amp;AE807
&amp;IF(AND(OR(K807=5,K807=6),MOD(INT(J807/1000),10)=1)," A2","")
&amp;IF(AND(NOT(I807),J807=109,OFFSET(program!$A$1,0,disasm!$A807+1)&gt;0,NOT(ISNUMBER(FIND(" A1 "," "&amp;AE807&amp;" "))))," AUTOLABEL","")
&amp;" "</f>
        <v xml:space="preserve">  </v>
      </c>
    </row>
    <row r="808" spans="1:31" x14ac:dyDescent="0.2">
      <c r="A808" s="1">
        <f t="shared" ca="1" si="262"/>
        <v>1939</v>
      </c>
      <c r="B808" s="2" t="str">
        <f t="shared" ca="1" si="263"/>
        <v>node48_main+8</v>
      </c>
      <c r="C808" s="3" t="str">
        <f ca="1">_xlfn.TEXTJOIN(" ",FALSE,OFFSET(program!$A$1,0,A808,1,M808))</f>
        <v>1101 0 1958 68</v>
      </c>
      <c r="D808" s="4" t="str">
        <f ca="1">IF($H808="data",".dat "&amp;X808,
IF($H808="str",".str " &amp; _xlfn.TEXTJOIN("",FALSE,OFFSET(program!$A$2,0,A808+1,1,M808-1)),
$L808&amp;" "&amp;_xlfn.TEXTJOIN(", ",TRUE,$X808:$Z808)
))</f>
        <v>ADD  0, node48_main+27, [node.rxmem]</v>
      </c>
      <c r="E808" s="19" t="b">
        <f t="shared" ca="1" si="264"/>
        <v>1</v>
      </c>
      <c r="F808" s="5" t="str">
        <f t="shared" ca="1" si="265"/>
        <v>node48_main</v>
      </c>
      <c r="G808" s="5">
        <f t="shared" ca="1" si="266"/>
        <v>1931</v>
      </c>
      <c r="H808" s="5" t="str">
        <f t="shared" si="267"/>
        <v>code</v>
      </c>
      <c r="I808" s="13" t="b">
        <f t="shared" si="268"/>
        <v>0</v>
      </c>
      <c r="J808" s="6">
        <f ca="1">OFFSET(program!$A$1,0,disasm!A808)</f>
        <v>1101</v>
      </c>
      <c r="K808" s="7">
        <f t="shared" ca="1" si="258"/>
        <v>1</v>
      </c>
      <c r="L808" s="7" t="str">
        <f t="shared" ca="1" si="269"/>
        <v xml:space="preserve">ADD </v>
      </c>
      <c r="M808" s="7">
        <f t="shared" ca="1" si="270"/>
        <v>4</v>
      </c>
      <c r="N808" s="7">
        <f t="shared" ca="1" si="259"/>
        <v>3</v>
      </c>
      <c r="O808" s="8">
        <f t="shared" ca="1" si="271"/>
        <v>1</v>
      </c>
      <c r="P808" s="8">
        <f t="shared" ca="1" si="260"/>
        <v>1</v>
      </c>
      <c r="Q808" s="8">
        <f t="shared" ca="1" si="261"/>
        <v>0</v>
      </c>
      <c r="R808" s="8" t="str">
        <f t="shared" ca="1" si="272"/>
        <v>num</v>
      </c>
      <c r="S808" s="8" t="str">
        <f t="shared" ca="1" si="273"/>
        <v>addr</v>
      </c>
      <c r="T808" s="8" t="str">
        <f t="shared" ca="1" si="274"/>
        <v>addr</v>
      </c>
      <c r="U808" s="7">
        <f ca="1">IF(O808="","",OFFSET(program!$A$1,0,disasm!$A808+COLUMN()-COLUMN($U808)+IF($I808,0,1)))</f>
        <v>0</v>
      </c>
      <c r="V808" s="7">
        <f ca="1">IF(P808="","",OFFSET(program!$A$1,0,disasm!$A808+COLUMN()-COLUMN($U808)+IF($I808,0,1)))</f>
        <v>1958</v>
      </c>
      <c r="W808" s="7">
        <f ca="1">IF(Q808="","",OFFSET(program!$A$1,0,disasm!$A808+COLUMN()-COLUMN($U808)+IF($I808,0,1)))</f>
        <v>68</v>
      </c>
      <c r="X808" s="3" t="str">
        <f t="shared" ca="1" si="275"/>
        <v>0</v>
      </c>
      <c r="Y808" s="3" t="str">
        <f t="shared" ca="1" si="276"/>
        <v>node48_main+27</v>
      </c>
      <c r="Z808" s="3" t="str">
        <f t="shared" ca="1" si="277"/>
        <v>[node.rxmem]</v>
      </c>
      <c r="AA808" s="3" t="str">
        <f ca="1">" "
&amp;AE808
&amp;IF(AND(OR(K808=5,K808=6),MOD(INT(J808/1000),10)=1)," A2","")
&amp;IF(AND(NOT(I808),J808=109,OFFSET(program!$A$1,0,disasm!$A808+1)&gt;0,NOT(ISNUMBER(FIND(" A1 "," "&amp;AE808&amp;" "))))," AUTOLABEL","")
&amp;" "</f>
        <v xml:space="preserve"> A2 </v>
      </c>
      <c r="AE808" s="12" t="s">
        <v>19</v>
      </c>
    </row>
    <row r="809" spans="1:31" x14ac:dyDescent="0.2">
      <c r="A809" s="1">
        <f t="shared" ca="1" si="262"/>
        <v>1943</v>
      </c>
      <c r="B809" s="2" t="str">
        <f t="shared" ca="1" si="263"/>
        <v>node48_main+12</v>
      </c>
      <c r="C809" s="3" t="str">
        <f ca="1">_xlfn.TEXTJOIN(" ",FALSE,OFFSET(program!$A$1,0,A809,1,M809))</f>
        <v>1102 302 1 69</v>
      </c>
      <c r="D809" s="4" t="str">
        <f ca="1">IF($H809="data",".dat "&amp;X809,
IF($H809="str",".str " &amp; _xlfn.TEXTJOIN("",FALSE,OFFSET(program!$A$2,0,A809+1,1,M809-1)),
$L809&amp;" "&amp;_xlfn.TEXTJOIN(", ",TRUE,$X809:$Z809)
))</f>
        <v>MUL  app_product, 1, [node.node_app]</v>
      </c>
      <c r="E809" s="19" t="b">
        <f t="shared" ca="1" si="264"/>
        <v>1</v>
      </c>
      <c r="F809" s="5" t="str">
        <f t="shared" ca="1" si="265"/>
        <v>node48_main</v>
      </c>
      <c r="G809" s="5">
        <f t="shared" ca="1" si="266"/>
        <v>1931</v>
      </c>
      <c r="H809" s="5" t="str">
        <f t="shared" si="267"/>
        <v>code</v>
      </c>
      <c r="I809" s="13" t="b">
        <f t="shared" si="268"/>
        <v>0</v>
      </c>
      <c r="J809" s="6">
        <f ca="1">OFFSET(program!$A$1,0,disasm!A809)</f>
        <v>1102</v>
      </c>
      <c r="K809" s="7">
        <f t="shared" ca="1" si="258"/>
        <v>2</v>
      </c>
      <c r="L809" s="7" t="str">
        <f t="shared" ca="1" si="269"/>
        <v xml:space="preserve">MUL </v>
      </c>
      <c r="M809" s="7">
        <f t="shared" ca="1" si="270"/>
        <v>4</v>
      </c>
      <c r="N809" s="7">
        <f t="shared" ca="1" si="259"/>
        <v>3</v>
      </c>
      <c r="O809" s="8">
        <f t="shared" ca="1" si="271"/>
        <v>1</v>
      </c>
      <c r="P809" s="8">
        <f t="shared" ca="1" si="260"/>
        <v>1</v>
      </c>
      <c r="Q809" s="8">
        <f t="shared" ca="1" si="261"/>
        <v>0</v>
      </c>
      <c r="R809" s="8" t="str">
        <f t="shared" ca="1" si="272"/>
        <v>addr</v>
      </c>
      <c r="S809" s="8" t="str">
        <f t="shared" ca="1" si="273"/>
        <v>num</v>
      </c>
      <c r="T809" s="8" t="str">
        <f t="shared" ca="1" si="274"/>
        <v>addr</v>
      </c>
      <c r="U809" s="7">
        <f ca="1">IF(O809="","",OFFSET(program!$A$1,0,disasm!$A809+COLUMN()-COLUMN($U809)+IF($I809,0,1)))</f>
        <v>302</v>
      </c>
      <c r="V809" s="7">
        <f ca="1">IF(P809="","",OFFSET(program!$A$1,0,disasm!$A809+COLUMN()-COLUMN($U809)+IF($I809,0,1)))</f>
        <v>1</v>
      </c>
      <c r="W809" s="7">
        <f ca="1">IF(Q809="","",OFFSET(program!$A$1,0,disasm!$A809+COLUMN()-COLUMN($U809)+IF($I809,0,1)))</f>
        <v>69</v>
      </c>
      <c r="X809" s="3" t="str">
        <f t="shared" ca="1" si="275"/>
        <v>app_product</v>
      </c>
      <c r="Y809" s="3" t="str">
        <f t="shared" ca="1" si="276"/>
        <v>1</v>
      </c>
      <c r="Z809" s="3" t="str">
        <f t="shared" ca="1" si="277"/>
        <v>[node.node_app]</v>
      </c>
      <c r="AA809" s="3" t="str">
        <f ca="1">" "
&amp;AE809
&amp;IF(AND(OR(K809=5,K809=6),MOD(INT(J809/1000),10)=1)," A2","")
&amp;IF(AND(NOT(I809),J809=109,OFFSET(program!$A$1,0,disasm!$A809+1)&gt;0,NOT(ISNUMBER(FIND(" A1 "," "&amp;AE809&amp;" "))))," AUTOLABEL","")
&amp;" "</f>
        <v xml:space="preserve"> A1 </v>
      </c>
      <c r="AE809" s="12" t="s">
        <v>28</v>
      </c>
    </row>
    <row r="810" spans="1:31" x14ac:dyDescent="0.2">
      <c r="A810" s="1">
        <f t="shared" ca="1" si="262"/>
        <v>1947</v>
      </c>
      <c r="B810" s="2" t="str">
        <f t="shared" ca="1" si="263"/>
        <v>node48_main+16</v>
      </c>
      <c r="C810" s="3" t="str">
        <f ca="1">_xlfn.TEXTJOIN(" ",FALSE,OFFSET(program!$A$1,0,A810,1,M810))</f>
        <v>1102 1 1 71</v>
      </c>
      <c r="D810" s="4" t="str">
        <f ca="1">IF($H810="data",".dat "&amp;X810,
IF($H810="str",".str " &amp; _xlfn.TEXTJOIN("",FALSE,OFFSET(program!$A$2,0,A810+1,1,M810-1)),
$L810&amp;" "&amp;_xlfn.TEXTJOIN(", ",TRUE,$X810:$Z810)
))</f>
        <v>MUL  1, 1, [node.desttbl_size]</v>
      </c>
      <c r="E810" s="19" t="b">
        <f t="shared" ca="1" si="264"/>
        <v>1</v>
      </c>
      <c r="F810" s="5" t="str">
        <f t="shared" ca="1" si="265"/>
        <v>node48_main</v>
      </c>
      <c r="G810" s="5">
        <f t="shared" ca="1" si="266"/>
        <v>1931</v>
      </c>
      <c r="H810" s="5" t="str">
        <f t="shared" si="267"/>
        <v>code</v>
      </c>
      <c r="I810" s="13" t="b">
        <f t="shared" si="268"/>
        <v>0</v>
      </c>
      <c r="J810" s="6">
        <f ca="1">OFFSET(program!$A$1,0,disasm!A810)</f>
        <v>1102</v>
      </c>
      <c r="K810" s="7">
        <f t="shared" ca="1" si="258"/>
        <v>2</v>
      </c>
      <c r="L810" s="7" t="str">
        <f t="shared" ca="1" si="269"/>
        <v xml:space="preserve">MUL </v>
      </c>
      <c r="M810" s="7">
        <f t="shared" ca="1" si="270"/>
        <v>4</v>
      </c>
      <c r="N810" s="7">
        <f t="shared" ca="1" si="259"/>
        <v>3</v>
      </c>
      <c r="O810" s="8">
        <f t="shared" ca="1" si="271"/>
        <v>1</v>
      </c>
      <c r="P810" s="8">
        <f t="shared" ca="1" si="260"/>
        <v>1</v>
      </c>
      <c r="Q810" s="8">
        <f t="shared" ca="1" si="261"/>
        <v>0</v>
      </c>
      <c r="R810" s="8" t="str">
        <f t="shared" ca="1" si="272"/>
        <v>num</v>
      </c>
      <c r="S810" s="8" t="str">
        <f t="shared" ca="1" si="273"/>
        <v>num</v>
      </c>
      <c r="T810" s="8" t="str">
        <f t="shared" ca="1" si="274"/>
        <v>addr</v>
      </c>
      <c r="U810" s="7">
        <f ca="1">IF(O810="","",OFFSET(program!$A$1,0,disasm!$A810+COLUMN()-COLUMN($U810)+IF($I810,0,1)))</f>
        <v>1</v>
      </c>
      <c r="V810" s="7">
        <f ca="1">IF(P810="","",OFFSET(program!$A$1,0,disasm!$A810+COLUMN()-COLUMN($U810)+IF($I810,0,1)))</f>
        <v>1</v>
      </c>
      <c r="W810" s="7">
        <f ca="1">IF(Q810="","",OFFSET(program!$A$1,0,disasm!$A810+COLUMN()-COLUMN($U810)+IF($I810,0,1)))</f>
        <v>71</v>
      </c>
      <c r="X810" s="3" t="str">
        <f t="shared" ca="1" si="275"/>
        <v>1</v>
      </c>
      <c r="Y810" s="3" t="str">
        <f t="shared" ca="1" si="276"/>
        <v>1</v>
      </c>
      <c r="Z810" s="3" t="str">
        <f t="shared" ca="1" si="277"/>
        <v>[node.desttbl_size]</v>
      </c>
      <c r="AA810" s="3" t="str">
        <f ca="1">" "
&amp;AE810
&amp;IF(AND(OR(K810=5,K810=6),MOD(INT(J810/1000),10)=1)," A2","")
&amp;IF(AND(NOT(I810),J810=109,OFFSET(program!$A$1,0,disasm!$A810+1)&gt;0,NOT(ISNUMBER(FIND(" A1 "," "&amp;AE810&amp;" "))))," AUTOLABEL","")
&amp;" "</f>
        <v xml:space="preserve">  </v>
      </c>
    </row>
    <row r="811" spans="1:31" x14ac:dyDescent="0.2">
      <c r="A811" s="1">
        <f t="shared" ca="1" si="262"/>
        <v>1951</v>
      </c>
      <c r="B811" s="2" t="str">
        <f t="shared" ca="1" si="263"/>
        <v>node48_main+20</v>
      </c>
      <c r="C811" s="3" t="str">
        <f ca="1">_xlfn.TEXTJOIN(" ",FALSE,OFFSET(program!$A$1,0,A811,1,M811))</f>
        <v>1102 1 1962 72</v>
      </c>
      <c r="D811" s="4" t="str">
        <f ca="1">IF($H811="data",".dat "&amp;X811,
IF($H811="str",".str " &amp; _xlfn.TEXTJOIN("",FALSE,OFFSET(program!$A$2,0,A811+1,1,M811-1)),
$L811&amp;" "&amp;_xlfn.TEXTJOIN(", ",TRUE,$X811:$Z811)
))</f>
        <v>MUL  1, node48_main+31, [node.desttbl]</v>
      </c>
      <c r="E811" s="19" t="b">
        <f t="shared" ca="1" si="264"/>
        <v>1</v>
      </c>
      <c r="F811" s="5" t="str">
        <f t="shared" ca="1" si="265"/>
        <v>node48_main</v>
      </c>
      <c r="G811" s="5">
        <f t="shared" ca="1" si="266"/>
        <v>1931</v>
      </c>
      <c r="H811" s="5" t="str">
        <f t="shared" si="267"/>
        <v>code</v>
      </c>
      <c r="I811" s="13" t="b">
        <f t="shared" si="268"/>
        <v>0</v>
      </c>
      <c r="J811" s="6">
        <f ca="1">OFFSET(program!$A$1,0,disasm!A811)</f>
        <v>1102</v>
      </c>
      <c r="K811" s="7">
        <f t="shared" ca="1" si="258"/>
        <v>2</v>
      </c>
      <c r="L811" s="7" t="str">
        <f t="shared" ca="1" si="269"/>
        <v xml:space="preserve">MUL </v>
      </c>
      <c r="M811" s="7">
        <f t="shared" ca="1" si="270"/>
        <v>4</v>
      </c>
      <c r="N811" s="7">
        <f t="shared" ca="1" si="259"/>
        <v>3</v>
      </c>
      <c r="O811" s="8">
        <f t="shared" ca="1" si="271"/>
        <v>1</v>
      </c>
      <c r="P811" s="8">
        <f t="shared" ca="1" si="260"/>
        <v>1</v>
      </c>
      <c r="Q811" s="8">
        <f t="shared" ca="1" si="261"/>
        <v>0</v>
      </c>
      <c r="R811" s="8" t="str">
        <f t="shared" ca="1" si="272"/>
        <v>num</v>
      </c>
      <c r="S811" s="8" t="str">
        <f t="shared" ca="1" si="273"/>
        <v>addr</v>
      </c>
      <c r="T811" s="8" t="str">
        <f t="shared" ca="1" si="274"/>
        <v>addr</v>
      </c>
      <c r="U811" s="7">
        <f ca="1">IF(O811="","",OFFSET(program!$A$1,0,disasm!$A811+COLUMN()-COLUMN($U811)+IF($I811,0,1)))</f>
        <v>1</v>
      </c>
      <c r="V811" s="7">
        <f ca="1">IF(P811="","",OFFSET(program!$A$1,0,disasm!$A811+COLUMN()-COLUMN($U811)+IF($I811,0,1)))</f>
        <v>1962</v>
      </c>
      <c r="W811" s="7">
        <f ca="1">IF(Q811="","",OFFSET(program!$A$1,0,disasm!$A811+COLUMN()-COLUMN($U811)+IF($I811,0,1)))</f>
        <v>72</v>
      </c>
      <c r="X811" s="3" t="str">
        <f t="shared" ca="1" si="275"/>
        <v>1</v>
      </c>
      <c r="Y811" s="3" t="str">
        <f t="shared" ca="1" si="276"/>
        <v>node48_main+31</v>
      </c>
      <c r="Z811" s="3" t="str">
        <f t="shared" ca="1" si="277"/>
        <v>[node.desttbl]</v>
      </c>
      <c r="AA811" s="3" t="str">
        <f ca="1">" "
&amp;AE811
&amp;IF(AND(OR(K811=5,K811=6),MOD(INT(J811/1000),10)=1)," A2","")
&amp;IF(AND(NOT(I811),J811=109,OFFSET(program!$A$1,0,disasm!$A811+1)&gt;0,NOT(ISNUMBER(FIND(" A1 "," "&amp;AE811&amp;" "))))," AUTOLABEL","")
&amp;" "</f>
        <v xml:space="preserve"> A2 </v>
      </c>
      <c r="AE811" s="21" t="s">
        <v>19</v>
      </c>
    </row>
    <row r="812" spans="1:31" x14ac:dyDescent="0.2">
      <c r="A812" s="1">
        <f t="shared" ca="1" si="262"/>
        <v>1955</v>
      </c>
      <c r="B812" s="2" t="str">
        <f t="shared" ca="1" si="263"/>
        <v>node48_main+24</v>
      </c>
      <c r="C812" s="3" t="str">
        <f ca="1">_xlfn.TEXTJOIN(" ",FALSE,OFFSET(program!$A$1,0,A812,1,M812))</f>
        <v>1106 0 73</v>
      </c>
      <c r="D812" s="4" t="str">
        <f ca="1">IF($H812="data",".dat "&amp;X812,
IF($H812="str",".str " &amp; _xlfn.TEXTJOIN("",FALSE,OFFSET(program!$A$2,0,A812+1,1,M812-1)),
$L812&amp;" "&amp;_xlfn.TEXTJOIN(", ",TRUE,$X812:$Z812)
))</f>
        <v>J=0  0, main.loop</v>
      </c>
      <c r="E812" s="19" t="b">
        <f t="shared" ca="1" si="264"/>
        <v>1</v>
      </c>
      <c r="F812" s="5" t="str">
        <f t="shared" ca="1" si="265"/>
        <v>node48_main</v>
      </c>
      <c r="G812" s="5">
        <f t="shared" ca="1" si="266"/>
        <v>1931</v>
      </c>
      <c r="H812" s="5" t="str">
        <f t="shared" si="267"/>
        <v>code</v>
      </c>
      <c r="I812" s="13" t="b">
        <f t="shared" si="268"/>
        <v>0</v>
      </c>
      <c r="J812" s="6">
        <f ca="1">OFFSET(program!$A$1,0,disasm!A812)</f>
        <v>1106</v>
      </c>
      <c r="K812" s="7">
        <f t="shared" ca="1" si="258"/>
        <v>6</v>
      </c>
      <c r="L812" s="7" t="str">
        <f t="shared" ca="1" si="269"/>
        <v xml:space="preserve">J=0 </v>
      </c>
      <c r="M812" s="7">
        <f t="shared" ca="1" si="270"/>
        <v>3</v>
      </c>
      <c r="N812" s="7">
        <f t="shared" ca="1" si="259"/>
        <v>2</v>
      </c>
      <c r="O812" s="8">
        <f t="shared" ca="1" si="271"/>
        <v>1</v>
      </c>
      <c r="P812" s="8">
        <f t="shared" ca="1" si="260"/>
        <v>1</v>
      </c>
      <c r="Q812" s="8" t="str">
        <f t="shared" ca="1" si="261"/>
        <v/>
      </c>
      <c r="R812" s="8" t="str">
        <f t="shared" ca="1" si="272"/>
        <v>num</v>
      </c>
      <c r="S812" s="8" t="str">
        <f t="shared" ca="1" si="273"/>
        <v>addr</v>
      </c>
      <c r="T812" s="8" t="str">
        <f t="shared" ca="1" si="274"/>
        <v/>
      </c>
      <c r="U812" s="7">
        <f ca="1">IF(O812="","",OFFSET(program!$A$1,0,disasm!$A812+COLUMN()-COLUMN($U812)+IF($I812,0,1)))</f>
        <v>0</v>
      </c>
      <c r="V812" s="7">
        <f ca="1">IF(P812="","",OFFSET(program!$A$1,0,disasm!$A812+COLUMN()-COLUMN($U812)+IF($I812,0,1)))</f>
        <v>73</v>
      </c>
      <c r="W812" s="7" t="str">
        <f ca="1">IF(Q812="","",OFFSET(program!$A$1,0,disasm!$A812+COLUMN()-COLUMN($U812)+IF($I812,0,1)))</f>
        <v/>
      </c>
      <c r="X812" s="3" t="str">
        <f t="shared" ca="1" si="275"/>
        <v>0</v>
      </c>
      <c r="Y812" s="3" t="str">
        <f t="shared" ca="1" si="276"/>
        <v>main.loop</v>
      </c>
      <c r="Z812" s="3" t="str">
        <f t="shared" ca="1" si="277"/>
        <v/>
      </c>
      <c r="AA812" s="3" t="str">
        <f ca="1">" "
&amp;AE812
&amp;IF(AND(OR(K812=5,K812=6),MOD(INT(J812/1000),10)=1)," A2","")
&amp;IF(AND(NOT(I812),J812=109,OFFSET(program!$A$1,0,disasm!$A812+1)&gt;0,NOT(ISNUMBER(FIND(" A1 "," "&amp;AE812&amp;" "))))," AUTOLABEL","")
&amp;" "</f>
        <v xml:space="preserve">  A2 </v>
      </c>
    </row>
    <row r="813" spans="1:31" x14ac:dyDescent="0.2">
      <c r="A813" s="1">
        <f t="shared" ca="1" si="262"/>
        <v>1958</v>
      </c>
      <c r="B813" s="2" t="str">
        <f t="shared" ca="1" si="263"/>
        <v>node48_main+27</v>
      </c>
      <c r="C813" s="3" t="str">
        <f ca="1">_xlfn.TEXTJOIN(" ",FALSE,OFFSET(program!$A$1,0,A813,1,M813))</f>
        <v>0</v>
      </c>
      <c r="D813" s="4" t="str">
        <f ca="1">IF($H813="data",".dat "&amp;X813,
IF($H813="str",".str " &amp; _xlfn.TEXTJOIN("",FALSE,OFFSET(program!$A$2,0,A813+1,1,M813-1)),
$L813&amp;" "&amp;_xlfn.TEXTJOIN(", ",TRUE,$X813:$Z813)
))</f>
        <v>.dat 0</v>
      </c>
      <c r="E813" s="19" t="b">
        <f t="shared" ca="1" si="264"/>
        <v>1</v>
      </c>
      <c r="F813" s="5" t="str">
        <f t="shared" ca="1" si="265"/>
        <v>node48_main</v>
      </c>
      <c r="G813" s="5">
        <f t="shared" ca="1" si="266"/>
        <v>1931</v>
      </c>
      <c r="H813" s="5" t="str">
        <f t="shared" si="267"/>
        <v>data</v>
      </c>
      <c r="I813" s="13" t="b">
        <f t="shared" si="268"/>
        <v>1</v>
      </c>
      <c r="J813" s="6">
        <f ca="1">OFFSET(program!$A$1,0,disasm!A813)</f>
        <v>0</v>
      </c>
      <c r="K813" s="7">
        <f t="shared" ca="1" si="258"/>
        <v>0</v>
      </c>
      <c r="L813" s="7" t="e">
        <f t="shared" ca="1" si="269"/>
        <v>#VALUE!</v>
      </c>
      <c r="M813" s="7">
        <f t="shared" si="270"/>
        <v>1</v>
      </c>
      <c r="N813" s="7">
        <f t="shared" si="259"/>
        <v>1</v>
      </c>
      <c r="O813" s="8">
        <f t="shared" si="271"/>
        <v>1</v>
      </c>
      <c r="P813" s="8" t="str">
        <f t="shared" si="260"/>
        <v/>
      </c>
      <c r="Q813" s="8" t="str">
        <f t="shared" si="261"/>
        <v/>
      </c>
      <c r="R813" s="8" t="str">
        <f t="shared" ca="1" si="272"/>
        <v>num</v>
      </c>
      <c r="S813" s="8" t="str">
        <f t="shared" si="273"/>
        <v/>
      </c>
      <c r="T813" s="8" t="str">
        <f t="shared" si="274"/>
        <v/>
      </c>
      <c r="U813" s="7">
        <f ca="1">IF(O813="","",OFFSET(program!$A$1,0,disasm!$A813+COLUMN()-COLUMN($U813)+IF($I813,0,1)))</f>
        <v>0</v>
      </c>
      <c r="V813" s="7" t="str">
        <f ca="1">IF(P813="","",OFFSET(program!$A$1,0,disasm!$A813+COLUMN()-COLUMN($U813)+IF($I813,0,1)))</f>
        <v/>
      </c>
      <c r="W813" s="7" t="str">
        <f ca="1">IF(Q813="","",OFFSET(program!$A$1,0,disasm!$A813+COLUMN()-COLUMN($U813)+IF($I813,0,1)))</f>
        <v/>
      </c>
      <c r="X813" s="3" t="str">
        <f t="shared" ca="1" si="275"/>
        <v>0</v>
      </c>
      <c r="Y813" s="3" t="str">
        <f t="shared" si="276"/>
        <v/>
      </c>
      <c r="Z813" s="3" t="str">
        <f t="shared" si="277"/>
        <v/>
      </c>
      <c r="AA813" s="3" t="str">
        <f ca="1">" "
&amp;AE813
&amp;IF(AND(OR(K813=5,K813=6),MOD(INT(J813/1000),10)=1)," A2","")
&amp;IF(AND(NOT(I813),J813=109,OFFSET(program!$A$1,0,disasm!$A813+1)&gt;0,NOT(ISNUMBER(FIND(" A1 "," "&amp;AE813&amp;" "))))," AUTOLABEL","")
&amp;" "</f>
        <v xml:space="preserve"> DATA </v>
      </c>
      <c r="AE813" s="12" t="s">
        <v>23</v>
      </c>
    </row>
    <row r="814" spans="1:31" x14ac:dyDescent="0.2">
      <c r="A814" s="1">
        <f t="shared" ca="1" si="262"/>
        <v>1959</v>
      </c>
      <c r="B814" s="2" t="str">
        <f t="shared" ca="1" si="263"/>
        <v>node48_main+28</v>
      </c>
      <c r="C814" s="3" t="str">
        <f ca="1">_xlfn.TEXTJOIN(" ",FALSE,OFFSET(program!$A$1,0,A814,1,M814))</f>
        <v>0</v>
      </c>
      <c r="D814" s="4" t="str">
        <f ca="1">IF($H814="data",".dat "&amp;X814,
IF($H814="str",".str " &amp; _xlfn.TEXTJOIN("",FALSE,OFFSET(program!$A$2,0,A814+1,1,M814-1)),
$L814&amp;" "&amp;_xlfn.TEXTJOIN(", ",TRUE,$X814:$Z814)
))</f>
        <v>.dat 0</v>
      </c>
      <c r="E814" s="19" t="b">
        <f t="shared" ca="1" si="264"/>
        <v>1</v>
      </c>
      <c r="F814" s="5" t="str">
        <f t="shared" ca="1" si="265"/>
        <v>node48_main</v>
      </c>
      <c r="G814" s="5">
        <f t="shared" ca="1" si="266"/>
        <v>1931</v>
      </c>
      <c r="H814" s="5" t="str">
        <f t="shared" si="267"/>
        <v>data</v>
      </c>
      <c r="I814" s="13" t="b">
        <f t="shared" si="268"/>
        <v>1</v>
      </c>
      <c r="J814" s="6">
        <f ca="1">OFFSET(program!$A$1,0,disasm!A814)</f>
        <v>0</v>
      </c>
      <c r="K814" s="7">
        <f t="shared" ca="1" si="258"/>
        <v>0</v>
      </c>
      <c r="L814" s="7" t="e">
        <f t="shared" ca="1" si="269"/>
        <v>#VALUE!</v>
      </c>
      <c r="M814" s="7">
        <f t="shared" si="270"/>
        <v>1</v>
      </c>
      <c r="N814" s="7">
        <f t="shared" si="259"/>
        <v>1</v>
      </c>
      <c r="O814" s="8">
        <f t="shared" si="271"/>
        <v>1</v>
      </c>
      <c r="P814" s="8" t="str">
        <f t="shared" si="260"/>
        <v/>
      </c>
      <c r="Q814" s="8" t="str">
        <f t="shared" si="261"/>
        <v/>
      </c>
      <c r="R814" s="8" t="str">
        <f t="shared" ca="1" si="272"/>
        <v>num</v>
      </c>
      <c r="S814" s="8" t="str">
        <f t="shared" si="273"/>
        <v/>
      </c>
      <c r="T814" s="8" t="str">
        <f t="shared" si="274"/>
        <v/>
      </c>
      <c r="U814" s="7">
        <f ca="1">IF(O814="","",OFFSET(program!$A$1,0,disasm!$A814+COLUMN()-COLUMN($U814)+IF($I814,0,1)))</f>
        <v>0</v>
      </c>
      <c r="V814" s="7" t="str">
        <f ca="1">IF(P814="","",OFFSET(program!$A$1,0,disasm!$A814+COLUMN()-COLUMN($U814)+IF($I814,0,1)))</f>
        <v/>
      </c>
      <c r="W814" s="7" t="str">
        <f ca="1">IF(Q814="","",OFFSET(program!$A$1,0,disasm!$A814+COLUMN()-COLUMN($U814)+IF($I814,0,1)))</f>
        <v/>
      </c>
      <c r="X814" s="3" t="str">
        <f t="shared" ca="1" si="275"/>
        <v>0</v>
      </c>
      <c r="Y814" s="3" t="str">
        <f t="shared" si="276"/>
        <v/>
      </c>
      <c r="Z814" s="3" t="str">
        <f t="shared" si="277"/>
        <v/>
      </c>
      <c r="AA814" s="3" t="str">
        <f ca="1">" "
&amp;AE814
&amp;IF(AND(OR(K814=5,K814=6),MOD(INT(J814/1000),10)=1)," A2","")
&amp;IF(AND(NOT(I814),J814=109,OFFSET(program!$A$1,0,disasm!$A814+1)&gt;0,NOT(ISNUMBER(FIND(" A1 "," "&amp;AE814&amp;" "))))," AUTOLABEL","")
&amp;" "</f>
        <v xml:space="preserve">  </v>
      </c>
    </row>
    <row r="815" spans="1:31" x14ac:dyDescent="0.2">
      <c r="A815" s="1">
        <f t="shared" ca="1" si="262"/>
        <v>1960</v>
      </c>
      <c r="B815" s="2" t="str">
        <f t="shared" ca="1" si="263"/>
        <v>node48_main+29</v>
      </c>
      <c r="C815" s="3" t="str">
        <f ca="1">_xlfn.TEXTJOIN(" ",FALSE,OFFSET(program!$A$1,0,A815,1,M815))</f>
        <v>0</v>
      </c>
      <c r="D815" s="4" t="str">
        <f ca="1">IF($H815="data",".dat "&amp;X815,
IF($H815="str",".str " &amp; _xlfn.TEXTJOIN("",FALSE,OFFSET(program!$A$2,0,A815+1,1,M815-1)),
$L815&amp;" "&amp;_xlfn.TEXTJOIN(", ",TRUE,$X815:$Z815)
))</f>
        <v>.dat 0</v>
      </c>
      <c r="E815" s="19" t="b">
        <f t="shared" ca="1" si="264"/>
        <v>1</v>
      </c>
      <c r="F815" s="5" t="str">
        <f t="shared" ca="1" si="265"/>
        <v>node48_main</v>
      </c>
      <c r="G815" s="5">
        <f t="shared" ca="1" si="266"/>
        <v>1931</v>
      </c>
      <c r="H815" s="5" t="str">
        <f t="shared" si="267"/>
        <v>data</v>
      </c>
      <c r="I815" s="13" t="b">
        <f t="shared" si="268"/>
        <v>1</v>
      </c>
      <c r="J815" s="6">
        <f ca="1">OFFSET(program!$A$1,0,disasm!A815)</f>
        <v>0</v>
      </c>
      <c r="K815" s="7">
        <f t="shared" ca="1" si="258"/>
        <v>0</v>
      </c>
      <c r="L815" s="7" t="e">
        <f t="shared" ca="1" si="269"/>
        <v>#VALUE!</v>
      </c>
      <c r="M815" s="7">
        <f t="shared" si="270"/>
        <v>1</v>
      </c>
      <c r="N815" s="7">
        <f t="shared" si="259"/>
        <v>1</v>
      </c>
      <c r="O815" s="8">
        <f t="shared" si="271"/>
        <v>1</v>
      </c>
      <c r="P815" s="8" t="str">
        <f t="shared" si="260"/>
        <v/>
      </c>
      <c r="Q815" s="8" t="str">
        <f t="shared" si="261"/>
        <v/>
      </c>
      <c r="R815" s="8" t="str">
        <f t="shared" ca="1" si="272"/>
        <v>num</v>
      </c>
      <c r="S815" s="8" t="str">
        <f t="shared" si="273"/>
        <v/>
      </c>
      <c r="T815" s="8" t="str">
        <f t="shared" si="274"/>
        <v/>
      </c>
      <c r="U815" s="7">
        <f ca="1">IF(O815="","",OFFSET(program!$A$1,0,disasm!$A815+COLUMN()-COLUMN($U815)+IF($I815,0,1)))</f>
        <v>0</v>
      </c>
      <c r="V815" s="7" t="str">
        <f ca="1">IF(P815="","",OFFSET(program!$A$1,0,disasm!$A815+COLUMN()-COLUMN($U815)+IF($I815,0,1)))</f>
        <v/>
      </c>
      <c r="W815" s="7" t="str">
        <f ca="1">IF(Q815="","",OFFSET(program!$A$1,0,disasm!$A815+COLUMN()-COLUMN($U815)+IF($I815,0,1)))</f>
        <v/>
      </c>
      <c r="X815" s="3" t="str">
        <f t="shared" ca="1" si="275"/>
        <v>0</v>
      </c>
      <c r="Y815" s="3" t="str">
        <f t="shared" si="276"/>
        <v/>
      </c>
      <c r="Z815" s="3" t="str">
        <f t="shared" si="277"/>
        <v/>
      </c>
      <c r="AA815" s="3" t="str">
        <f ca="1">" "
&amp;AE815
&amp;IF(AND(OR(K815=5,K815=6),MOD(INT(J815/1000),10)=1)," A2","")
&amp;IF(AND(NOT(I815),J815=109,OFFSET(program!$A$1,0,disasm!$A815+1)&gt;0,NOT(ISNUMBER(FIND(" A1 "," "&amp;AE815&amp;" "))))," AUTOLABEL","")
&amp;" "</f>
        <v xml:space="preserve">  </v>
      </c>
    </row>
    <row r="816" spans="1:31" x14ac:dyDescent="0.2">
      <c r="A816" s="1">
        <f t="shared" ca="1" si="262"/>
        <v>1961</v>
      </c>
      <c r="B816" s="2" t="str">
        <f t="shared" ca="1" si="263"/>
        <v>node48_main+30</v>
      </c>
      <c r="C816" s="3" t="str">
        <f ca="1">_xlfn.TEXTJOIN(" ",FALSE,OFFSET(program!$A$1,0,A816,1,M816))</f>
        <v>0</v>
      </c>
      <c r="D816" s="4" t="str">
        <f ca="1">IF($H816="data",".dat "&amp;X816,
IF($H816="str",".str " &amp; _xlfn.TEXTJOIN("",FALSE,OFFSET(program!$A$2,0,A816+1,1,M816-1)),
$L816&amp;" "&amp;_xlfn.TEXTJOIN(", ",TRUE,$X816:$Z816)
))</f>
        <v>.dat 0</v>
      </c>
      <c r="E816" s="19" t="b">
        <f t="shared" ca="1" si="264"/>
        <v>1</v>
      </c>
      <c r="F816" s="5" t="str">
        <f t="shared" ca="1" si="265"/>
        <v>node48_main</v>
      </c>
      <c r="G816" s="5">
        <f t="shared" ca="1" si="266"/>
        <v>1931</v>
      </c>
      <c r="H816" s="5" t="str">
        <f t="shared" si="267"/>
        <v>data</v>
      </c>
      <c r="I816" s="13" t="b">
        <f t="shared" si="268"/>
        <v>1</v>
      </c>
      <c r="J816" s="6">
        <f ca="1">OFFSET(program!$A$1,0,disasm!A816)</f>
        <v>0</v>
      </c>
      <c r="K816" s="7">
        <f t="shared" ca="1" si="258"/>
        <v>0</v>
      </c>
      <c r="L816" s="7" t="e">
        <f t="shared" ca="1" si="269"/>
        <v>#VALUE!</v>
      </c>
      <c r="M816" s="7">
        <f t="shared" si="270"/>
        <v>1</v>
      </c>
      <c r="N816" s="7">
        <f t="shared" si="259"/>
        <v>1</v>
      </c>
      <c r="O816" s="8">
        <f t="shared" si="271"/>
        <v>1</v>
      </c>
      <c r="P816" s="8" t="str">
        <f t="shared" si="260"/>
        <v/>
      </c>
      <c r="Q816" s="8" t="str">
        <f t="shared" si="261"/>
        <v/>
      </c>
      <c r="R816" s="8" t="str">
        <f t="shared" ca="1" si="272"/>
        <v>num</v>
      </c>
      <c r="S816" s="8" t="str">
        <f t="shared" si="273"/>
        <v/>
      </c>
      <c r="T816" s="8" t="str">
        <f t="shared" si="274"/>
        <v/>
      </c>
      <c r="U816" s="7">
        <f ca="1">IF(O816="","",OFFSET(program!$A$1,0,disasm!$A816+COLUMN()-COLUMN($U816)+IF($I816,0,1)))</f>
        <v>0</v>
      </c>
      <c r="V816" s="7" t="str">
        <f ca="1">IF(P816="","",OFFSET(program!$A$1,0,disasm!$A816+COLUMN()-COLUMN($U816)+IF($I816,0,1)))</f>
        <v/>
      </c>
      <c r="W816" s="7" t="str">
        <f ca="1">IF(Q816="","",OFFSET(program!$A$1,0,disasm!$A816+COLUMN()-COLUMN($U816)+IF($I816,0,1)))</f>
        <v/>
      </c>
      <c r="X816" s="3" t="str">
        <f t="shared" ca="1" si="275"/>
        <v>0</v>
      </c>
      <c r="Y816" s="3" t="str">
        <f t="shared" si="276"/>
        <v/>
      </c>
      <c r="Z816" s="3" t="str">
        <f t="shared" si="277"/>
        <v/>
      </c>
      <c r="AA816" s="3" t="str">
        <f ca="1">" "
&amp;AE816
&amp;IF(AND(OR(K816=5,K816=6),MOD(INT(J816/1000),10)=1)," A2","")
&amp;IF(AND(NOT(I816),J816=109,OFFSET(program!$A$1,0,disasm!$A816+1)&gt;0,NOT(ISNUMBER(FIND(" A1 "," "&amp;AE816&amp;" "))))," AUTOLABEL","")
&amp;" "</f>
        <v xml:space="preserve">  </v>
      </c>
    </row>
    <row r="817" spans="1:31" x14ac:dyDescent="0.2">
      <c r="A817" s="1">
        <f t="shared" ca="1" si="262"/>
        <v>1962</v>
      </c>
      <c r="B817" s="2" t="str">
        <f t="shared" ca="1" si="263"/>
        <v>node48_main+31</v>
      </c>
      <c r="C817" s="3" t="str">
        <f ca="1">_xlfn.TEXTJOIN(" ",FALSE,OFFSET(program!$A$1,0,A817,1,M817))</f>
        <v>17</v>
      </c>
      <c r="D817" s="4" t="str">
        <f ca="1">IF($H817="data",".dat "&amp;X817,
IF($H817="str",".str " &amp; _xlfn.TEXTJOIN("",FALSE,OFFSET(program!$A$2,0,A817+1,1,M817-1)),
$L817&amp;" "&amp;_xlfn.TEXTJOIN(", ",TRUE,$X817:$Z817)
))</f>
        <v>.dat 17</v>
      </c>
      <c r="E817" s="19" t="b">
        <f t="shared" ca="1" si="264"/>
        <v>1</v>
      </c>
      <c r="F817" s="5" t="str">
        <f t="shared" ca="1" si="265"/>
        <v>node48_main</v>
      </c>
      <c r="G817" s="5">
        <f t="shared" ca="1" si="266"/>
        <v>1931</v>
      </c>
      <c r="H817" s="5" t="str">
        <f t="shared" si="267"/>
        <v>data</v>
      </c>
      <c r="I817" s="13" t="b">
        <f t="shared" si="268"/>
        <v>1</v>
      </c>
      <c r="J817" s="6">
        <f ca="1">OFFSET(program!$A$1,0,disasm!A817)</f>
        <v>17</v>
      </c>
      <c r="K817" s="7">
        <f t="shared" ca="1" si="258"/>
        <v>17</v>
      </c>
      <c r="L817" s="7" t="e">
        <f t="shared" ca="1" si="269"/>
        <v>#VALUE!</v>
      </c>
      <c r="M817" s="7">
        <f t="shared" si="270"/>
        <v>1</v>
      </c>
      <c r="N817" s="7">
        <f t="shared" si="259"/>
        <v>1</v>
      </c>
      <c r="O817" s="8">
        <f t="shared" si="271"/>
        <v>1</v>
      </c>
      <c r="P817" s="8" t="str">
        <f t="shared" si="260"/>
        <v/>
      </c>
      <c r="Q817" s="8" t="str">
        <f t="shared" si="261"/>
        <v/>
      </c>
      <c r="R817" s="8" t="str">
        <f t="shared" ca="1" si="272"/>
        <v>num</v>
      </c>
      <c r="S817" s="8" t="str">
        <f t="shared" si="273"/>
        <v/>
      </c>
      <c r="T817" s="8" t="str">
        <f t="shared" si="274"/>
        <v/>
      </c>
      <c r="U817" s="7">
        <f ca="1">IF(O817="","",OFFSET(program!$A$1,0,disasm!$A817+COLUMN()-COLUMN($U817)+IF($I817,0,1)))</f>
        <v>17</v>
      </c>
      <c r="V817" s="7" t="str">
        <f ca="1">IF(P817="","",OFFSET(program!$A$1,0,disasm!$A817+COLUMN()-COLUMN($U817)+IF($I817,0,1)))</f>
        <v/>
      </c>
      <c r="W817" s="7" t="str">
        <f ca="1">IF(Q817="","",OFFSET(program!$A$1,0,disasm!$A817+COLUMN()-COLUMN($U817)+IF($I817,0,1)))</f>
        <v/>
      </c>
      <c r="X817" s="3" t="str">
        <f t="shared" ca="1" si="275"/>
        <v>17</v>
      </c>
      <c r="Y817" s="3" t="str">
        <f t="shared" si="276"/>
        <v/>
      </c>
      <c r="Z817" s="3" t="str">
        <f t="shared" si="277"/>
        <v/>
      </c>
      <c r="AA817" s="3" t="str">
        <f ca="1">" "
&amp;AE817
&amp;IF(AND(OR(K817=5,K817=6),MOD(INT(J817/1000),10)=1)," A2","")
&amp;IF(AND(NOT(I817),J817=109,OFFSET(program!$A$1,0,disasm!$A817+1)&gt;0,NOT(ISNUMBER(FIND(" A1 "," "&amp;AE817&amp;" "))))," AUTOLABEL","")
&amp;" "</f>
        <v xml:space="preserve">  </v>
      </c>
    </row>
    <row r="818" spans="1:31" x14ac:dyDescent="0.2">
      <c r="A818" s="1">
        <f t="shared" ca="1" si="262"/>
        <v>1963</v>
      </c>
      <c r="B818" s="2" t="str">
        <f t="shared" ca="1" si="263"/>
        <v>node48_main+32</v>
      </c>
      <c r="C818" s="3" t="str">
        <f ca="1">_xlfn.TEXTJOIN(" ",FALSE,OFFSET(program!$A$1,0,A818,1,M818))</f>
        <v>75382</v>
      </c>
      <c r="D818" s="4" t="str">
        <f ca="1">IF($H818="data",".dat "&amp;X818,
IF($H818="str",".str " &amp; _xlfn.TEXTJOIN("",FALSE,OFFSET(program!$A$2,0,A818+1,1,M818-1)),
$L818&amp;" "&amp;_xlfn.TEXTJOIN(", ",TRUE,$X818:$Z818)
))</f>
        <v>.dat 75382</v>
      </c>
      <c r="E818" s="19" t="b">
        <f t="shared" ca="1" si="264"/>
        <v>1</v>
      </c>
      <c r="F818" s="5" t="str">
        <f t="shared" ca="1" si="265"/>
        <v>node48_main</v>
      </c>
      <c r="G818" s="5">
        <f t="shared" ca="1" si="266"/>
        <v>1931</v>
      </c>
      <c r="H818" s="5" t="str">
        <f t="shared" si="267"/>
        <v>data</v>
      </c>
      <c r="I818" s="13" t="b">
        <f t="shared" si="268"/>
        <v>1</v>
      </c>
      <c r="J818" s="6">
        <f ca="1">OFFSET(program!$A$1,0,disasm!A818)</f>
        <v>75382</v>
      </c>
      <c r="K818" s="7">
        <f t="shared" ca="1" si="258"/>
        <v>82</v>
      </c>
      <c r="L818" s="7" t="e">
        <f t="shared" ca="1" si="269"/>
        <v>#VALUE!</v>
      </c>
      <c r="M818" s="7">
        <f t="shared" si="270"/>
        <v>1</v>
      </c>
      <c r="N818" s="7">
        <f t="shared" si="259"/>
        <v>1</v>
      </c>
      <c r="O818" s="8">
        <f t="shared" si="271"/>
        <v>1</v>
      </c>
      <c r="P818" s="8" t="str">
        <f t="shared" si="260"/>
        <v/>
      </c>
      <c r="Q818" s="8" t="str">
        <f t="shared" si="261"/>
        <v/>
      </c>
      <c r="R818" s="8" t="str">
        <f t="shared" ca="1" si="272"/>
        <v>num</v>
      </c>
      <c r="S818" s="8" t="str">
        <f t="shared" si="273"/>
        <v/>
      </c>
      <c r="T818" s="8" t="str">
        <f t="shared" si="274"/>
        <v/>
      </c>
      <c r="U818" s="7">
        <f ca="1">IF(O818="","",OFFSET(program!$A$1,0,disasm!$A818+COLUMN()-COLUMN($U818)+IF($I818,0,1)))</f>
        <v>75382</v>
      </c>
      <c r="V818" s="7" t="str">
        <f ca="1">IF(P818="","",OFFSET(program!$A$1,0,disasm!$A818+COLUMN()-COLUMN($U818)+IF($I818,0,1)))</f>
        <v/>
      </c>
      <c r="W818" s="7" t="str">
        <f ca="1">IF(Q818="","",OFFSET(program!$A$1,0,disasm!$A818+COLUMN()-COLUMN($U818)+IF($I818,0,1)))</f>
        <v/>
      </c>
      <c r="X818" s="3" t="str">
        <f t="shared" ca="1" si="275"/>
        <v>75382</v>
      </c>
      <c r="Y818" s="3" t="str">
        <f t="shared" si="276"/>
        <v/>
      </c>
      <c r="Z818" s="3" t="str">
        <f t="shared" si="277"/>
        <v/>
      </c>
      <c r="AA818" s="3" t="str">
        <f ca="1">" "
&amp;AE818
&amp;IF(AND(OR(K818=5,K818=6),MOD(INT(J818/1000),10)=1)," A2","")
&amp;IF(AND(NOT(I818),J818=109,OFFSET(program!$A$1,0,disasm!$A818+1)&gt;0,NOT(ISNUMBER(FIND(" A1 "," "&amp;AE818&amp;" "))))," AUTOLABEL","")
&amp;" "</f>
        <v xml:space="preserve">  </v>
      </c>
    </row>
    <row r="819" spans="1:31" x14ac:dyDescent="0.2">
      <c r="A819" s="1">
        <f t="shared" ca="1" si="262"/>
        <v>1964</v>
      </c>
      <c r="B819" s="2" t="str">
        <f t="shared" ca="1" si="263"/>
        <v>node24_main</v>
      </c>
      <c r="C819" s="3" t="str">
        <f ca="1">_xlfn.TEXTJOIN(" ",FALSE,OFFSET(program!$A$1,0,A819,1,M819))</f>
        <v>1101 0 6473 66</v>
      </c>
      <c r="D819" s="4" t="str">
        <f ca="1">IF($H819="data",".dat "&amp;X819,
IF($H819="str",".str " &amp; _xlfn.TEXTJOIN("",FALSE,OFFSET(program!$A$2,0,A819+1,1,M819-1)),
$L819&amp;" "&amp;_xlfn.TEXTJOIN(", ",TRUE,$X819:$Z819)
))</f>
        <v>ADD  0, 6473, [node.prime]</v>
      </c>
      <c r="E819" s="19" t="b">
        <f t="shared" ca="1" si="264"/>
        <v>0</v>
      </c>
      <c r="F819" s="5" t="str">
        <f t="shared" si="265"/>
        <v>node24_main</v>
      </c>
      <c r="G819" s="5">
        <f t="shared" ca="1" si="266"/>
        <v>1964</v>
      </c>
      <c r="H819" s="5" t="str">
        <f t="shared" si="267"/>
        <v>code</v>
      </c>
      <c r="I819" s="13" t="b">
        <f t="shared" si="268"/>
        <v>0</v>
      </c>
      <c r="J819" s="6">
        <f ca="1">OFFSET(program!$A$1,0,disasm!A819)</f>
        <v>1101</v>
      </c>
      <c r="K819" s="7">
        <f t="shared" ca="1" si="258"/>
        <v>1</v>
      </c>
      <c r="L819" s="7" t="str">
        <f t="shared" ca="1" si="269"/>
        <v xml:space="preserve">ADD </v>
      </c>
      <c r="M819" s="7">
        <f t="shared" ca="1" si="270"/>
        <v>4</v>
      </c>
      <c r="N819" s="7">
        <f t="shared" ca="1" si="259"/>
        <v>3</v>
      </c>
      <c r="O819" s="8">
        <f t="shared" ca="1" si="271"/>
        <v>1</v>
      </c>
      <c r="P819" s="8">
        <f t="shared" ca="1" si="260"/>
        <v>1</v>
      </c>
      <c r="Q819" s="8">
        <f t="shared" ca="1" si="261"/>
        <v>0</v>
      </c>
      <c r="R819" s="8" t="str">
        <f t="shared" ca="1" si="272"/>
        <v>num</v>
      </c>
      <c r="S819" s="8" t="str">
        <f t="shared" ca="1" si="273"/>
        <v>num</v>
      </c>
      <c r="T819" s="8" t="str">
        <f t="shared" ca="1" si="274"/>
        <v>addr</v>
      </c>
      <c r="U819" s="7">
        <f ca="1">IF(O819="","",OFFSET(program!$A$1,0,disasm!$A819+COLUMN()-COLUMN($U819)+IF($I819,0,1)))</f>
        <v>0</v>
      </c>
      <c r="V819" s="7">
        <f ca="1">IF(P819="","",OFFSET(program!$A$1,0,disasm!$A819+COLUMN()-COLUMN($U819)+IF($I819,0,1)))</f>
        <v>6473</v>
      </c>
      <c r="W819" s="7">
        <f ca="1">IF(Q819="","",OFFSET(program!$A$1,0,disasm!$A819+COLUMN()-COLUMN($U819)+IF($I819,0,1)))</f>
        <v>66</v>
      </c>
      <c r="X819" s="3" t="str">
        <f t="shared" ca="1" si="275"/>
        <v>0</v>
      </c>
      <c r="Y819" s="3" t="str">
        <f t="shared" ca="1" si="276"/>
        <v>6473</v>
      </c>
      <c r="Z819" s="3" t="str">
        <f t="shared" ca="1" si="277"/>
        <v>[node.prime]</v>
      </c>
      <c r="AA819" s="3" t="str">
        <f ca="1">" "
&amp;AE819
&amp;IF(AND(OR(K819=5,K819=6),MOD(INT(J819/1000),10)=1)," A2","")
&amp;IF(AND(NOT(I819),J819=109,OFFSET(program!$A$1,0,disasm!$A819+1)&gt;0,NOT(ISNUMBER(FIND(" A1 "," "&amp;AE819&amp;" "))))," AUTOLABEL","")
&amp;" "</f>
        <v xml:space="preserve"> CODE </v>
      </c>
      <c r="AD819" s="12" t="s">
        <v>126</v>
      </c>
      <c r="AE819" s="12" t="s">
        <v>24</v>
      </c>
    </row>
    <row r="820" spans="1:31" x14ac:dyDescent="0.2">
      <c r="A820" s="1">
        <f t="shared" ca="1" si="262"/>
        <v>1968</v>
      </c>
      <c r="B820" s="2" t="str">
        <f t="shared" ca="1" si="263"/>
        <v>node24_main+4</v>
      </c>
      <c r="C820" s="3" t="str">
        <f ca="1">_xlfn.TEXTJOIN(" ",FALSE,OFFSET(program!$A$1,0,A820,1,M820))</f>
        <v>1102 1 1 67</v>
      </c>
      <c r="D820" s="4" t="str">
        <f ca="1">IF($H820="data",".dat "&amp;X820,
IF($H820="str",".str " &amp; _xlfn.TEXTJOIN("",FALSE,OFFSET(program!$A$2,0,A820+1,1,M820-1)),
$L820&amp;" "&amp;_xlfn.TEXTJOIN(", ",TRUE,$X820:$Z820)
))</f>
        <v>MUL  1, 1, [node.rxmem_size]</v>
      </c>
      <c r="E820" s="19" t="b">
        <f t="shared" ca="1" si="264"/>
        <v>0</v>
      </c>
      <c r="F820" s="5" t="str">
        <f t="shared" ca="1" si="265"/>
        <v>node24_main</v>
      </c>
      <c r="G820" s="5">
        <f t="shared" ca="1" si="266"/>
        <v>1964</v>
      </c>
      <c r="H820" s="5" t="str">
        <f t="shared" si="267"/>
        <v>code</v>
      </c>
      <c r="I820" s="13" t="b">
        <f t="shared" si="268"/>
        <v>0</v>
      </c>
      <c r="J820" s="6">
        <f ca="1">OFFSET(program!$A$1,0,disasm!A820)</f>
        <v>1102</v>
      </c>
      <c r="K820" s="7">
        <f t="shared" ca="1" si="258"/>
        <v>2</v>
      </c>
      <c r="L820" s="7" t="str">
        <f t="shared" ca="1" si="269"/>
        <v xml:space="preserve">MUL </v>
      </c>
      <c r="M820" s="7">
        <f t="shared" ca="1" si="270"/>
        <v>4</v>
      </c>
      <c r="N820" s="7">
        <f t="shared" ca="1" si="259"/>
        <v>3</v>
      </c>
      <c r="O820" s="8">
        <f t="shared" ca="1" si="271"/>
        <v>1</v>
      </c>
      <c r="P820" s="8">
        <f t="shared" ca="1" si="260"/>
        <v>1</v>
      </c>
      <c r="Q820" s="8">
        <f t="shared" ca="1" si="261"/>
        <v>0</v>
      </c>
      <c r="R820" s="8" t="str">
        <f t="shared" ca="1" si="272"/>
        <v>num</v>
      </c>
      <c r="S820" s="8" t="str">
        <f t="shared" ca="1" si="273"/>
        <v>num</v>
      </c>
      <c r="T820" s="8" t="str">
        <f t="shared" ca="1" si="274"/>
        <v>addr</v>
      </c>
      <c r="U820" s="7">
        <f ca="1">IF(O820="","",OFFSET(program!$A$1,0,disasm!$A820+COLUMN()-COLUMN($U820)+IF($I820,0,1)))</f>
        <v>1</v>
      </c>
      <c r="V820" s="7">
        <f ca="1">IF(P820="","",OFFSET(program!$A$1,0,disasm!$A820+COLUMN()-COLUMN($U820)+IF($I820,0,1)))</f>
        <v>1</v>
      </c>
      <c r="W820" s="7">
        <f ca="1">IF(Q820="","",OFFSET(program!$A$1,0,disasm!$A820+COLUMN()-COLUMN($U820)+IF($I820,0,1)))</f>
        <v>67</v>
      </c>
      <c r="X820" s="3" t="str">
        <f t="shared" ca="1" si="275"/>
        <v>1</v>
      </c>
      <c r="Y820" s="3" t="str">
        <f t="shared" ca="1" si="276"/>
        <v>1</v>
      </c>
      <c r="Z820" s="3" t="str">
        <f t="shared" ca="1" si="277"/>
        <v>[node.rxmem_size]</v>
      </c>
      <c r="AA820" s="3" t="str">
        <f ca="1">" "
&amp;AE820
&amp;IF(AND(OR(K820=5,K820=6),MOD(INT(J820/1000),10)=1)," A2","")
&amp;IF(AND(NOT(I820),J820=109,OFFSET(program!$A$1,0,disasm!$A820+1)&gt;0,NOT(ISNUMBER(FIND(" A1 "," "&amp;AE820&amp;" "))))," AUTOLABEL","")
&amp;" "</f>
        <v xml:space="preserve">  </v>
      </c>
    </row>
    <row r="821" spans="1:31" x14ac:dyDescent="0.2">
      <c r="A821" s="1">
        <f t="shared" ca="1" si="262"/>
        <v>1972</v>
      </c>
      <c r="B821" s="2" t="str">
        <f t="shared" ca="1" si="263"/>
        <v>node24_main+8</v>
      </c>
      <c r="C821" s="3" t="str">
        <f ca="1">_xlfn.TEXTJOIN(" ",FALSE,OFFSET(program!$A$1,0,A821,1,M821))</f>
        <v>1101 1991 0 68</v>
      </c>
      <c r="D821" s="4" t="str">
        <f ca="1">IF($H821="data",".dat "&amp;X821,
IF($H821="str",".str " &amp; _xlfn.TEXTJOIN("",FALSE,OFFSET(program!$A$2,0,A821+1,1,M821-1)),
$L821&amp;" "&amp;_xlfn.TEXTJOIN(", ",TRUE,$X821:$Z821)
))</f>
        <v>ADD  node24_main+27, 0, [node.rxmem]</v>
      </c>
      <c r="E821" s="19" t="b">
        <f t="shared" ca="1" si="264"/>
        <v>0</v>
      </c>
      <c r="F821" s="5" t="str">
        <f t="shared" ca="1" si="265"/>
        <v>node24_main</v>
      </c>
      <c r="G821" s="5">
        <f t="shared" ca="1" si="266"/>
        <v>1964</v>
      </c>
      <c r="H821" s="5" t="str">
        <f t="shared" si="267"/>
        <v>code</v>
      </c>
      <c r="I821" s="13" t="b">
        <f t="shared" si="268"/>
        <v>0</v>
      </c>
      <c r="J821" s="6">
        <f ca="1">OFFSET(program!$A$1,0,disasm!A821)</f>
        <v>1101</v>
      </c>
      <c r="K821" s="7">
        <f t="shared" ca="1" si="258"/>
        <v>1</v>
      </c>
      <c r="L821" s="7" t="str">
        <f t="shared" ca="1" si="269"/>
        <v xml:space="preserve">ADD </v>
      </c>
      <c r="M821" s="7">
        <f t="shared" ca="1" si="270"/>
        <v>4</v>
      </c>
      <c r="N821" s="7">
        <f t="shared" ca="1" si="259"/>
        <v>3</v>
      </c>
      <c r="O821" s="8">
        <f t="shared" ca="1" si="271"/>
        <v>1</v>
      </c>
      <c r="P821" s="8">
        <f t="shared" ca="1" si="260"/>
        <v>1</v>
      </c>
      <c r="Q821" s="8">
        <f t="shared" ca="1" si="261"/>
        <v>0</v>
      </c>
      <c r="R821" s="8" t="str">
        <f t="shared" ca="1" si="272"/>
        <v>addr</v>
      </c>
      <c r="S821" s="8" t="str">
        <f t="shared" ca="1" si="273"/>
        <v>num</v>
      </c>
      <c r="T821" s="8" t="str">
        <f t="shared" ca="1" si="274"/>
        <v>addr</v>
      </c>
      <c r="U821" s="7">
        <f ca="1">IF(O821="","",OFFSET(program!$A$1,0,disasm!$A821+COLUMN()-COLUMN($U821)+IF($I821,0,1)))</f>
        <v>1991</v>
      </c>
      <c r="V821" s="7">
        <f ca="1">IF(P821="","",OFFSET(program!$A$1,0,disasm!$A821+COLUMN()-COLUMN($U821)+IF($I821,0,1)))</f>
        <v>0</v>
      </c>
      <c r="W821" s="7">
        <f ca="1">IF(Q821="","",OFFSET(program!$A$1,0,disasm!$A821+COLUMN()-COLUMN($U821)+IF($I821,0,1)))</f>
        <v>68</v>
      </c>
      <c r="X821" s="3" t="str">
        <f t="shared" ca="1" si="275"/>
        <v>node24_main+27</v>
      </c>
      <c r="Y821" s="3" t="str">
        <f t="shared" ca="1" si="276"/>
        <v>0</v>
      </c>
      <c r="Z821" s="3" t="str">
        <f t="shared" ca="1" si="277"/>
        <v>[node.rxmem]</v>
      </c>
      <c r="AA821" s="3" t="str">
        <f ca="1">" "
&amp;AE821
&amp;IF(AND(OR(K821=5,K821=6),MOD(INT(J821/1000),10)=1)," A2","")
&amp;IF(AND(NOT(I821),J821=109,OFFSET(program!$A$1,0,disasm!$A821+1)&gt;0,NOT(ISNUMBER(FIND(" A1 "," "&amp;AE821&amp;" "))))," AUTOLABEL","")
&amp;" "</f>
        <v xml:space="preserve"> A1 </v>
      </c>
      <c r="AE821" s="12" t="s">
        <v>28</v>
      </c>
    </row>
    <row r="822" spans="1:31" x14ac:dyDescent="0.2">
      <c r="A822" s="1">
        <f t="shared" ca="1" si="262"/>
        <v>1976</v>
      </c>
      <c r="B822" s="2" t="str">
        <f t="shared" ca="1" si="263"/>
        <v>node24_main+12</v>
      </c>
      <c r="C822" s="3" t="str">
        <f ca="1">_xlfn.TEXTJOIN(" ",FALSE,OFFSET(program!$A$1,0,A822,1,M822))</f>
        <v>1102 1 556 69</v>
      </c>
      <c r="D822" s="4" t="str">
        <f ca="1">IF($H822="data",".dat "&amp;X822,
IF($H822="str",".str " &amp; _xlfn.TEXTJOIN("",FALSE,OFFSET(program!$A$2,0,A822+1,1,M822-1)),
$L822&amp;" "&amp;_xlfn.TEXTJOIN(", ",TRUE,$X822:$Z822)
))</f>
        <v>MUL  1, app_first, [node.node_app]</v>
      </c>
      <c r="E822" s="19" t="b">
        <f t="shared" ca="1" si="264"/>
        <v>0</v>
      </c>
      <c r="F822" s="5" t="str">
        <f t="shared" ca="1" si="265"/>
        <v>node24_main</v>
      </c>
      <c r="G822" s="5">
        <f t="shared" ca="1" si="266"/>
        <v>1964</v>
      </c>
      <c r="H822" s="5" t="str">
        <f t="shared" si="267"/>
        <v>code</v>
      </c>
      <c r="I822" s="13" t="b">
        <f t="shared" si="268"/>
        <v>0</v>
      </c>
      <c r="J822" s="6">
        <f ca="1">OFFSET(program!$A$1,0,disasm!A822)</f>
        <v>1102</v>
      </c>
      <c r="K822" s="7">
        <f t="shared" ca="1" si="258"/>
        <v>2</v>
      </c>
      <c r="L822" s="7" t="str">
        <f t="shared" ca="1" si="269"/>
        <v xml:space="preserve">MUL </v>
      </c>
      <c r="M822" s="7">
        <f t="shared" ca="1" si="270"/>
        <v>4</v>
      </c>
      <c r="N822" s="7">
        <f t="shared" ca="1" si="259"/>
        <v>3</v>
      </c>
      <c r="O822" s="8">
        <f t="shared" ca="1" si="271"/>
        <v>1</v>
      </c>
      <c r="P822" s="8">
        <f t="shared" ca="1" si="260"/>
        <v>1</v>
      </c>
      <c r="Q822" s="8">
        <f t="shared" ca="1" si="261"/>
        <v>0</v>
      </c>
      <c r="R822" s="8" t="str">
        <f t="shared" ca="1" si="272"/>
        <v>num</v>
      </c>
      <c r="S822" s="8" t="str">
        <f t="shared" ca="1" si="273"/>
        <v>addr</v>
      </c>
      <c r="T822" s="8" t="str">
        <f t="shared" ca="1" si="274"/>
        <v>addr</v>
      </c>
      <c r="U822" s="7">
        <f ca="1">IF(O822="","",OFFSET(program!$A$1,0,disasm!$A822+COLUMN()-COLUMN($U822)+IF($I822,0,1)))</f>
        <v>1</v>
      </c>
      <c r="V822" s="7">
        <f ca="1">IF(P822="","",OFFSET(program!$A$1,0,disasm!$A822+COLUMN()-COLUMN($U822)+IF($I822,0,1)))</f>
        <v>556</v>
      </c>
      <c r="W822" s="7">
        <f ca="1">IF(Q822="","",OFFSET(program!$A$1,0,disasm!$A822+COLUMN()-COLUMN($U822)+IF($I822,0,1)))</f>
        <v>69</v>
      </c>
      <c r="X822" s="3" t="str">
        <f t="shared" ca="1" si="275"/>
        <v>1</v>
      </c>
      <c r="Y822" s="3" t="str">
        <f t="shared" ca="1" si="276"/>
        <v>app_first</v>
      </c>
      <c r="Z822" s="3" t="str">
        <f t="shared" ca="1" si="277"/>
        <v>[node.node_app]</v>
      </c>
      <c r="AA822" s="3" t="str">
        <f ca="1">" "
&amp;AE822
&amp;IF(AND(OR(K822=5,K822=6),MOD(INT(J822/1000),10)=1)," A2","")
&amp;IF(AND(NOT(I822),J822=109,OFFSET(program!$A$1,0,disasm!$A822+1)&gt;0,NOT(ISNUMBER(FIND(" A1 "," "&amp;AE822&amp;" "))))," AUTOLABEL","")
&amp;" "</f>
        <v xml:space="preserve"> A2 </v>
      </c>
      <c r="AE822" s="12" t="s">
        <v>19</v>
      </c>
    </row>
    <row r="823" spans="1:31" x14ac:dyDescent="0.2">
      <c r="A823" s="1">
        <f t="shared" ca="1" si="262"/>
        <v>1980</v>
      </c>
      <c r="B823" s="2" t="str">
        <f t="shared" ca="1" si="263"/>
        <v>node24_main+16</v>
      </c>
      <c r="C823" s="3" t="str">
        <f ca="1">_xlfn.TEXTJOIN(" ",FALSE,OFFSET(program!$A$1,0,A823,1,M823))</f>
        <v>1101 0 1 71</v>
      </c>
      <c r="D823" s="4" t="str">
        <f ca="1">IF($H823="data",".dat "&amp;X823,
IF($H823="str",".str " &amp; _xlfn.TEXTJOIN("",FALSE,OFFSET(program!$A$2,0,A823+1,1,M823-1)),
$L823&amp;" "&amp;_xlfn.TEXTJOIN(", ",TRUE,$X823:$Z823)
))</f>
        <v>ADD  0, 1, [node.desttbl_size]</v>
      </c>
      <c r="E823" s="19" t="b">
        <f t="shared" ca="1" si="264"/>
        <v>0</v>
      </c>
      <c r="F823" s="5" t="str">
        <f t="shared" ca="1" si="265"/>
        <v>node24_main</v>
      </c>
      <c r="G823" s="5">
        <f t="shared" ca="1" si="266"/>
        <v>1964</v>
      </c>
      <c r="H823" s="5" t="str">
        <f t="shared" si="267"/>
        <v>code</v>
      </c>
      <c r="I823" s="13" t="b">
        <f t="shared" si="268"/>
        <v>0</v>
      </c>
      <c r="J823" s="6">
        <f ca="1">OFFSET(program!$A$1,0,disasm!A823)</f>
        <v>1101</v>
      </c>
      <c r="K823" s="7">
        <f t="shared" ca="1" si="258"/>
        <v>1</v>
      </c>
      <c r="L823" s="7" t="str">
        <f t="shared" ca="1" si="269"/>
        <v xml:space="preserve">ADD </v>
      </c>
      <c r="M823" s="7">
        <f t="shared" ca="1" si="270"/>
        <v>4</v>
      </c>
      <c r="N823" s="7">
        <f t="shared" ca="1" si="259"/>
        <v>3</v>
      </c>
      <c r="O823" s="8">
        <f t="shared" ca="1" si="271"/>
        <v>1</v>
      </c>
      <c r="P823" s="8">
        <f t="shared" ca="1" si="260"/>
        <v>1</v>
      </c>
      <c r="Q823" s="8">
        <f t="shared" ca="1" si="261"/>
        <v>0</v>
      </c>
      <c r="R823" s="8" t="str">
        <f t="shared" ca="1" si="272"/>
        <v>num</v>
      </c>
      <c r="S823" s="8" t="str">
        <f t="shared" ca="1" si="273"/>
        <v>num</v>
      </c>
      <c r="T823" s="8" t="str">
        <f t="shared" ca="1" si="274"/>
        <v>addr</v>
      </c>
      <c r="U823" s="7">
        <f ca="1">IF(O823="","",OFFSET(program!$A$1,0,disasm!$A823+COLUMN()-COLUMN($U823)+IF($I823,0,1)))</f>
        <v>0</v>
      </c>
      <c r="V823" s="7">
        <f ca="1">IF(P823="","",OFFSET(program!$A$1,0,disasm!$A823+COLUMN()-COLUMN($U823)+IF($I823,0,1)))</f>
        <v>1</v>
      </c>
      <c r="W823" s="7">
        <f ca="1">IF(Q823="","",OFFSET(program!$A$1,0,disasm!$A823+COLUMN()-COLUMN($U823)+IF($I823,0,1)))</f>
        <v>71</v>
      </c>
      <c r="X823" s="3" t="str">
        <f t="shared" ca="1" si="275"/>
        <v>0</v>
      </c>
      <c r="Y823" s="3" t="str">
        <f t="shared" ca="1" si="276"/>
        <v>1</v>
      </c>
      <c r="Z823" s="3" t="str">
        <f t="shared" ca="1" si="277"/>
        <v>[node.desttbl_size]</v>
      </c>
      <c r="AA823" s="3" t="str">
        <f ca="1">" "
&amp;AE823
&amp;IF(AND(OR(K823=5,K823=6),MOD(INT(J823/1000),10)=1)," A2","")
&amp;IF(AND(NOT(I823),J823=109,OFFSET(program!$A$1,0,disasm!$A823+1)&gt;0,NOT(ISNUMBER(FIND(" A1 "," "&amp;AE823&amp;" "))))," AUTOLABEL","")
&amp;" "</f>
        <v xml:space="preserve">  </v>
      </c>
    </row>
    <row r="824" spans="1:31" x14ac:dyDescent="0.2">
      <c r="A824" s="1">
        <f t="shared" ca="1" si="262"/>
        <v>1984</v>
      </c>
      <c r="B824" s="2" t="str">
        <f t="shared" ca="1" si="263"/>
        <v>node24_main+20</v>
      </c>
      <c r="C824" s="3" t="str">
        <f ca="1">_xlfn.TEXTJOIN(" ",FALSE,OFFSET(program!$A$1,0,A824,1,M824))</f>
        <v>1102 1993 1 72</v>
      </c>
      <c r="D824" s="4" t="str">
        <f ca="1">IF($H824="data",".dat "&amp;X824,
IF($H824="str",".str " &amp; _xlfn.TEXTJOIN("",FALSE,OFFSET(program!$A$2,0,A824+1,1,M824-1)),
$L824&amp;" "&amp;_xlfn.TEXTJOIN(", ",TRUE,$X824:$Z824)
))</f>
        <v>MUL  node24_main+29, 1, [node.desttbl]</v>
      </c>
      <c r="E824" s="19" t="b">
        <f t="shared" ca="1" si="264"/>
        <v>0</v>
      </c>
      <c r="F824" s="5" t="str">
        <f t="shared" ca="1" si="265"/>
        <v>node24_main</v>
      </c>
      <c r="G824" s="5">
        <f t="shared" ca="1" si="266"/>
        <v>1964</v>
      </c>
      <c r="H824" s="5" t="str">
        <f t="shared" si="267"/>
        <v>code</v>
      </c>
      <c r="I824" s="13" t="b">
        <f t="shared" si="268"/>
        <v>0</v>
      </c>
      <c r="J824" s="6">
        <f ca="1">OFFSET(program!$A$1,0,disasm!A824)</f>
        <v>1102</v>
      </c>
      <c r="K824" s="7">
        <f t="shared" ca="1" si="258"/>
        <v>2</v>
      </c>
      <c r="L824" s="7" t="str">
        <f t="shared" ca="1" si="269"/>
        <v xml:space="preserve">MUL </v>
      </c>
      <c r="M824" s="7">
        <f t="shared" ca="1" si="270"/>
        <v>4</v>
      </c>
      <c r="N824" s="7">
        <f t="shared" ca="1" si="259"/>
        <v>3</v>
      </c>
      <c r="O824" s="8">
        <f t="shared" ca="1" si="271"/>
        <v>1</v>
      </c>
      <c r="P824" s="8">
        <f t="shared" ca="1" si="260"/>
        <v>1</v>
      </c>
      <c r="Q824" s="8">
        <f t="shared" ca="1" si="261"/>
        <v>0</v>
      </c>
      <c r="R824" s="8" t="str">
        <f t="shared" ca="1" si="272"/>
        <v>addr</v>
      </c>
      <c r="S824" s="8" t="str">
        <f t="shared" ca="1" si="273"/>
        <v>num</v>
      </c>
      <c r="T824" s="8" t="str">
        <f t="shared" ca="1" si="274"/>
        <v>addr</v>
      </c>
      <c r="U824" s="7">
        <f ca="1">IF(O824="","",OFFSET(program!$A$1,0,disasm!$A824+COLUMN()-COLUMN($U824)+IF($I824,0,1)))</f>
        <v>1993</v>
      </c>
      <c r="V824" s="7">
        <f ca="1">IF(P824="","",OFFSET(program!$A$1,0,disasm!$A824+COLUMN()-COLUMN($U824)+IF($I824,0,1)))</f>
        <v>1</v>
      </c>
      <c r="W824" s="7">
        <f ca="1">IF(Q824="","",OFFSET(program!$A$1,0,disasm!$A824+COLUMN()-COLUMN($U824)+IF($I824,0,1)))</f>
        <v>72</v>
      </c>
      <c r="X824" s="3" t="str">
        <f t="shared" ca="1" si="275"/>
        <v>node24_main+29</v>
      </c>
      <c r="Y824" s="3" t="str">
        <f t="shared" ca="1" si="276"/>
        <v>1</v>
      </c>
      <c r="Z824" s="3" t="str">
        <f t="shared" ca="1" si="277"/>
        <v>[node.desttbl]</v>
      </c>
      <c r="AA824" s="3" t="str">
        <f ca="1">" "
&amp;AE824
&amp;IF(AND(OR(K824=5,K824=6),MOD(INT(J824/1000),10)=1)," A2","")
&amp;IF(AND(NOT(I824),J824=109,OFFSET(program!$A$1,0,disasm!$A824+1)&gt;0,NOT(ISNUMBER(FIND(" A1 "," "&amp;AE824&amp;" "))))," AUTOLABEL","")
&amp;" "</f>
        <v xml:space="preserve"> A1 </v>
      </c>
      <c r="AE824" s="21" t="s">
        <v>28</v>
      </c>
    </row>
    <row r="825" spans="1:31" x14ac:dyDescent="0.2">
      <c r="A825" s="1">
        <f t="shared" ca="1" si="262"/>
        <v>1988</v>
      </c>
      <c r="B825" s="2" t="str">
        <f t="shared" ca="1" si="263"/>
        <v>node24_main+24</v>
      </c>
      <c r="C825" s="3" t="str">
        <f ca="1">_xlfn.TEXTJOIN(" ",FALSE,OFFSET(program!$A$1,0,A825,1,M825))</f>
        <v>1105 1 73</v>
      </c>
      <c r="D825" s="4" t="str">
        <f ca="1">IF($H825="data",".dat "&amp;X825,
IF($H825="str",".str " &amp; _xlfn.TEXTJOIN("",FALSE,OFFSET(program!$A$2,0,A825+1,1,M825-1)),
$L825&amp;" "&amp;_xlfn.TEXTJOIN(", ",TRUE,$X825:$Z825)
))</f>
        <v>J!=0 1, main.loop</v>
      </c>
      <c r="E825" s="19" t="b">
        <f t="shared" ca="1" si="264"/>
        <v>0</v>
      </c>
      <c r="F825" s="5" t="str">
        <f t="shared" ca="1" si="265"/>
        <v>node24_main</v>
      </c>
      <c r="G825" s="5">
        <f t="shared" ca="1" si="266"/>
        <v>1964</v>
      </c>
      <c r="H825" s="5" t="str">
        <f t="shared" si="267"/>
        <v>code</v>
      </c>
      <c r="I825" s="13" t="b">
        <f t="shared" si="268"/>
        <v>0</v>
      </c>
      <c r="J825" s="6">
        <f ca="1">OFFSET(program!$A$1,0,disasm!A825)</f>
        <v>1105</v>
      </c>
      <c r="K825" s="7">
        <f t="shared" ca="1" si="258"/>
        <v>5</v>
      </c>
      <c r="L825" s="7" t="str">
        <f t="shared" ca="1" si="269"/>
        <v>J!=0</v>
      </c>
      <c r="M825" s="7">
        <f t="shared" ca="1" si="270"/>
        <v>3</v>
      </c>
      <c r="N825" s="7">
        <f t="shared" ca="1" si="259"/>
        <v>2</v>
      </c>
      <c r="O825" s="8">
        <f t="shared" ca="1" si="271"/>
        <v>1</v>
      </c>
      <c r="P825" s="8">
        <f t="shared" ca="1" si="260"/>
        <v>1</v>
      </c>
      <c r="Q825" s="8" t="str">
        <f t="shared" ca="1" si="261"/>
        <v/>
      </c>
      <c r="R825" s="8" t="str">
        <f t="shared" ca="1" si="272"/>
        <v>num</v>
      </c>
      <c r="S825" s="8" t="str">
        <f t="shared" ca="1" si="273"/>
        <v>addr</v>
      </c>
      <c r="T825" s="8" t="str">
        <f t="shared" ca="1" si="274"/>
        <v/>
      </c>
      <c r="U825" s="7">
        <f ca="1">IF(O825="","",OFFSET(program!$A$1,0,disasm!$A825+COLUMN()-COLUMN($U825)+IF($I825,0,1)))</f>
        <v>1</v>
      </c>
      <c r="V825" s="7">
        <f ca="1">IF(P825="","",OFFSET(program!$A$1,0,disasm!$A825+COLUMN()-COLUMN($U825)+IF($I825,0,1)))</f>
        <v>73</v>
      </c>
      <c r="W825" s="7" t="str">
        <f ca="1">IF(Q825="","",OFFSET(program!$A$1,0,disasm!$A825+COLUMN()-COLUMN($U825)+IF($I825,0,1)))</f>
        <v/>
      </c>
      <c r="X825" s="3" t="str">
        <f t="shared" ca="1" si="275"/>
        <v>1</v>
      </c>
      <c r="Y825" s="3" t="str">
        <f t="shared" ca="1" si="276"/>
        <v>main.loop</v>
      </c>
      <c r="Z825" s="3" t="str">
        <f t="shared" ca="1" si="277"/>
        <v/>
      </c>
      <c r="AA825" s="3" t="str">
        <f ca="1">" "
&amp;AE825
&amp;IF(AND(OR(K825=5,K825=6),MOD(INT(J825/1000),10)=1)," A2","")
&amp;IF(AND(NOT(I825),J825=109,OFFSET(program!$A$1,0,disasm!$A825+1)&gt;0,NOT(ISNUMBER(FIND(" A1 "," "&amp;AE825&amp;" "))))," AUTOLABEL","")
&amp;" "</f>
        <v xml:space="preserve">  A2 </v>
      </c>
    </row>
    <row r="826" spans="1:31" x14ac:dyDescent="0.2">
      <c r="A826" s="1">
        <f t="shared" ca="1" si="262"/>
        <v>1991</v>
      </c>
      <c r="B826" s="2" t="str">
        <f t="shared" ca="1" si="263"/>
        <v>node24_main+27</v>
      </c>
      <c r="C826" s="3" t="str">
        <f ca="1">_xlfn.TEXTJOIN(" ",FALSE,OFFSET(program!$A$1,0,A826,1,M826))</f>
        <v>1</v>
      </c>
      <c r="D826" s="4" t="str">
        <f ca="1">IF($H826="data",".dat "&amp;X826,
IF($H826="str",".str " &amp; _xlfn.TEXTJOIN("",FALSE,OFFSET(program!$A$2,0,A826+1,1,M826-1)),
$L826&amp;" "&amp;_xlfn.TEXTJOIN(", ",TRUE,$X826:$Z826)
))</f>
        <v>.dat 1</v>
      </c>
      <c r="E826" s="19" t="b">
        <f t="shared" ca="1" si="264"/>
        <v>0</v>
      </c>
      <c r="F826" s="5" t="str">
        <f t="shared" ca="1" si="265"/>
        <v>node24_main</v>
      </c>
      <c r="G826" s="5">
        <f t="shared" ca="1" si="266"/>
        <v>1964</v>
      </c>
      <c r="H826" s="5" t="str">
        <f t="shared" si="267"/>
        <v>data</v>
      </c>
      <c r="I826" s="13" t="b">
        <f t="shared" si="268"/>
        <v>1</v>
      </c>
      <c r="J826" s="6">
        <f ca="1">OFFSET(program!$A$1,0,disasm!A826)</f>
        <v>1</v>
      </c>
      <c r="K826" s="7">
        <f t="shared" ca="1" si="258"/>
        <v>1</v>
      </c>
      <c r="L826" s="7" t="str">
        <f t="shared" ca="1" si="269"/>
        <v xml:space="preserve">ADD </v>
      </c>
      <c r="M826" s="7">
        <f t="shared" si="270"/>
        <v>1</v>
      </c>
      <c r="N826" s="7">
        <f t="shared" si="259"/>
        <v>1</v>
      </c>
      <c r="O826" s="8">
        <f t="shared" si="271"/>
        <v>1</v>
      </c>
      <c r="P826" s="8" t="str">
        <f t="shared" si="260"/>
        <v/>
      </c>
      <c r="Q826" s="8" t="str">
        <f t="shared" si="261"/>
        <v/>
      </c>
      <c r="R826" s="8" t="str">
        <f t="shared" ca="1" si="272"/>
        <v>num</v>
      </c>
      <c r="S826" s="8" t="str">
        <f t="shared" si="273"/>
        <v/>
      </c>
      <c r="T826" s="8" t="str">
        <f t="shared" si="274"/>
        <v/>
      </c>
      <c r="U826" s="7">
        <f ca="1">IF(O826="","",OFFSET(program!$A$1,0,disasm!$A826+COLUMN()-COLUMN($U826)+IF($I826,0,1)))</f>
        <v>1</v>
      </c>
      <c r="V826" s="7" t="str">
        <f ca="1">IF(P826="","",OFFSET(program!$A$1,0,disasm!$A826+COLUMN()-COLUMN($U826)+IF($I826,0,1)))</f>
        <v/>
      </c>
      <c r="W826" s="7" t="str">
        <f ca="1">IF(Q826="","",OFFSET(program!$A$1,0,disasm!$A826+COLUMN()-COLUMN($U826)+IF($I826,0,1)))</f>
        <v/>
      </c>
      <c r="X826" s="3" t="str">
        <f t="shared" ca="1" si="275"/>
        <v>1</v>
      </c>
      <c r="Y826" s="3" t="str">
        <f t="shared" si="276"/>
        <v/>
      </c>
      <c r="Z826" s="3" t="str">
        <f t="shared" si="277"/>
        <v/>
      </c>
      <c r="AA826" s="3" t="str">
        <f ca="1">" "
&amp;AE826
&amp;IF(AND(OR(K826=5,K826=6),MOD(INT(J826/1000),10)=1)," A2","")
&amp;IF(AND(NOT(I826),J826=109,OFFSET(program!$A$1,0,disasm!$A826+1)&gt;0,NOT(ISNUMBER(FIND(" A1 "," "&amp;AE826&amp;" "))))," AUTOLABEL","")
&amp;" "</f>
        <v xml:space="preserve"> DATA </v>
      </c>
      <c r="AE826" s="12" t="s">
        <v>23</v>
      </c>
    </row>
    <row r="827" spans="1:31" x14ac:dyDescent="0.2">
      <c r="A827" s="1">
        <f t="shared" ca="1" si="262"/>
        <v>1992</v>
      </c>
      <c r="B827" s="2" t="str">
        <f t="shared" ca="1" si="263"/>
        <v>node24_main+28</v>
      </c>
      <c r="C827" s="3" t="str">
        <f ca="1">_xlfn.TEXTJOIN(" ",FALSE,OFFSET(program!$A$1,0,A827,1,M827))</f>
        <v>47</v>
      </c>
      <c r="D827" s="4" t="str">
        <f ca="1">IF($H827="data",".dat "&amp;X827,
IF($H827="str",".str " &amp; _xlfn.TEXTJOIN("",FALSE,OFFSET(program!$A$2,0,A827+1,1,M827-1)),
$L827&amp;" "&amp;_xlfn.TEXTJOIN(", ",TRUE,$X827:$Z827)
))</f>
        <v>.dat 47</v>
      </c>
      <c r="E827" s="19" t="b">
        <f t="shared" ca="1" si="264"/>
        <v>0</v>
      </c>
      <c r="F827" s="5" t="str">
        <f t="shared" ca="1" si="265"/>
        <v>node24_main</v>
      </c>
      <c r="G827" s="5">
        <f t="shared" ca="1" si="266"/>
        <v>1964</v>
      </c>
      <c r="H827" s="5" t="str">
        <f t="shared" si="267"/>
        <v>data</v>
      </c>
      <c r="I827" s="13" t="b">
        <f t="shared" si="268"/>
        <v>1</v>
      </c>
      <c r="J827" s="6">
        <f ca="1">OFFSET(program!$A$1,0,disasm!A827)</f>
        <v>47</v>
      </c>
      <c r="K827" s="7">
        <f t="shared" ca="1" si="258"/>
        <v>47</v>
      </c>
      <c r="L827" s="7" t="e">
        <f t="shared" ca="1" si="269"/>
        <v>#VALUE!</v>
      </c>
      <c r="M827" s="7">
        <f t="shared" si="270"/>
        <v>1</v>
      </c>
      <c r="N827" s="7">
        <f t="shared" si="259"/>
        <v>1</v>
      </c>
      <c r="O827" s="8">
        <f t="shared" si="271"/>
        <v>1</v>
      </c>
      <c r="P827" s="8" t="str">
        <f t="shared" si="260"/>
        <v/>
      </c>
      <c r="Q827" s="8" t="str">
        <f t="shared" si="261"/>
        <v/>
      </c>
      <c r="R827" s="8" t="str">
        <f t="shared" ca="1" si="272"/>
        <v>num</v>
      </c>
      <c r="S827" s="8" t="str">
        <f t="shared" si="273"/>
        <v/>
      </c>
      <c r="T827" s="8" t="str">
        <f t="shared" si="274"/>
        <v/>
      </c>
      <c r="U827" s="7">
        <f ca="1">IF(O827="","",OFFSET(program!$A$1,0,disasm!$A827+COLUMN()-COLUMN($U827)+IF($I827,0,1)))</f>
        <v>47</v>
      </c>
      <c r="V827" s="7" t="str">
        <f ca="1">IF(P827="","",OFFSET(program!$A$1,0,disasm!$A827+COLUMN()-COLUMN($U827)+IF($I827,0,1)))</f>
        <v/>
      </c>
      <c r="W827" s="7" t="str">
        <f ca="1">IF(Q827="","",OFFSET(program!$A$1,0,disasm!$A827+COLUMN()-COLUMN($U827)+IF($I827,0,1)))</f>
        <v/>
      </c>
      <c r="X827" s="3" t="str">
        <f t="shared" ca="1" si="275"/>
        <v>47</v>
      </c>
      <c r="Y827" s="3" t="str">
        <f t="shared" si="276"/>
        <v/>
      </c>
      <c r="Z827" s="3" t="str">
        <f t="shared" si="277"/>
        <v/>
      </c>
      <c r="AA827" s="3" t="str">
        <f ca="1">" "
&amp;AE827
&amp;IF(AND(OR(K827=5,K827=6),MOD(INT(J827/1000),10)=1)," A2","")
&amp;IF(AND(NOT(I827),J827=109,OFFSET(program!$A$1,0,disasm!$A827+1)&gt;0,NOT(ISNUMBER(FIND(" A1 "," "&amp;AE827&amp;" "))))," AUTOLABEL","")
&amp;" "</f>
        <v xml:space="preserve">  </v>
      </c>
    </row>
    <row r="828" spans="1:31" x14ac:dyDescent="0.2">
      <c r="A828" s="1">
        <f t="shared" ca="1" si="262"/>
        <v>1993</v>
      </c>
      <c r="B828" s="2" t="str">
        <f t="shared" ca="1" si="263"/>
        <v>node24_main+29</v>
      </c>
      <c r="C828" s="3" t="str">
        <f ca="1">_xlfn.TEXTJOIN(" ",FALSE,OFFSET(program!$A$1,0,A828,1,M828))</f>
        <v>9</v>
      </c>
      <c r="D828" s="4" t="str">
        <f ca="1">IF($H828="data",".dat "&amp;X828,
IF($H828="str",".str " &amp; _xlfn.TEXTJOIN("",FALSE,OFFSET(program!$A$2,0,A828+1,1,M828-1)),
$L828&amp;" "&amp;_xlfn.TEXTJOIN(", ",TRUE,$X828:$Z828)
))</f>
        <v>.dat 9</v>
      </c>
      <c r="E828" s="19" t="b">
        <f t="shared" ca="1" si="264"/>
        <v>0</v>
      </c>
      <c r="F828" s="5" t="str">
        <f t="shared" ca="1" si="265"/>
        <v>node24_main</v>
      </c>
      <c r="G828" s="5">
        <f t="shared" ca="1" si="266"/>
        <v>1964</v>
      </c>
      <c r="H828" s="5" t="str">
        <f t="shared" si="267"/>
        <v>data</v>
      </c>
      <c r="I828" s="13" t="b">
        <f t="shared" si="268"/>
        <v>1</v>
      </c>
      <c r="J828" s="6">
        <f ca="1">OFFSET(program!$A$1,0,disasm!A828)</f>
        <v>9</v>
      </c>
      <c r="K828" s="7">
        <f t="shared" ca="1" si="258"/>
        <v>9</v>
      </c>
      <c r="L828" s="7" t="str">
        <f t="shared" ca="1" si="269"/>
        <v xml:space="preserve">SP+ </v>
      </c>
      <c r="M828" s="7">
        <f t="shared" si="270"/>
        <v>1</v>
      </c>
      <c r="N828" s="7">
        <f t="shared" si="259"/>
        <v>1</v>
      </c>
      <c r="O828" s="8">
        <f t="shared" si="271"/>
        <v>1</v>
      </c>
      <c r="P828" s="8" t="str">
        <f t="shared" si="260"/>
        <v/>
      </c>
      <c r="Q828" s="8" t="str">
        <f t="shared" si="261"/>
        <v/>
      </c>
      <c r="R828" s="8" t="str">
        <f t="shared" ca="1" si="272"/>
        <v>num</v>
      </c>
      <c r="S828" s="8" t="str">
        <f t="shared" si="273"/>
        <v/>
      </c>
      <c r="T828" s="8" t="str">
        <f t="shared" si="274"/>
        <v/>
      </c>
      <c r="U828" s="7">
        <f ca="1">IF(O828="","",OFFSET(program!$A$1,0,disasm!$A828+COLUMN()-COLUMN($U828)+IF($I828,0,1)))</f>
        <v>9</v>
      </c>
      <c r="V828" s="7" t="str">
        <f ca="1">IF(P828="","",OFFSET(program!$A$1,0,disasm!$A828+COLUMN()-COLUMN($U828)+IF($I828,0,1)))</f>
        <v/>
      </c>
      <c r="W828" s="7" t="str">
        <f ca="1">IF(Q828="","",OFFSET(program!$A$1,0,disasm!$A828+COLUMN()-COLUMN($U828)+IF($I828,0,1)))</f>
        <v/>
      </c>
      <c r="X828" s="3" t="str">
        <f t="shared" ca="1" si="275"/>
        <v>9</v>
      </c>
      <c r="Y828" s="3" t="str">
        <f t="shared" si="276"/>
        <v/>
      </c>
      <c r="Z828" s="3" t="str">
        <f t="shared" si="277"/>
        <v/>
      </c>
      <c r="AA828" s="3" t="str">
        <f ca="1">" "
&amp;AE828
&amp;IF(AND(OR(K828=5,K828=6),MOD(INT(J828/1000),10)=1)," A2","")
&amp;IF(AND(NOT(I828),J828=109,OFFSET(program!$A$1,0,disasm!$A828+1)&gt;0,NOT(ISNUMBER(FIND(" A1 "," "&amp;AE828&amp;" "))))," AUTOLABEL","")
&amp;" "</f>
        <v xml:space="preserve">  </v>
      </c>
    </row>
    <row r="829" spans="1:31" x14ac:dyDescent="0.2">
      <c r="A829" s="1">
        <f t="shared" ca="1" si="262"/>
        <v>1994</v>
      </c>
      <c r="B829" s="2" t="str">
        <f t="shared" ca="1" si="263"/>
        <v>node24_main+30</v>
      </c>
      <c r="C829" s="3" t="str">
        <f ca="1">_xlfn.TEXTJOIN(" ",FALSE,OFFSET(program!$A$1,0,A829,1,M829))</f>
        <v>36497</v>
      </c>
      <c r="D829" s="4" t="str">
        <f ca="1">IF($H829="data",".dat "&amp;X829,
IF($H829="str",".str " &amp; _xlfn.TEXTJOIN("",FALSE,OFFSET(program!$A$2,0,A829+1,1,M829-1)),
$L829&amp;" "&amp;_xlfn.TEXTJOIN(", ",TRUE,$X829:$Z829)
))</f>
        <v>.dat 36497</v>
      </c>
      <c r="E829" s="19" t="b">
        <f t="shared" ca="1" si="264"/>
        <v>0</v>
      </c>
      <c r="F829" s="5" t="str">
        <f t="shared" ca="1" si="265"/>
        <v>node24_main</v>
      </c>
      <c r="G829" s="5">
        <f t="shared" ca="1" si="266"/>
        <v>1964</v>
      </c>
      <c r="H829" s="5" t="str">
        <f t="shared" si="267"/>
        <v>data</v>
      </c>
      <c r="I829" s="13" t="b">
        <f t="shared" si="268"/>
        <v>1</v>
      </c>
      <c r="J829" s="6">
        <f ca="1">OFFSET(program!$A$1,0,disasm!A829)</f>
        <v>36497</v>
      </c>
      <c r="K829" s="7">
        <f t="shared" ca="1" si="258"/>
        <v>97</v>
      </c>
      <c r="L829" s="7" t="e">
        <f t="shared" ca="1" si="269"/>
        <v>#VALUE!</v>
      </c>
      <c r="M829" s="7">
        <f t="shared" si="270"/>
        <v>1</v>
      </c>
      <c r="N829" s="7">
        <f t="shared" si="259"/>
        <v>1</v>
      </c>
      <c r="O829" s="8">
        <f t="shared" si="271"/>
        <v>1</v>
      </c>
      <c r="P829" s="8" t="str">
        <f t="shared" si="260"/>
        <v/>
      </c>
      <c r="Q829" s="8" t="str">
        <f t="shared" si="261"/>
        <v/>
      </c>
      <c r="R829" s="8" t="str">
        <f t="shared" ca="1" si="272"/>
        <v>num</v>
      </c>
      <c r="S829" s="8" t="str">
        <f t="shared" si="273"/>
        <v/>
      </c>
      <c r="T829" s="8" t="str">
        <f t="shared" si="274"/>
        <v/>
      </c>
      <c r="U829" s="7">
        <f ca="1">IF(O829="","",OFFSET(program!$A$1,0,disasm!$A829+COLUMN()-COLUMN($U829)+IF($I829,0,1)))</f>
        <v>36497</v>
      </c>
      <c r="V829" s="7" t="str">
        <f ca="1">IF(P829="","",OFFSET(program!$A$1,0,disasm!$A829+COLUMN()-COLUMN($U829)+IF($I829,0,1)))</f>
        <v/>
      </c>
      <c r="W829" s="7" t="str">
        <f ca="1">IF(Q829="","",OFFSET(program!$A$1,0,disasm!$A829+COLUMN()-COLUMN($U829)+IF($I829,0,1)))</f>
        <v/>
      </c>
      <c r="X829" s="3" t="str">
        <f t="shared" ca="1" si="275"/>
        <v>36497</v>
      </c>
      <c r="Y829" s="3" t="str">
        <f t="shared" si="276"/>
        <v/>
      </c>
      <c r="Z829" s="3" t="str">
        <f t="shared" si="277"/>
        <v/>
      </c>
      <c r="AA829" s="3" t="str">
        <f ca="1">" "
&amp;AE829
&amp;IF(AND(OR(K829=5,K829=6),MOD(INT(J829/1000),10)=1)," A2","")
&amp;IF(AND(NOT(I829),J829=109,OFFSET(program!$A$1,0,disasm!$A829+1)&gt;0,NOT(ISNUMBER(FIND(" A1 "," "&amp;AE829&amp;" "))))," AUTOLABEL","")
&amp;" "</f>
        <v xml:space="preserve">  </v>
      </c>
    </row>
    <row r="830" spans="1:31" x14ac:dyDescent="0.2">
      <c r="A830" s="1">
        <f t="shared" ca="1" si="262"/>
        <v>1995</v>
      </c>
      <c r="B830" s="2" t="str">
        <f t="shared" ca="1" si="263"/>
        <v>node04_main</v>
      </c>
      <c r="C830" s="3" t="str">
        <f ca="1">_xlfn.TEXTJOIN(" ",FALSE,OFFSET(program!$A$1,0,A830,1,M830))</f>
        <v>1102 32563 1 66</v>
      </c>
      <c r="D830" s="4" t="str">
        <f ca="1">IF($H830="data",".dat "&amp;X830,
IF($H830="str",".str " &amp; _xlfn.TEXTJOIN("",FALSE,OFFSET(program!$A$2,0,A830+1,1,M830-1)),
$L830&amp;" "&amp;_xlfn.TEXTJOIN(", ",TRUE,$X830:$Z830)
))</f>
        <v>MUL  32563, 1, [node.prime]</v>
      </c>
      <c r="E830" s="19" t="b">
        <f t="shared" ca="1" si="264"/>
        <v>1</v>
      </c>
      <c r="F830" s="5" t="str">
        <f t="shared" si="265"/>
        <v>node04_main</v>
      </c>
      <c r="G830" s="5">
        <f t="shared" ca="1" si="266"/>
        <v>1995</v>
      </c>
      <c r="H830" s="5" t="str">
        <f t="shared" si="267"/>
        <v>code</v>
      </c>
      <c r="I830" s="13" t="b">
        <f t="shared" si="268"/>
        <v>0</v>
      </c>
      <c r="J830" s="6">
        <f ca="1">OFFSET(program!$A$1,0,disasm!A830)</f>
        <v>1102</v>
      </c>
      <c r="K830" s="7">
        <f t="shared" ca="1" si="258"/>
        <v>2</v>
      </c>
      <c r="L830" s="7" t="str">
        <f t="shared" ca="1" si="269"/>
        <v xml:space="preserve">MUL </v>
      </c>
      <c r="M830" s="7">
        <f t="shared" ca="1" si="270"/>
        <v>4</v>
      </c>
      <c r="N830" s="7">
        <f t="shared" ca="1" si="259"/>
        <v>3</v>
      </c>
      <c r="O830" s="8">
        <f t="shared" ca="1" si="271"/>
        <v>1</v>
      </c>
      <c r="P830" s="8">
        <f t="shared" ca="1" si="260"/>
        <v>1</v>
      </c>
      <c r="Q830" s="8">
        <f t="shared" ca="1" si="261"/>
        <v>0</v>
      </c>
      <c r="R830" s="8" t="str">
        <f t="shared" ca="1" si="272"/>
        <v>num</v>
      </c>
      <c r="S830" s="8" t="str">
        <f t="shared" ca="1" si="273"/>
        <v>num</v>
      </c>
      <c r="T830" s="8" t="str">
        <f t="shared" ca="1" si="274"/>
        <v>addr</v>
      </c>
      <c r="U830" s="7">
        <f ca="1">IF(O830="","",OFFSET(program!$A$1,0,disasm!$A830+COLUMN()-COLUMN($U830)+IF($I830,0,1)))</f>
        <v>32563</v>
      </c>
      <c r="V830" s="7">
        <f ca="1">IF(P830="","",OFFSET(program!$A$1,0,disasm!$A830+COLUMN()-COLUMN($U830)+IF($I830,0,1)))</f>
        <v>1</v>
      </c>
      <c r="W830" s="7">
        <f ca="1">IF(Q830="","",OFFSET(program!$A$1,0,disasm!$A830+COLUMN()-COLUMN($U830)+IF($I830,0,1)))</f>
        <v>66</v>
      </c>
      <c r="X830" s="3" t="str">
        <f t="shared" ca="1" si="275"/>
        <v>32563</v>
      </c>
      <c r="Y830" s="3" t="str">
        <f t="shared" ca="1" si="276"/>
        <v>1</v>
      </c>
      <c r="Z830" s="3" t="str">
        <f t="shared" ca="1" si="277"/>
        <v>[node.prime]</v>
      </c>
      <c r="AA830" s="3" t="str">
        <f ca="1">" "
&amp;AE830
&amp;IF(AND(OR(K830=5,K830=6),MOD(INT(J830/1000),10)=1)," A2","")
&amp;IF(AND(NOT(I830),J830=109,OFFSET(program!$A$1,0,disasm!$A830+1)&gt;0,NOT(ISNUMBER(FIND(" A1 "," "&amp;AE830&amp;" "))))," AUTOLABEL","")
&amp;" "</f>
        <v xml:space="preserve"> CODE </v>
      </c>
      <c r="AD830" s="12" t="s">
        <v>127</v>
      </c>
      <c r="AE830" s="12" t="s">
        <v>24</v>
      </c>
    </row>
    <row r="831" spans="1:31" x14ac:dyDescent="0.2">
      <c r="A831" s="1">
        <f t="shared" ca="1" si="262"/>
        <v>1999</v>
      </c>
      <c r="B831" s="2" t="str">
        <f t="shared" ca="1" si="263"/>
        <v>node04_main+4</v>
      </c>
      <c r="C831" s="3" t="str">
        <f ca="1">_xlfn.TEXTJOIN(" ",FALSE,OFFSET(program!$A$1,0,A831,1,M831))</f>
        <v>1101 0 1 67</v>
      </c>
      <c r="D831" s="4" t="str">
        <f ca="1">IF($H831="data",".dat "&amp;X831,
IF($H831="str",".str " &amp; _xlfn.TEXTJOIN("",FALSE,OFFSET(program!$A$2,0,A831+1,1,M831-1)),
$L831&amp;" "&amp;_xlfn.TEXTJOIN(", ",TRUE,$X831:$Z831)
))</f>
        <v>ADD  0, 1, [node.rxmem_size]</v>
      </c>
      <c r="E831" s="19" t="b">
        <f t="shared" ca="1" si="264"/>
        <v>1</v>
      </c>
      <c r="F831" s="5" t="str">
        <f t="shared" ca="1" si="265"/>
        <v>node04_main</v>
      </c>
      <c r="G831" s="5">
        <f t="shared" ca="1" si="266"/>
        <v>1995</v>
      </c>
      <c r="H831" s="5" t="str">
        <f t="shared" si="267"/>
        <v>code</v>
      </c>
      <c r="I831" s="13" t="b">
        <f t="shared" si="268"/>
        <v>0</v>
      </c>
      <c r="J831" s="6">
        <f ca="1">OFFSET(program!$A$1,0,disasm!A831)</f>
        <v>1101</v>
      </c>
      <c r="K831" s="7">
        <f t="shared" ca="1" si="258"/>
        <v>1</v>
      </c>
      <c r="L831" s="7" t="str">
        <f t="shared" ca="1" si="269"/>
        <v xml:space="preserve">ADD </v>
      </c>
      <c r="M831" s="7">
        <f t="shared" ca="1" si="270"/>
        <v>4</v>
      </c>
      <c r="N831" s="7">
        <f t="shared" ca="1" si="259"/>
        <v>3</v>
      </c>
      <c r="O831" s="8">
        <f t="shared" ca="1" si="271"/>
        <v>1</v>
      </c>
      <c r="P831" s="8">
        <f t="shared" ca="1" si="260"/>
        <v>1</v>
      </c>
      <c r="Q831" s="8">
        <f t="shared" ca="1" si="261"/>
        <v>0</v>
      </c>
      <c r="R831" s="8" t="str">
        <f t="shared" ca="1" si="272"/>
        <v>num</v>
      </c>
      <c r="S831" s="8" t="str">
        <f t="shared" ca="1" si="273"/>
        <v>num</v>
      </c>
      <c r="T831" s="8" t="str">
        <f t="shared" ca="1" si="274"/>
        <v>addr</v>
      </c>
      <c r="U831" s="7">
        <f ca="1">IF(O831="","",OFFSET(program!$A$1,0,disasm!$A831+COLUMN()-COLUMN($U831)+IF($I831,0,1)))</f>
        <v>0</v>
      </c>
      <c r="V831" s="7">
        <f ca="1">IF(P831="","",OFFSET(program!$A$1,0,disasm!$A831+COLUMN()-COLUMN($U831)+IF($I831,0,1)))</f>
        <v>1</v>
      </c>
      <c r="W831" s="7">
        <f ca="1">IF(Q831="","",OFFSET(program!$A$1,0,disasm!$A831+COLUMN()-COLUMN($U831)+IF($I831,0,1)))</f>
        <v>67</v>
      </c>
      <c r="X831" s="3" t="str">
        <f t="shared" ca="1" si="275"/>
        <v>0</v>
      </c>
      <c r="Y831" s="3" t="str">
        <f t="shared" ca="1" si="276"/>
        <v>1</v>
      </c>
      <c r="Z831" s="3" t="str">
        <f t="shared" ca="1" si="277"/>
        <v>[node.rxmem_size]</v>
      </c>
      <c r="AA831" s="3" t="str">
        <f ca="1">" "
&amp;AE831
&amp;IF(AND(OR(K831=5,K831=6),MOD(INT(J831/1000),10)=1)," A2","")
&amp;IF(AND(NOT(I831),J831=109,OFFSET(program!$A$1,0,disasm!$A831+1)&gt;0,NOT(ISNUMBER(FIND(" A1 "," "&amp;AE831&amp;" "))))," AUTOLABEL","")
&amp;" "</f>
        <v xml:space="preserve">  </v>
      </c>
    </row>
    <row r="832" spans="1:31" x14ac:dyDescent="0.2">
      <c r="A832" s="1">
        <f t="shared" ca="1" si="262"/>
        <v>2003</v>
      </c>
      <c r="B832" s="2" t="str">
        <f t="shared" ca="1" si="263"/>
        <v>node04_main+8</v>
      </c>
      <c r="C832" s="3" t="str">
        <f ca="1">_xlfn.TEXTJOIN(" ",FALSE,OFFSET(program!$A$1,0,A832,1,M832))</f>
        <v>1101 0 2022 68</v>
      </c>
      <c r="D832" s="4" t="str">
        <f ca="1">IF($H832="data",".dat "&amp;X832,
IF($H832="str",".str " &amp; _xlfn.TEXTJOIN("",FALSE,OFFSET(program!$A$2,0,A832+1,1,M832-1)),
$L832&amp;" "&amp;_xlfn.TEXTJOIN(", ",TRUE,$X832:$Z832)
))</f>
        <v>ADD  0, node04_main+27, [node.rxmem]</v>
      </c>
      <c r="E832" s="19" t="b">
        <f t="shared" ca="1" si="264"/>
        <v>1</v>
      </c>
      <c r="F832" s="5" t="str">
        <f t="shared" ca="1" si="265"/>
        <v>node04_main</v>
      </c>
      <c r="G832" s="5">
        <f t="shared" ca="1" si="266"/>
        <v>1995</v>
      </c>
      <c r="H832" s="5" t="str">
        <f t="shared" si="267"/>
        <v>code</v>
      </c>
      <c r="I832" s="13" t="b">
        <f t="shared" si="268"/>
        <v>0</v>
      </c>
      <c r="J832" s="6">
        <f ca="1">OFFSET(program!$A$1,0,disasm!A832)</f>
        <v>1101</v>
      </c>
      <c r="K832" s="7">
        <f t="shared" ca="1" si="258"/>
        <v>1</v>
      </c>
      <c r="L832" s="7" t="str">
        <f t="shared" ca="1" si="269"/>
        <v xml:space="preserve">ADD </v>
      </c>
      <c r="M832" s="7">
        <f t="shared" ca="1" si="270"/>
        <v>4</v>
      </c>
      <c r="N832" s="7">
        <f t="shared" ca="1" si="259"/>
        <v>3</v>
      </c>
      <c r="O832" s="8">
        <f t="shared" ca="1" si="271"/>
        <v>1</v>
      </c>
      <c r="P832" s="8">
        <f t="shared" ca="1" si="260"/>
        <v>1</v>
      </c>
      <c r="Q832" s="8">
        <f t="shared" ca="1" si="261"/>
        <v>0</v>
      </c>
      <c r="R832" s="8" t="str">
        <f t="shared" ca="1" si="272"/>
        <v>num</v>
      </c>
      <c r="S832" s="8" t="str">
        <f t="shared" ca="1" si="273"/>
        <v>addr</v>
      </c>
      <c r="T832" s="8" t="str">
        <f t="shared" ca="1" si="274"/>
        <v>addr</v>
      </c>
      <c r="U832" s="7">
        <f ca="1">IF(O832="","",OFFSET(program!$A$1,0,disasm!$A832+COLUMN()-COLUMN($U832)+IF($I832,0,1)))</f>
        <v>0</v>
      </c>
      <c r="V832" s="7">
        <f ca="1">IF(P832="","",OFFSET(program!$A$1,0,disasm!$A832+COLUMN()-COLUMN($U832)+IF($I832,0,1)))</f>
        <v>2022</v>
      </c>
      <c r="W832" s="7">
        <f ca="1">IF(Q832="","",OFFSET(program!$A$1,0,disasm!$A832+COLUMN()-COLUMN($U832)+IF($I832,0,1)))</f>
        <v>68</v>
      </c>
      <c r="X832" s="3" t="str">
        <f t="shared" ca="1" si="275"/>
        <v>0</v>
      </c>
      <c r="Y832" s="3" t="str">
        <f t="shared" ca="1" si="276"/>
        <v>node04_main+27</v>
      </c>
      <c r="Z832" s="3" t="str">
        <f t="shared" ca="1" si="277"/>
        <v>[node.rxmem]</v>
      </c>
      <c r="AA832" s="3" t="str">
        <f ca="1">" "
&amp;AE832
&amp;IF(AND(OR(K832=5,K832=6),MOD(INT(J832/1000),10)=1)," A2","")
&amp;IF(AND(NOT(I832),J832=109,OFFSET(program!$A$1,0,disasm!$A832+1)&gt;0,NOT(ISNUMBER(FIND(" A1 "," "&amp;AE832&amp;" "))))," AUTOLABEL","")
&amp;" "</f>
        <v xml:space="preserve"> A2 </v>
      </c>
      <c r="AE832" s="12" t="s">
        <v>19</v>
      </c>
    </row>
    <row r="833" spans="1:31" x14ac:dyDescent="0.2">
      <c r="A833" s="1">
        <f t="shared" ca="1" si="262"/>
        <v>2007</v>
      </c>
      <c r="B833" s="2" t="str">
        <f t="shared" ca="1" si="263"/>
        <v>node04_main+12</v>
      </c>
      <c r="C833" s="3" t="str">
        <f ca="1">_xlfn.TEXTJOIN(" ",FALSE,OFFSET(program!$A$1,0,A833,1,M833))</f>
        <v>1102 1 556 69</v>
      </c>
      <c r="D833" s="4" t="str">
        <f ca="1">IF($H833="data",".dat "&amp;X833,
IF($H833="str",".str " &amp; _xlfn.TEXTJOIN("",FALSE,OFFSET(program!$A$2,0,A833+1,1,M833-1)),
$L833&amp;" "&amp;_xlfn.TEXTJOIN(", ",TRUE,$X833:$Z833)
))</f>
        <v>MUL  1, app_first, [node.node_app]</v>
      </c>
      <c r="E833" s="19" t="b">
        <f t="shared" ca="1" si="264"/>
        <v>1</v>
      </c>
      <c r="F833" s="5" t="str">
        <f t="shared" ca="1" si="265"/>
        <v>node04_main</v>
      </c>
      <c r="G833" s="5">
        <f t="shared" ca="1" si="266"/>
        <v>1995</v>
      </c>
      <c r="H833" s="5" t="str">
        <f t="shared" si="267"/>
        <v>code</v>
      </c>
      <c r="I833" s="13" t="b">
        <f t="shared" si="268"/>
        <v>0</v>
      </c>
      <c r="J833" s="6">
        <f ca="1">OFFSET(program!$A$1,0,disasm!A833)</f>
        <v>1102</v>
      </c>
      <c r="K833" s="7">
        <f t="shared" ca="1" si="258"/>
        <v>2</v>
      </c>
      <c r="L833" s="7" t="str">
        <f t="shared" ca="1" si="269"/>
        <v xml:space="preserve">MUL </v>
      </c>
      <c r="M833" s="7">
        <f t="shared" ca="1" si="270"/>
        <v>4</v>
      </c>
      <c r="N833" s="7">
        <f t="shared" ca="1" si="259"/>
        <v>3</v>
      </c>
      <c r="O833" s="8">
        <f t="shared" ca="1" si="271"/>
        <v>1</v>
      </c>
      <c r="P833" s="8">
        <f t="shared" ca="1" si="260"/>
        <v>1</v>
      </c>
      <c r="Q833" s="8">
        <f t="shared" ca="1" si="261"/>
        <v>0</v>
      </c>
      <c r="R833" s="8" t="str">
        <f t="shared" ca="1" si="272"/>
        <v>num</v>
      </c>
      <c r="S833" s="8" t="str">
        <f t="shared" ca="1" si="273"/>
        <v>addr</v>
      </c>
      <c r="T833" s="8" t="str">
        <f t="shared" ca="1" si="274"/>
        <v>addr</v>
      </c>
      <c r="U833" s="7">
        <f ca="1">IF(O833="","",OFFSET(program!$A$1,0,disasm!$A833+COLUMN()-COLUMN($U833)+IF($I833,0,1)))</f>
        <v>1</v>
      </c>
      <c r="V833" s="7">
        <f ca="1">IF(P833="","",OFFSET(program!$A$1,0,disasm!$A833+COLUMN()-COLUMN($U833)+IF($I833,0,1)))</f>
        <v>556</v>
      </c>
      <c r="W833" s="7">
        <f ca="1">IF(Q833="","",OFFSET(program!$A$1,0,disasm!$A833+COLUMN()-COLUMN($U833)+IF($I833,0,1)))</f>
        <v>69</v>
      </c>
      <c r="X833" s="3" t="str">
        <f t="shared" ca="1" si="275"/>
        <v>1</v>
      </c>
      <c r="Y833" s="3" t="str">
        <f t="shared" ca="1" si="276"/>
        <v>app_first</v>
      </c>
      <c r="Z833" s="3" t="str">
        <f t="shared" ca="1" si="277"/>
        <v>[node.node_app]</v>
      </c>
      <c r="AA833" s="3" t="str">
        <f ca="1">" "
&amp;AE833
&amp;IF(AND(OR(K833=5,K833=6),MOD(INT(J833/1000),10)=1)," A2","")
&amp;IF(AND(NOT(I833),J833=109,OFFSET(program!$A$1,0,disasm!$A833+1)&gt;0,NOT(ISNUMBER(FIND(" A1 "," "&amp;AE833&amp;" "))))," AUTOLABEL","")
&amp;" "</f>
        <v xml:space="preserve"> A2 </v>
      </c>
      <c r="AE833" s="12" t="s">
        <v>19</v>
      </c>
    </row>
    <row r="834" spans="1:31" x14ac:dyDescent="0.2">
      <c r="A834" s="1">
        <f t="shared" ca="1" si="262"/>
        <v>2011</v>
      </c>
      <c r="B834" s="2" t="str">
        <f t="shared" ca="1" si="263"/>
        <v>node04_main+16</v>
      </c>
      <c r="C834" s="3" t="str">
        <f ca="1">_xlfn.TEXTJOIN(" ",FALSE,OFFSET(program!$A$1,0,A834,1,M834))</f>
        <v>1102 1 1 71</v>
      </c>
      <c r="D834" s="4" t="str">
        <f ca="1">IF($H834="data",".dat "&amp;X834,
IF($H834="str",".str " &amp; _xlfn.TEXTJOIN("",FALSE,OFFSET(program!$A$2,0,A834+1,1,M834-1)),
$L834&amp;" "&amp;_xlfn.TEXTJOIN(", ",TRUE,$X834:$Z834)
))</f>
        <v>MUL  1, 1, [node.desttbl_size]</v>
      </c>
      <c r="E834" s="19" t="b">
        <f t="shared" ca="1" si="264"/>
        <v>1</v>
      </c>
      <c r="F834" s="5" t="str">
        <f t="shared" ca="1" si="265"/>
        <v>node04_main</v>
      </c>
      <c r="G834" s="5">
        <f t="shared" ca="1" si="266"/>
        <v>1995</v>
      </c>
      <c r="H834" s="5" t="str">
        <f t="shared" si="267"/>
        <v>code</v>
      </c>
      <c r="I834" s="13" t="b">
        <f t="shared" si="268"/>
        <v>0</v>
      </c>
      <c r="J834" s="6">
        <f ca="1">OFFSET(program!$A$1,0,disasm!A834)</f>
        <v>1102</v>
      </c>
      <c r="K834" s="7">
        <f t="shared" ca="1" si="258"/>
        <v>2</v>
      </c>
      <c r="L834" s="7" t="str">
        <f t="shared" ca="1" si="269"/>
        <v xml:space="preserve">MUL </v>
      </c>
      <c r="M834" s="7">
        <f t="shared" ca="1" si="270"/>
        <v>4</v>
      </c>
      <c r="N834" s="7">
        <f t="shared" ca="1" si="259"/>
        <v>3</v>
      </c>
      <c r="O834" s="8">
        <f t="shared" ca="1" si="271"/>
        <v>1</v>
      </c>
      <c r="P834" s="8">
        <f t="shared" ca="1" si="260"/>
        <v>1</v>
      </c>
      <c r="Q834" s="8">
        <f t="shared" ca="1" si="261"/>
        <v>0</v>
      </c>
      <c r="R834" s="8" t="str">
        <f t="shared" ca="1" si="272"/>
        <v>num</v>
      </c>
      <c r="S834" s="8" t="str">
        <f t="shared" ca="1" si="273"/>
        <v>num</v>
      </c>
      <c r="T834" s="8" t="str">
        <f t="shared" ca="1" si="274"/>
        <v>addr</v>
      </c>
      <c r="U834" s="7">
        <f ca="1">IF(O834="","",OFFSET(program!$A$1,0,disasm!$A834+COLUMN()-COLUMN($U834)+IF($I834,0,1)))</f>
        <v>1</v>
      </c>
      <c r="V834" s="7">
        <f ca="1">IF(P834="","",OFFSET(program!$A$1,0,disasm!$A834+COLUMN()-COLUMN($U834)+IF($I834,0,1)))</f>
        <v>1</v>
      </c>
      <c r="W834" s="7">
        <f ca="1">IF(Q834="","",OFFSET(program!$A$1,0,disasm!$A834+COLUMN()-COLUMN($U834)+IF($I834,0,1)))</f>
        <v>71</v>
      </c>
      <c r="X834" s="3" t="str">
        <f t="shared" ca="1" si="275"/>
        <v>1</v>
      </c>
      <c r="Y834" s="3" t="str">
        <f t="shared" ca="1" si="276"/>
        <v>1</v>
      </c>
      <c r="Z834" s="3" t="str">
        <f t="shared" ca="1" si="277"/>
        <v>[node.desttbl_size]</v>
      </c>
      <c r="AA834" s="3" t="str">
        <f ca="1">" "
&amp;AE834
&amp;IF(AND(OR(K834=5,K834=6),MOD(INT(J834/1000),10)=1)," A2","")
&amp;IF(AND(NOT(I834),J834=109,OFFSET(program!$A$1,0,disasm!$A834+1)&gt;0,NOT(ISNUMBER(FIND(" A1 "," "&amp;AE834&amp;" "))))," AUTOLABEL","")
&amp;" "</f>
        <v xml:space="preserve">  </v>
      </c>
    </row>
    <row r="835" spans="1:31" x14ac:dyDescent="0.2">
      <c r="A835" s="1">
        <f t="shared" ca="1" si="262"/>
        <v>2015</v>
      </c>
      <c r="B835" s="2" t="str">
        <f t="shared" ca="1" si="263"/>
        <v>node04_main+20</v>
      </c>
      <c r="C835" s="3" t="str">
        <f ca="1">_xlfn.TEXTJOIN(" ",FALSE,OFFSET(program!$A$1,0,A835,1,M835))</f>
        <v>1101 0 2024 72</v>
      </c>
      <c r="D835" s="4" t="str">
        <f ca="1">IF($H835="data",".dat "&amp;X835,
IF($H835="str",".str " &amp; _xlfn.TEXTJOIN("",FALSE,OFFSET(program!$A$2,0,A835+1,1,M835-1)),
$L835&amp;" "&amp;_xlfn.TEXTJOIN(", ",TRUE,$X835:$Z835)
))</f>
        <v>ADD  0, node04_main+29, [node.desttbl]</v>
      </c>
      <c r="E835" s="19" t="b">
        <f t="shared" ca="1" si="264"/>
        <v>1</v>
      </c>
      <c r="F835" s="5" t="str">
        <f t="shared" ca="1" si="265"/>
        <v>node04_main</v>
      </c>
      <c r="G835" s="5">
        <f t="shared" ca="1" si="266"/>
        <v>1995</v>
      </c>
      <c r="H835" s="5" t="str">
        <f t="shared" si="267"/>
        <v>code</v>
      </c>
      <c r="I835" s="13" t="b">
        <f t="shared" si="268"/>
        <v>0</v>
      </c>
      <c r="J835" s="6">
        <f ca="1">OFFSET(program!$A$1,0,disasm!A835)</f>
        <v>1101</v>
      </c>
      <c r="K835" s="7">
        <f t="shared" ref="K835:K898" ca="1" si="278">MOD($J835,100)</f>
        <v>1</v>
      </c>
      <c r="L835" s="7" t="str">
        <f t="shared" ca="1" si="269"/>
        <v xml:space="preserve">ADD </v>
      </c>
      <c r="M835" s="7">
        <f t="shared" ca="1" si="270"/>
        <v>4</v>
      </c>
      <c r="N835" s="7">
        <f t="shared" ref="N835:N898" ca="1" si="279">IF($I835,1,IFERROR(CHOOSE($K835,3,3,1,1,2,2,3,3,1),0))</f>
        <v>3</v>
      </c>
      <c r="O835" s="8">
        <f t="shared" ca="1" si="271"/>
        <v>1</v>
      </c>
      <c r="P835" s="8">
        <f t="shared" ref="P835:P898" ca="1" si="280">IF($N835&gt;=2,MOD(INT($J835/1000),10),"")</f>
        <v>1</v>
      </c>
      <c r="Q835" s="8">
        <f t="shared" ref="Q835:Q898" ca="1" si="281">IF($N835&gt;=3,MOD(INT($J835/10000),10),"")</f>
        <v>0</v>
      </c>
      <c r="R835" s="8" t="str">
        <f t="shared" ca="1" si="272"/>
        <v>num</v>
      </c>
      <c r="S835" s="8" t="str">
        <f t="shared" ca="1" si="273"/>
        <v>addr</v>
      </c>
      <c r="T835" s="8" t="str">
        <f t="shared" ca="1" si="274"/>
        <v>addr</v>
      </c>
      <c r="U835" s="7">
        <f ca="1">IF(O835="","",OFFSET(program!$A$1,0,disasm!$A835+COLUMN()-COLUMN($U835)+IF($I835,0,1)))</f>
        <v>0</v>
      </c>
      <c r="V835" s="7">
        <f ca="1">IF(P835="","",OFFSET(program!$A$1,0,disasm!$A835+COLUMN()-COLUMN($U835)+IF($I835,0,1)))</f>
        <v>2024</v>
      </c>
      <c r="W835" s="7">
        <f ca="1">IF(Q835="","",OFFSET(program!$A$1,0,disasm!$A835+COLUMN()-COLUMN($U835)+IF($I835,0,1)))</f>
        <v>72</v>
      </c>
      <c r="X835" s="3" t="str">
        <f t="shared" ca="1" si="275"/>
        <v>0</v>
      </c>
      <c r="Y835" s="3" t="str">
        <f t="shared" ca="1" si="276"/>
        <v>node04_main+29</v>
      </c>
      <c r="Z835" s="3" t="str">
        <f t="shared" ca="1" si="277"/>
        <v>[node.desttbl]</v>
      </c>
      <c r="AA835" s="3" t="str">
        <f ca="1">" "
&amp;AE835
&amp;IF(AND(OR(K835=5,K835=6),MOD(INT(J835/1000),10)=1)," A2","")
&amp;IF(AND(NOT(I835),J835=109,OFFSET(program!$A$1,0,disasm!$A835+1)&gt;0,NOT(ISNUMBER(FIND(" A1 "," "&amp;AE835&amp;" "))))," AUTOLABEL","")
&amp;" "</f>
        <v xml:space="preserve"> A2 </v>
      </c>
      <c r="AE835" s="21" t="s">
        <v>19</v>
      </c>
    </row>
    <row r="836" spans="1:31" x14ac:dyDescent="0.2">
      <c r="A836" s="1">
        <f t="shared" ref="A836:A899" ca="1" si="282">A835+M835</f>
        <v>2019</v>
      </c>
      <c r="B836" s="2" t="str">
        <f t="shared" ref="B836:B899" ca="1" si="283">$F836
&amp;IF(ISBLANK(AB836),
    IF($A836=$G836,
        "",
        "+"&amp;$A836-$G836
    ),
    "."&amp;AB836
)</f>
        <v>node04_main+24</v>
      </c>
      <c r="C836" s="3" t="str">
        <f ca="1">_xlfn.TEXTJOIN(" ",FALSE,OFFSET(program!$A$1,0,A836,1,M836))</f>
        <v>1105 1 73</v>
      </c>
      <c r="D836" s="4" t="str">
        <f ca="1">IF($H836="data",".dat "&amp;X836,
IF($H836="str",".str " &amp; _xlfn.TEXTJOIN("",FALSE,OFFSET(program!$A$2,0,A836+1,1,M836-1)),
$L836&amp;" "&amp;_xlfn.TEXTJOIN(", ",TRUE,$X836:$Z836)
))</f>
        <v>J!=0 1, main.loop</v>
      </c>
      <c r="E836" s="19" t="b">
        <f t="shared" ref="E836:E899" ca="1" si="284">IF(G836&lt;&gt;G835,NOT(E835),E835)</f>
        <v>1</v>
      </c>
      <c r="F836" s="5" t="str">
        <f t="shared" ref="F836:F899" ca="1" si="285">IF(ISBLANK($AD836),
    IF(ISNUMBER(FIND(" AUTOLABEL ",AA836)),IF(I836,"data","fun")&amp;A836,F835),
    $AD836
)</f>
        <v>node04_main</v>
      </c>
      <c r="G836" s="5">
        <f t="shared" ref="G836:G899" ca="1" si="286">IF(AND(ISBLANK($AD836),NOT(ISNUMBER(FIND(" AUTOLABEL ",AA836)))),G835,$A836)</f>
        <v>1995</v>
      </c>
      <c r="H836" s="5" t="str">
        <f t="shared" ref="H836:H899" si="287">IF(ISNUMBER(FIND(" STR "," "&amp;AE836&amp;" ")),"str",
IF(ISNUMBER(FIND(" CODE "," "&amp;AE836&amp;" ")),"code",
IF(ISNUMBER(FIND(" DATA "," "&amp;AE836&amp;" ")),"data",
$H835
)))</f>
        <v>code</v>
      </c>
      <c r="I836" s="13" t="b">
        <f t="shared" ref="I836:I899" si="288">H836&lt;&gt;"code"</f>
        <v>0</v>
      </c>
      <c r="J836" s="6">
        <f ca="1">OFFSET(program!$A$1,0,disasm!A836)</f>
        <v>1105</v>
      </c>
      <c r="K836" s="7">
        <f t="shared" ca="1" si="278"/>
        <v>5</v>
      </c>
      <c r="L836" s="7" t="str">
        <f t="shared" ref="L836:L899" ca="1" si="289">IF(K836=99,"END",CHOOSE(K836,"ADD ","MUL ","IN  ","OUT ","J!=0","J=0 ","CMP&lt;","CMP=","SP+ "))</f>
        <v>J!=0</v>
      </c>
      <c r="M836" s="7">
        <f t="shared" ref="M836:M899" ca="1" si="290">IF($H836="data",1,IF($H836="str",$J836+1,N836+1))</f>
        <v>3</v>
      </c>
      <c r="N836" s="7">
        <f t="shared" ca="1" si="279"/>
        <v>2</v>
      </c>
      <c r="O836" s="8">
        <f t="shared" ref="O836:O899" ca="1" si="291">IF(I836,1,IF($N836&gt;=1,MOD(INT($J836/100),10),""))</f>
        <v>1</v>
      </c>
      <c r="P836" s="8">
        <f t="shared" ca="1" si="280"/>
        <v>1</v>
      </c>
      <c r="Q836" s="8" t="str">
        <f t="shared" ca="1" si="281"/>
        <v/>
      </c>
      <c r="R836" s="8" t="str">
        <f t="shared" ref="R836:R899" ca="1" si="292">IF(O836="","",
    IF(ISNUMBER(FIND(" A"&amp;R$1&amp;" ",$AA836)),"addr",
        IF(ISNUMBER(FIND(" C"&amp;R$1&amp;" ",$AA836)),"char",
            CHOOSE(O836+1,"addr","num","num")
        )
    )
)</f>
        <v>num</v>
      </c>
      <c r="S836" s="8" t="str">
        <f t="shared" ref="S836:S899" ca="1" si="293">IF(P836="","",
    IF(ISNUMBER(FIND(" A"&amp;S$1&amp;" ",$AA836)),"addr",
        IF(ISNUMBER(FIND(" C"&amp;S$1&amp;" ",$AA836)),"char",
            CHOOSE(P836+1,"addr","num","num")
        )
    )
)</f>
        <v>addr</v>
      </c>
      <c r="T836" s="8" t="str">
        <f t="shared" ref="T836:T899" ca="1" si="294">IF(Q836="","",
    IF(ISNUMBER(FIND(" A"&amp;T$1&amp;" ",$AA836)),"addr",
        IF(ISNUMBER(FIND(" C"&amp;T$1&amp;" ",$AA836)),"char",
            CHOOSE(Q836+1,"addr","num","num")
        )
    )
)</f>
        <v/>
      </c>
      <c r="U836" s="7">
        <f ca="1">IF(O836="","",OFFSET(program!$A$1,0,disasm!$A836+COLUMN()-COLUMN($U836)+IF($I836,0,1)))</f>
        <v>1</v>
      </c>
      <c r="V836" s="7">
        <f ca="1">IF(P836="","",OFFSET(program!$A$1,0,disasm!$A836+COLUMN()-COLUMN($U836)+IF($I836,0,1)))</f>
        <v>73</v>
      </c>
      <c r="W836" s="7" t="str">
        <f ca="1">IF(Q836="","",OFFSET(program!$A$1,0,disasm!$A836+COLUMN()-COLUMN($U836)+IF($I836,0,1)))</f>
        <v/>
      </c>
      <c r="X836" s="3" t="str">
        <f t="shared" ref="X836:X899" ca="1" si="295">IF(O836="","",
  SUBSTITUTE(SUBSTITUTE(
    CHOOSE(1+O836,"[val]","val","[SP+val]"),
    "val",
    IF(R836="char","'"&amp;CHAR(U836)&amp;"'",
      IF(R836="addr",
        INDEX($B:$B,MATCH(U836,$A:$A,1))
          &amp; IF(INDEX($A:$A,MATCH(U836,$A:$A,1)) &lt; U836, ".a"&amp;(U836 - INDEX($A:$A,MATCH(U836,$A:$A,1))),""),
        U836
       )
    )
  ),"+-","-")
)</f>
        <v>1</v>
      </c>
      <c r="Y836" s="3" t="str">
        <f t="shared" ref="Y836:Y899" ca="1" si="296">IF(P836="","",
  SUBSTITUTE(SUBSTITUTE(
    CHOOSE(1+P836,"[val]","val","[SP+val]"),
    "val",
    IF(S836="char","'"&amp;CHAR(V836)&amp;"'",
      IF(S836="addr",
        INDEX($B:$B,MATCH(V836,$A:$A,1))
          &amp; IF(INDEX($A:$A,MATCH(V836,$A:$A,1)) &lt; V836, ".a"&amp;(V836 - INDEX($A:$A,MATCH(V836,$A:$A,1))),""),
        V836
       )
    )
  ),"+-","-")
)</f>
        <v>main.loop</v>
      </c>
      <c r="Z836" s="3" t="str">
        <f t="shared" ref="Z836:Z899" ca="1" si="297">IF(Q836="","",
  SUBSTITUTE(SUBSTITUTE(
    CHOOSE(1+Q836,"[val]","val","[SP+val]"),
    "val",
    IF(T836="char","'"&amp;CHAR(W836)&amp;"'",
      IF(T836="addr",
        INDEX($B:$B,MATCH(W836,$A:$A,1))
          &amp; IF(INDEX($A:$A,MATCH(W836,$A:$A,1)) &lt; W836, ".a"&amp;(W836 - INDEX($A:$A,MATCH(W836,$A:$A,1))),""),
        W836
       )
    )
  ),"+-","-")
)</f>
        <v/>
      </c>
      <c r="AA836" s="3" t="str">
        <f ca="1">" "
&amp;AE836
&amp;IF(AND(OR(K836=5,K836=6),MOD(INT(J836/1000),10)=1)," A2","")
&amp;IF(AND(NOT(I836),J836=109,OFFSET(program!$A$1,0,disasm!$A836+1)&gt;0,NOT(ISNUMBER(FIND(" A1 "," "&amp;AE836&amp;" "))))," AUTOLABEL","")
&amp;" "</f>
        <v xml:space="preserve">  A2 </v>
      </c>
    </row>
    <row r="837" spans="1:31" x14ac:dyDescent="0.2">
      <c r="A837" s="1">
        <f t="shared" ca="1" si="282"/>
        <v>2022</v>
      </c>
      <c r="B837" s="2" t="str">
        <f t="shared" ca="1" si="283"/>
        <v>node04_main+27</v>
      </c>
      <c r="C837" s="3" t="str">
        <f ca="1">_xlfn.TEXTJOIN(" ",FALSE,OFFSET(program!$A$1,0,A837,1,M837))</f>
        <v>1</v>
      </c>
      <c r="D837" s="4" t="str">
        <f ca="1">IF($H837="data",".dat "&amp;X837,
IF($H837="str",".str " &amp; _xlfn.TEXTJOIN("",FALSE,OFFSET(program!$A$2,0,A837+1,1,M837-1)),
$L837&amp;" "&amp;_xlfn.TEXTJOIN(", ",TRUE,$X837:$Z837)
))</f>
        <v>.dat 1</v>
      </c>
      <c r="E837" s="19" t="b">
        <f t="shared" ca="1" si="284"/>
        <v>1</v>
      </c>
      <c r="F837" s="5" t="str">
        <f t="shared" ca="1" si="285"/>
        <v>node04_main</v>
      </c>
      <c r="G837" s="5">
        <f t="shared" ca="1" si="286"/>
        <v>1995</v>
      </c>
      <c r="H837" s="5" t="str">
        <f t="shared" si="287"/>
        <v>data</v>
      </c>
      <c r="I837" s="13" t="b">
        <f t="shared" si="288"/>
        <v>1</v>
      </c>
      <c r="J837" s="6">
        <f ca="1">OFFSET(program!$A$1,0,disasm!A837)</f>
        <v>1</v>
      </c>
      <c r="K837" s="7">
        <f t="shared" ca="1" si="278"/>
        <v>1</v>
      </c>
      <c r="L837" s="7" t="str">
        <f t="shared" ca="1" si="289"/>
        <v xml:space="preserve">ADD </v>
      </c>
      <c r="M837" s="7">
        <f t="shared" si="290"/>
        <v>1</v>
      </c>
      <c r="N837" s="7">
        <f t="shared" si="279"/>
        <v>1</v>
      </c>
      <c r="O837" s="8">
        <f t="shared" si="291"/>
        <v>1</v>
      </c>
      <c r="P837" s="8" t="str">
        <f t="shared" si="280"/>
        <v/>
      </c>
      <c r="Q837" s="8" t="str">
        <f t="shared" si="281"/>
        <v/>
      </c>
      <c r="R837" s="8" t="str">
        <f t="shared" ca="1" si="292"/>
        <v>num</v>
      </c>
      <c r="S837" s="8" t="str">
        <f t="shared" si="293"/>
        <v/>
      </c>
      <c r="T837" s="8" t="str">
        <f t="shared" si="294"/>
        <v/>
      </c>
      <c r="U837" s="7">
        <f ca="1">IF(O837="","",OFFSET(program!$A$1,0,disasm!$A837+COLUMN()-COLUMN($U837)+IF($I837,0,1)))</f>
        <v>1</v>
      </c>
      <c r="V837" s="7" t="str">
        <f ca="1">IF(P837="","",OFFSET(program!$A$1,0,disasm!$A837+COLUMN()-COLUMN($U837)+IF($I837,0,1)))</f>
        <v/>
      </c>
      <c r="W837" s="7" t="str">
        <f ca="1">IF(Q837="","",OFFSET(program!$A$1,0,disasm!$A837+COLUMN()-COLUMN($U837)+IF($I837,0,1)))</f>
        <v/>
      </c>
      <c r="X837" s="3" t="str">
        <f t="shared" ca="1" si="295"/>
        <v>1</v>
      </c>
      <c r="Y837" s="3" t="str">
        <f t="shared" si="296"/>
        <v/>
      </c>
      <c r="Z837" s="3" t="str">
        <f t="shared" si="297"/>
        <v/>
      </c>
      <c r="AA837" s="3" t="str">
        <f ca="1">" "
&amp;AE837
&amp;IF(AND(OR(K837=5,K837=6),MOD(INT(J837/1000),10)=1)," A2","")
&amp;IF(AND(NOT(I837),J837=109,OFFSET(program!$A$1,0,disasm!$A837+1)&gt;0,NOT(ISNUMBER(FIND(" A1 "," "&amp;AE837&amp;" "))))," AUTOLABEL","")
&amp;" "</f>
        <v xml:space="preserve"> DATA </v>
      </c>
      <c r="AE837" s="12" t="s">
        <v>23</v>
      </c>
    </row>
    <row r="838" spans="1:31" x14ac:dyDescent="0.2">
      <c r="A838" s="1">
        <f t="shared" ca="1" si="282"/>
        <v>2023</v>
      </c>
      <c r="B838" s="2" t="str">
        <f t="shared" ca="1" si="283"/>
        <v>node04_main+28</v>
      </c>
      <c r="C838" s="3" t="str">
        <f ca="1">_xlfn.TEXTJOIN(" ",FALSE,OFFSET(program!$A$1,0,A838,1,M838))</f>
        <v>-167</v>
      </c>
      <c r="D838" s="4" t="str">
        <f ca="1">IF($H838="data",".dat "&amp;X838,
IF($H838="str",".str " &amp; _xlfn.TEXTJOIN("",FALSE,OFFSET(program!$A$2,0,A838+1,1,M838-1)),
$L838&amp;" "&amp;_xlfn.TEXTJOIN(", ",TRUE,$X838:$Z838)
))</f>
        <v>.dat -167</v>
      </c>
      <c r="E838" s="19" t="b">
        <f t="shared" ca="1" si="284"/>
        <v>1</v>
      </c>
      <c r="F838" s="5" t="str">
        <f t="shared" ca="1" si="285"/>
        <v>node04_main</v>
      </c>
      <c r="G838" s="5">
        <f t="shared" ca="1" si="286"/>
        <v>1995</v>
      </c>
      <c r="H838" s="5" t="str">
        <f t="shared" si="287"/>
        <v>data</v>
      </c>
      <c r="I838" s="13" t="b">
        <f t="shared" si="288"/>
        <v>1</v>
      </c>
      <c r="J838" s="6">
        <f ca="1">OFFSET(program!$A$1,0,disasm!A838)</f>
        <v>-167</v>
      </c>
      <c r="K838" s="7">
        <f t="shared" ca="1" si="278"/>
        <v>33</v>
      </c>
      <c r="L838" s="7" t="e">
        <f t="shared" ca="1" si="289"/>
        <v>#VALUE!</v>
      </c>
      <c r="M838" s="7">
        <f t="shared" si="290"/>
        <v>1</v>
      </c>
      <c r="N838" s="7">
        <f t="shared" si="279"/>
        <v>1</v>
      </c>
      <c r="O838" s="8">
        <f t="shared" si="291"/>
        <v>1</v>
      </c>
      <c r="P838" s="8" t="str">
        <f t="shared" si="280"/>
        <v/>
      </c>
      <c r="Q838" s="8" t="str">
        <f t="shared" si="281"/>
        <v/>
      </c>
      <c r="R838" s="8" t="str">
        <f t="shared" ca="1" si="292"/>
        <v>num</v>
      </c>
      <c r="S838" s="8" t="str">
        <f t="shared" si="293"/>
        <v/>
      </c>
      <c r="T838" s="8" t="str">
        <f t="shared" si="294"/>
        <v/>
      </c>
      <c r="U838" s="7">
        <f ca="1">IF(O838="","",OFFSET(program!$A$1,0,disasm!$A838+COLUMN()-COLUMN($U838)+IF($I838,0,1)))</f>
        <v>-167</v>
      </c>
      <c r="V838" s="7" t="str">
        <f ca="1">IF(P838="","",OFFSET(program!$A$1,0,disasm!$A838+COLUMN()-COLUMN($U838)+IF($I838,0,1)))</f>
        <v/>
      </c>
      <c r="W838" s="7" t="str">
        <f ca="1">IF(Q838="","",OFFSET(program!$A$1,0,disasm!$A838+COLUMN()-COLUMN($U838)+IF($I838,0,1)))</f>
        <v/>
      </c>
      <c r="X838" s="3" t="str">
        <f t="shared" ca="1" si="295"/>
        <v>-167</v>
      </c>
      <c r="Y838" s="3" t="str">
        <f t="shared" si="296"/>
        <v/>
      </c>
      <c r="Z838" s="3" t="str">
        <f t="shared" si="297"/>
        <v/>
      </c>
      <c r="AA838" s="3" t="str">
        <f ca="1">" "
&amp;AE838
&amp;IF(AND(OR(K838=5,K838=6),MOD(INT(J838/1000),10)=1)," A2","")
&amp;IF(AND(NOT(I838),J838=109,OFFSET(program!$A$1,0,disasm!$A838+1)&gt;0,NOT(ISNUMBER(FIND(" A1 "," "&amp;AE838&amp;" "))))," AUTOLABEL","")
&amp;" "</f>
        <v xml:space="preserve">  </v>
      </c>
    </row>
    <row r="839" spans="1:31" x14ac:dyDescent="0.2">
      <c r="A839" s="1">
        <f t="shared" ca="1" si="282"/>
        <v>2024</v>
      </c>
      <c r="B839" s="2" t="str">
        <f t="shared" ca="1" si="283"/>
        <v>node04_main+29</v>
      </c>
      <c r="C839" s="3" t="str">
        <f ca="1">_xlfn.TEXTJOIN(" ",FALSE,OFFSET(program!$A$1,0,A839,1,M839))</f>
        <v>36</v>
      </c>
      <c r="D839" s="4" t="str">
        <f ca="1">IF($H839="data",".dat "&amp;X839,
IF($H839="str",".str " &amp; _xlfn.TEXTJOIN("",FALSE,OFFSET(program!$A$2,0,A839+1,1,M839-1)),
$L839&amp;" "&amp;_xlfn.TEXTJOIN(", ",TRUE,$X839:$Z839)
))</f>
        <v>.dat 36</v>
      </c>
      <c r="E839" s="19" t="b">
        <f t="shared" ca="1" si="284"/>
        <v>1</v>
      </c>
      <c r="F839" s="5" t="str">
        <f t="shared" ca="1" si="285"/>
        <v>node04_main</v>
      </c>
      <c r="G839" s="5">
        <f t="shared" ca="1" si="286"/>
        <v>1995</v>
      </c>
      <c r="H839" s="5" t="str">
        <f t="shared" si="287"/>
        <v>data</v>
      </c>
      <c r="I839" s="13" t="b">
        <f t="shared" si="288"/>
        <v>1</v>
      </c>
      <c r="J839" s="6">
        <f ca="1">OFFSET(program!$A$1,0,disasm!A839)</f>
        <v>36</v>
      </c>
      <c r="K839" s="7">
        <f t="shared" ca="1" si="278"/>
        <v>36</v>
      </c>
      <c r="L839" s="7" t="e">
        <f t="shared" ca="1" si="289"/>
        <v>#VALUE!</v>
      </c>
      <c r="M839" s="7">
        <f t="shared" si="290"/>
        <v>1</v>
      </c>
      <c r="N839" s="7">
        <f t="shared" si="279"/>
        <v>1</v>
      </c>
      <c r="O839" s="8">
        <f t="shared" si="291"/>
        <v>1</v>
      </c>
      <c r="P839" s="8" t="str">
        <f t="shared" si="280"/>
        <v/>
      </c>
      <c r="Q839" s="8" t="str">
        <f t="shared" si="281"/>
        <v/>
      </c>
      <c r="R839" s="8" t="str">
        <f t="shared" ca="1" si="292"/>
        <v>num</v>
      </c>
      <c r="S839" s="8" t="str">
        <f t="shared" si="293"/>
        <v/>
      </c>
      <c r="T839" s="8" t="str">
        <f t="shared" si="294"/>
        <v/>
      </c>
      <c r="U839" s="7">
        <f ca="1">IF(O839="","",OFFSET(program!$A$1,0,disasm!$A839+COLUMN()-COLUMN($U839)+IF($I839,0,1)))</f>
        <v>36</v>
      </c>
      <c r="V839" s="7" t="str">
        <f ca="1">IF(P839="","",OFFSET(program!$A$1,0,disasm!$A839+COLUMN()-COLUMN($U839)+IF($I839,0,1)))</f>
        <v/>
      </c>
      <c r="W839" s="7" t="str">
        <f ca="1">IF(Q839="","",OFFSET(program!$A$1,0,disasm!$A839+COLUMN()-COLUMN($U839)+IF($I839,0,1)))</f>
        <v/>
      </c>
      <c r="X839" s="3" t="str">
        <f t="shared" ca="1" si="295"/>
        <v>36</v>
      </c>
      <c r="Y839" s="3" t="str">
        <f t="shared" si="296"/>
        <v/>
      </c>
      <c r="Z839" s="3" t="str">
        <f t="shared" si="297"/>
        <v/>
      </c>
      <c r="AA839" s="3" t="str">
        <f ca="1">" "
&amp;AE839
&amp;IF(AND(OR(K839=5,K839=6),MOD(INT(J839/1000),10)=1)," A2","")
&amp;IF(AND(NOT(I839),J839=109,OFFSET(program!$A$1,0,disasm!$A839+1)&gt;0,NOT(ISNUMBER(FIND(" A1 "," "&amp;AE839&amp;" "))))," AUTOLABEL","")
&amp;" "</f>
        <v xml:space="preserve">  </v>
      </c>
    </row>
    <row r="840" spans="1:31" x14ac:dyDescent="0.2">
      <c r="A840" s="1">
        <f t="shared" ca="1" si="282"/>
        <v>2025</v>
      </c>
      <c r="B840" s="2" t="str">
        <f t="shared" ca="1" si="283"/>
        <v>node04_main+30</v>
      </c>
      <c r="C840" s="3" t="str">
        <f ca="1">_xlfn.TEXTJOIN(" ",FALSE,OFFSET(program!$A$1,0,A840,1,M840))</f>
        <v>72673</v>
      </c>
      <c r="D840" s="4" t="str">
        <f ca="1">IF($H840="data",".dat "&amp;X840,
IF($H840="str",".str " &amp; _xlfn.TEXTJOIN("",FALSE,OFFSET(program!$A$2,0,A840+1,1,M840-1)),
$L840&amp;" "&amp;_xlfn.TEXTJOIN(", ",TRUE,$X840:$Z840)
))</f>
        <v>.dat 72673</v>
      </c>
      <c r="E840" s="19" t="b">
        <f t="shared" ca="1" si="284"/>
        <v>1</v>
      </c>
      <c r="F840" s="5" t="str">
        <f t="shared" ca="1" si="285"/>
        <v>node04_main</v>
      </c>
      <c r="G840" s="5">
        <f t="shared" ca="1" si="286"/>
        <v>1995</v>
      </c>
      <c r="H840" s="5" t="str">
        <f t="shared" si="287"/>
        <v>data</v>
      </c>
      <c r="I840" s="13" t="b">
        <f t="shared" si="288"/>
        <v>1</v>
      </c>
      <c r="J840" s="6">
        <f ca="1">OFFSET(program!$A$1,0,disasm!A840)</f>
        <v>72673</v>
      </c>
      <c r="K840" s="7">
        <f t="shared" ca="1" si="278"/>
        <v>73</v>
      </c>
      <c r="L840" s="7" t="e">
        <f t="shared" ca="1" si="289"/>
        <v>#VALUE!</v>
      </c>
      <c r="M840" s="7">
        <f t="shared" si="290"/>
        <v>1</v>
      </c>
      <c r="N840" s="7">
        <f t="shared" si="279"/>
        <v>1</v>
      </c>
      <c r="O840" s="8">
        <f t="shared" si="291"/>
        <v>1</v>
      </c>
      <c r="P840" s="8" t="str">
        <f t="shared" si="280"/>
        <v/>
      </c>
      <c r="Q840" s="8" t="str">
        <f t="shared" si="281"/>
        <v/>
      </c>
      <c r="R840" s="8" t="str">
        <f t="shared" ca="1" si="292"/>
        <v>num</v>
      </c>
      <c r="S840" s="8" t="str">
        <f t="shared" si="293"/>
        <v/>
      </c>
      <c r="T840" s="8" t="str">
        <f t="shared" si="294"/>
        <v/>
      </c>
      <c r="U840" s="7">
        <f ca="1">IF(O840="","",OFFSET(program!$A$1,0,disasm!$A840+COLUMN()-COLUMN($U840)+IF($I840,0,1)))</f>
        <v>72673</v>
      </c>
      <c r="V840" s="7" t="str">
        <f ca="1">IF(P840="","",OFFSET(program!$A$1,0,disasm!$A840+COLUMN()-COLUMN($U840)+IF($I840,0,1)))</f>
        <v/>
      </c>
      <c r="W840" s="7" t="str">
        <f ca="1">IF(Q840="","",OFFSET(program!$A$1,0,disasm!$A840+COLUMN()-COLUMN($U840)+IF($I840,0,1)))</f>
        <v/>
      </c>
      <c r="X840" s="3" t="str">
        <f t="shared" ca="1" si="295"/>
        <v>72673</v>
      </c>
      <c r="Y840" s="3" t="str">
        <f t="shared" si="296"/>
        <v/>
      </c>
      <c r="Z840" s="3" t="str">
        <f t="shared" si="297"/>
        <v/>
      </c>
      <c r="AA840" s="3" t="str">
        <f ca="1">" "
&amp;AE840
&amp;IF(AND(OR(K840=5,K840=6),MOD(INT(J840/1000),10)=1)," A2","")
&amp;IF(AND(NOT(I840),J840=109,OFFSET(program!$A$1,0,disasm!$A840+1)&gt;0,NOT(ISNUMBER(FIND(" A1 "," "&amp;AE840&amp;" "))))," AUTOLABEL","")
&amp;" "</f>
        <v xml:space="preserve">  </v>
      </c>
    </row>
    <row r="841" spans="1:31" x14ac:dyDescent="0.2">
      <c r="A841" s="1">
        <f t="shared" ca="1" si="282"/>
        <v>2026</v>
      </c>
      <c r="B841" s="2" t="str">
        <f t="shared" ca="1" si="283"/>
        <v>node08_main</v>
      </c>
      <c r="C841" s="3" t="str">
        <f ca="1">_xlfn.TEXTJOIN(" ",FALSE,OFFSET(program!$A$1,0,A841,1,M841))</f>
        <v>1101 61151 0 66</v>
      </c>
      <c r="D841" s="4" t="str">
        <f ca="1">IF($H841="data",".dat "&amp;X841,
IF($H841="str",".str " &amp; _xlfn.TEXTJOIN("",FALSE,OFFSET(program!$A$2,0,A841+1,1,M841-1)),
$L841&amp;" "&amp;_xlfn.TEXTJOIN(", ",TRUE,$X841:$Z841)
))</f>
        <v>ADD  61151, 0, [node.prime]</v>
      </c>
      <c r="E841" s="19" t="b">
        <f t="shared" ca="1" si="284"/>
        <v>0</v>
      </c>
      <c r="F841" s="5" t="str">
        <f t="shared" si="285"/>
        <v>node08_main</v>
      </c>
      <c r="G841" s="5">
        <f t="shared" ca="1" si="286"/>
        <v>2026</v>
      </c>
      <c r="H841" s="5" t="str">
        <f t="shared" si="287"/>
        <v>code</v>
      </c>
      <c r="I841" s="13" t="b">
        <f t="shared" si="288"/>
        <v>0</v>
      </c>
      <c r="J841" s="6">
        <f ca="1">OFFSET(program!$A$1,0,disasm!A841)</f>
        <v>1101</v>
      </c>
      <c r="K841" s="7">
        <f t="shared" ca="1" si="278"/>
        <v>1</v>
      </c>
      <c r="L841" s="7" t="str">
        <f t="shared" ca="1" si="289"/>
        <v xml:space="preserve">ADD </v>
      </c>
      <c r="M841" s="7">
        <f t="shared" ca="1" si="290"/>
        <v>4</v>
      </c>
      <c r="N841" s="7">
        <f t="shared" ca="1" si="279"/>
        <v>3</v>
      </c>
      <c r="O841" s="8">
        <f t="shared" ca="1" si="291"/>
        <v>1</v>
      </c>
      <c r="P841" s="8">
        <f t="shared" ca="1" si="280"/>
        <v>1</v>
      </c>
      <c r="Q841" s="8">
        <f t="shared" ca="1" si="281"/>
        <v>0</v>
      </c>
      <c r="R841" s="8" t="str">
        <f t="shared" ca="1" si="292"/>
        <v>num</v>
      </c>
      <c r="S841" s="8" t="str">
        <f t="shared" ca="1" si="293"/>
        <v>num</v>
      </c>
      <c r="T841" s="8" t="str">
        <f t="shared" ca="1" si="294"/>
        <v>addr</v>
      </c>
      <c r="U841" s="7">
        <f ca="1">IF(O841="","",OFFSET(program!$A$1,0,disasm!$A841+COLUMN()-COLUMN($U841)+IF($I841,0,1)))</f>
        <v>61151</v>
      </c>
      <c r="V841" s="7">
        <f ca="1">IF(P841="","",OFFSET(program!$A$1,0,disasm!$A841+COLUMN()-COLUMN($U841)+IF($I841,0,1)))</f>
        <v>0</v>
      </c>
      <c r="W841" s="7">
        <f ca="1">IF(Q841="","",OFFSET(program!$A$1,0,disasm!$A841+COLUMN()-COLUMN($U841)+IF($I841,0,1)))</f>
        <v>66</v>
      </c>
      <c r="X841" s="3" t="str">
        <f t="shared" ca="1" si="295"/>
        <v>61151</v>
      </c>
      <c r="Y841" s="3" t="str">
        <f t="shared" ca="1" si="296"/>
        <v>0</v>
      </c>
      <c r="Z841" s="3" t="str">
        <f t="shared" ca="1" si="297"/>
        <v>[node.prime]</v>
      </c>
      <c r="AA841" s="3" t="str">
        <f ca="1">" "
&amp;AE841
&amp;IF(AND(OR(K841=5,K841=6),MOD(INT(J841/1000),10)=1)," A2","")
&amp;IF(AND(NOT(I841),J841=109,OFFSET(program!$A$1,0,disasm!$A841+1)&gt;0,NOT(ISNUMBER(FIND(" A1 "," "&amp;AE841&amp;" "))))," AUTOLABEL","")
&amp;" "</f>
        <v xml:space="preserve"> CODE </v>
      </c>
      <c r="AD841" s="12" t="s">
        <v>128</v>
      </c>
      <c r="AE841" s="12" t="s">
        <v>24</v>
      </c>
    </row>
    <row r="842" spans="1:31" x14ac:dyDescent="0.2">
      <c r="A842" s="1">
        <f t="shared" ca="1" si="282"/>
        <v>2030</v>
      </c>
      <c r="B842" s="2" t="str">
        <f t="shared" ca="1" si="283"/>
        <v>node08_main+4</v>
      </c>
      <c r="C842" s="3" t="str">
        <f ca="1">_xlfn.TEXTJOIN(" ",FALSE,OFFSET(program!$A$1,0,A842,1,M842))</f>
        <v>1102 1 1 67</v>
      </c>
      <c r="D842" s="4" t="str">
        <f ca="1">IF($H842="data",".dat "&amp;X842,
IF($H842="str",".str " &amp; _xlfn.TEXTJOIN("",FALSE,OFFSET(program!$A$2,0,A842+1,1,M842-1)),
$L842&amp;" "&amp;_xlfn.TEXTJOIN(", ",TRUE,$X842:$Z842)
))</f>
        <v>MUL  1, 1, [node.rxmem_size]</v>
      </c>
      <c r="E842" s="19" t="b">
        <f t="shared" ca="1" si="284"/>
        <v>0</v>
      </c>
      <c r="F842" s="5" t="str">
        <f t="shared" ca="1" si="285"/>
        <v>node08_main</v>
      </c>
      <c r="G842" s="5">
        <f t="shared" ca="1" si="286"/>
        <v>2026</v>
      </c>
      <c r="H842" s="5" t="str">
        <f t="shared" si="287"/>
        <v>code</v>
      </c>
      <c r="I842" s="13" t="b">
        <f t="shared" si="288"/>
        <v>0</v>
      </c>
      <c r="J842" s="6">
        <f ca="1">OFFSET(program!$A$1,0,disasm!A842)</f>
        <v>1102</v>
      </c>
      <c r="K842" s="7">
        <f t="shared" ca="1" si="278"/>
        <v>2</v>
      </c>
      <c r="L842" s="7" t="str">
        <f t="shared" ca="1" si="289"/>
        <v xml:space="preserve">MUL </v>
      </c>
      <c r="M842" s="7">
        <f t="shared" ca="1" si="290"/>
        <v>4</v>
      </c>
      <c r="N842" s="7">
        <f t="shared" ca="1" si="279"/>
        <v>3</v>
      </c>
      <c r="O842" s="8">
        <f t="shared" ca="1" si="291"/>
        <v>1</v>
      </c>
      <c r="P842" s="8">
        <f t="shared" ca="1" si="280"/>
        <v>1</v>
      </c>
      <c r="Q842" s="8">
        <f t="shared" ca="1" si="281"/>
        <v>0</v>
      </c>
      <c r="R842" s="8" t="str">
        <f t="shared" ca="1" si="292"/>
        <v>num</v>
      </c>
      <c r="S842" s="8" t="str">
        <f t="shared" ca="1" si="293"/>
        <v>num</v>
      </c>
      <c r="T842" s="8" t="str">
        <f t="shared" ca="1" si="294"/>
        <v>addr</v>
      </c>
      <c r="U842" s="7">
        <f ca="1">IF(O842="","",OFFSET(program!$A$1,0,disasm!$A842+COLUMN()-COLUMN($U842)+IF($I842,0,1)))</f>
        <v>1</v>
      </c>
      <c r="V842" s="7">
        <f ca="1">IF(P842="","",OFFSET(program!$A$1,0,disasm!$A842+COLUMN()-COLUMN($U842)+IF($I842,0,1)))</f>
        <v>1</v>
      </c>
      <c r="W842" s="7">
        <f ca="1">IF(Q842="","",OFFSET(program!$A$1,0,disasm!$A842+COLUMN()-COLUMN($U842)+IF($I842,0,1)))</f>
        <v>67</v>
      </c>
      <c r="X842" s="3" t="str">
        <f t="shared" ca="1" si="295"/>
        <v>1</v>
      </c>
      <c r="Y842" s="3" t="str">
        <f t="shared" ca="1" si="296"/>
        <v>1</v>
      </c>
      <c r="Z842" s="3" t="str">
        <f t="shared" ca="1" si="297"/>
        <v>[node.rxmem_size]</v>
      </c>
      <c r="AA842" s="3" t="str">
        <f ca="1">" "
&amp;AE842
&amp;IF(AND(OR(K842=5,K842=6),MOD(INT(J842/1000),10)=1)," A2","")
&amp;IF(AND(NOT(I842),J842=109,OFFSET(program!$A$1,0,disasm!$A842+1)&gt;0,NOT(ISNUMBER(FIND(" A1 "," "&amp;AE842&amp;" "))))," AUTOLABEL","")
&amp;" "</f>
        <v xml:space="preserve">  </v>
      </c>
    </row>
    <row r="843" spans="1:31" x14ac:dyDescent="0.2">
      <c r="A843" s="1">
        <f t="shared" ca="1" si="282"/>
        <v>2034</v>
      </c>
      <c r="B843" s="2" t="str">
        <f t="shared" ca="1" si="283"/>
        <v>node08_main+8</v>
      </c>
      <c r="C843" s="3" t="str">
        <f ca="1">_xlfn.TEXTJOIN(" ",FALSE,OFFSET(program!$A$1,0,A843,1,M843))</f>
        <v>1101 2053 0 68</v>
      </c>
      <c r="D843" s="4" t="str">
        <f ca="1">IF($H843="data",".dat "&amp;X843,
IF($H843="str",".str " &amp; _xlfn.TEXTJOIN("",FALSE,OFFSET(program!$A$2,0,A843+1,1,M843-1)),
$L843&amp;" "&amp;_xlfn.TEXTJOIN(", ",TRUE,$X843:$Z843)
))</f>
        <v>ADD  node08_main+27, 0, [node.rxmem]</v>
      </c>
      <c r="E843" s="19" t="b">
        <f t="shared" ca="1" si="284"/>
        <v>0</v>
      </c>
      <c r="F843" s="5" t="str">
        <f t="shared" ca="1" si="285"/>
        <v>node08_main</v>
      </c>
      <c r="G843" s="5">
        <f t="shared" ca="1" si="286"/>
        <v>2026</v>
      </c>
      <c r="H843" s="5" t="str">
        <f t="shared" si="287"/>
        <v>code</v>
      </c>
      <c r="I843" s="13" t="b">
        <f t="shared" si="288"/>
        <v>0</v>
      </c>
      <c r="J843" s="6">
        <f ca="1">OFFSET(program!$A$1,0,disasm!A843)</f>
        <v>1101</v>
      </c>
      <c r="K843" s="7">
        <f t="shared" ca="1" si="278"/>
        <v>1</v>
      </c>
      <c r="L843" s="7" t="str">
        <f t="shared" ca="1" si="289"/>
        <v xml:space="preserve">ADD </v>
      </c>
      <c r="M843" s="7">
        <f t="shared" ca="1" si="290"/>
        <v>4</v>
      </c>
      <c r="N843" s="7">
        <f t="shared" ca="1" si="279"/>
        <v>3</v>
      </c>
      <c r="O843" s="8">
        <f t="shared" ca="1" si="291"/>
        <v>1</v>
      </c>
      <c r="P843" s="8">
        <f t="shared" ca="1" si="280"/>
        <v>1</v>
      </c>
      <c r="Q843" s="8">
        <f t="shared" ca="1" si="281"/>
        <v>0</v>
      </c>
      <c r="R843" s="8" t="str">
        <f t="shared" ca="1" si="292"/>
        <v>addr</v>
      </c>
      <c r="S843" s="8" t="str">
        <f t="shared" ca="1" si="293"/>
        <v>num</v>
      </c>
      <c r="T843" s="8" t="str">
        <f t="shared" ca="1" si="294"/>
        <v>addr</v>
      </c>
      <c r="U843" s="7">
        <f ca="1">IF(O843="","",OFFSET(program!$A$1,0,disasm!$A843+COLUMN()-COLUMN($U843)+IF($I843,0,1)))</f>
        <v>2053</v>
      </c>
      <c r="V843" s="7">
        <f ca="1">IF(P843="","",OFFSET(program!$A$1,0,disasm!$A843+COLUMN()-COLUMN($U843)+IF($I843,0,1)))</f>
        <v>0</v>
      </c>
      <c r="W843" s="7">
        <f ca="1">IF(Q843="","",OFFSET(program!$A$1,0,disasm!$A843+COLUMN()-COLUMN($U843)+IF($I843,0,1)))</f>
        <v>68</v>
      </c>
      <c r="X843" s="3" t="str">
        <f t="shared" ca="1" si="295"/>
        <v>node08_main+27</v>
      </c>
      <c r="Y843" s="3" t="str">
        <f t="shared" ca="1" si="296"/>
        <v>0</v>
      </c>
      <c r="Z843" s="3" t="str">
        <f t="shared" ca="1" si="297"/>
        <v>[node.rxmem]</v>
      </c>
      <c r="AA843" s="3" t="str">
        <f ca="1">" "
&amp;AE843
&amp;IF(AND(OR(K843=5,K843=6),MOD(INT(J843/1000),10)=1)," A2","")
&amp;IF(AND(NOT(I843),J843=109,OFFSET(program!$A$1,0,disasm!$A843+1)&gt;0,NOT(ISNUMBER(FIND(" A1 "," "&amp;AE843&amp;" "))))," AUTOLABEL","")
&amp;" "</f>
        <v xml:space="preserve"> A1 </v>
      </c>
      <c r="AE843" s="12" t="s">
        <v>28</v>
      </c>
    </row>
    <row r="844" spans="1:31" x14ac:dyDescent="0.2">
      <c r="A844" s="1">
        <f t="shared" ca="1" si="282"/>
        <v>2038</v>
      </c>
      <c r="B844" s="2" t="str">
        <f t="shared" ca="1" si="283"/>
        <v>node08_main+12</v>
      </c>
      <c r="C844" s="3" t="str">
        <f ca="1">_xlfn.TEXTJOIN(" ",FALSE,OFFSET(program!$A$1,0,A844,1,M844))</f>
        <v>1101 556 0 69</v>
      </c>
      <c r="D844" s="4" t="str">
        <f ca="1">IF($H844="data",".dat "&amp;X844,
IF($H844="str",".str " &amp; _xlfn.TEXTJOIN("",FALSE,OFFSET(program!$A$2,0,A844+1,1,M844-1)),
$L844&amp;" "&amp;_xlfn.TEXTJOIN(", ",TRUE,$X844:$Z844)
))</f>
        <v>ADD  app_first, 0, [node.node_app]</v>
      </c>
      <c r="E844" s="19" t="b">
        <f t="shared" ca="1" si="284"/>
        <v>0</v>
      </c>
      <c r="F844" s="5" t="str">
        <f t="shared" ca="1" si="285"/>
        <v>node08_main</v>
      </c>
      <c r="G844" s="5">
        <f t="shared" ca="1" si="286"/>
        <v>2026</v>
      </c>
      <c r="H844" s="5" t="str">
        <f t="shared" si="287"/>
        <v>code</v>
      </c>
      <c r="I844" s="13" t="b">
        <f t="shared" si="288"/>
        <v>0</v>
      </c>
      <c r="J844" s="6">
        <f ca="1">OFFSET(program!$A$1,0,disasm!A844)</f>
        <v>1101</v>
      </c>
      <c r="K844" s="7">
        <f t="shared" ca="1" si="278"/>
        <v>1</v>
      </c>
      <c r="L844" s="7" t="str">
        <f t="shared" ca="1" si="289"/>
        <v xml:space="preserve">ADD </v>
      </c>
      <c r="M844" s="7">
        <f t="shared" ca="1" si="290"/>
        <v>4</v>
      </c>
      <c r="N844" s="7">
        <f t="shared" ca="1" si="279"/>
        <v>3</v>
      </c>
      <c r="O844" s="8">
        <f t="shared" ca="1" si="291"/>
        <v>1</v>
      </c>
      <c r="P844" s="8">
        <f t="shared" ca="1" si="280"/>
        <v>1</v>
      </c>
      <c r="Q844" s="8">
        <f t="shared" ca="1" si="281"/>
        <v>0</v>
      </c>
      <c r="R844" s="8" t="str">
        <f t="shared" ca="1" si="292"/>
        <v>addr</v>
      </c>
      <c r="S844" s="8" t="str">
        <f t="shared" ca="1" si="293"/>
        <v>num</v>
      </c>
      <c r="T844" s="8" t="str">
        <f t="shared" ca="1" si="294"/>
        <v>addr</v>
      </c>
      <c r="U844" s="7">
        <f ca="1">IF(O844="","",OFFSET(program!$A$1,0,disasm!$A844+COLUMN()-COLUMN($U844)+IF($I844,0,1)))</f>
        <v>556</v>
      </c>
      <c r="V844" s="7">
        <f ca="1">IF(P844="","",OFFSET(program!$A$1,0,disasm!$A844+COLUMN()-COLUMN($U844)+IF($I844,0,1)))</f>
        <v>0</v>
      </c>
      <c r="W844" s="7">
        <f ca="1">IF(Q844="","",OFFSET(program!$A$1,0,disasm!$A844+COLUMN()-COLUMN($U844)+IF($I844,0,1)))</f>
        <v>69</v>
      </c>
      <c r="X844" s="3" t="str">
        <f t="shared" ca="1" si="295"/>
        <v>app_first</v>
      </c>
      <c r="Y844" s="3" t="str">
        <f t="shared" ca="1" si="296"/>
        <v>0</v>
      </c>
      <c r="Z844" s="3" t="str">
        <f t="shared" ca="1" si="297"/>
        <v>[node.node_app]</v>
      </c>
      <c r="AA844" s="3" t="str">
        <f ca="1">" "
&amp;AE844
&amp;IF(AND(OR(K844=5,K844=6),MOD(INT(J844/1000),10)=1)," A2","")
&amp;IF(AND(NOT(I844),J844=109,OFFSET(program!$A$1,0,disasm!$A844+1)&gt;0,NOT(ISNUMBER(FIND(" A1 "," "&amp;AE844&amp;" "))))," AUTOLABEL","")
&amp;" "</f>
        <v xml:space="preserve"> A1 </v>
      </c>
      <c r="AE844" s="12" t="s">
        <v>28</v>
      </c>
    </row>
    <row r="845" spans="1:31" x14ac:dyDescent="0.2">
      <c r="A845" s="1">
        <f t="shared" ca="1" si="282"/>
        <v>2042</v>
      </c>
      <c r="B845" s="2" t="str">
        <f t="shared" ca="1" si="283"/>
        <v>node08_main+16</v>
      </c>
      <c r="C845" s="3" t="str">
        <f ca="1">_xlfn.TEXTJOIN(" ",FALSE,OFFSET(program!$A$1,0,A845,1,M845))</f>
        <v>1101 0 1 71</v>
      </c>
      <c r="D845" s="4" t="str">
        <f ca="1">IF($H845="data",".dat "&amp;X845,
IF($H845="str",".str " &amp; _xlfn.TEXTJOIN("",FALSE,OFFSET(program!$A$2,0,A845+1,1,M845-1)),
$L845&amp;" "&amp;_xlfn.TEXTJOIN(", ",TRUE,$X845:$Z845)
))</f>
        <v>ADD  0, 1, [node.desttbl_size]</v>
      </c>
      <c r="E845" s="19" t="b">
        <f t="shared" ca="1" si="284"/>
        <v>0</v>
      </c>
      <c r="F845" s="5" t="str">
        <f t="shared" ca="1" si="285"/>
        <v>node08_main</v>
      </c>
      <c r="G845" s="5">
        <f t="shared" ca="1" si="286"/>
        <v>2026</v>
      </c>
      <c r="H845" s="5" t="str">
        <f t="shared" si="287"/>
        <v>code</v>
      </c>
      <c r="I845" s="13" t="b">
        <f t="shared" si="288"/>
        <v>0</v>
      </c>
      <c r="J845" s="6">
        <f ca="1">OFFSET(program!$A$1,0,disasm!A845)</f>
        <v>1101</v>
      </c>
      <c r="K845" s="7">
        <f t="shared" ca="1" si="278"/>
        <v>1</v>
      </c>
      <c r="L845" s="7" t="str">
        <f t="shared" ca="1" si="289"/>
        <v xml:space="preserve">ADD </v>
      </c>
      <c r="M845" s="7">
        <f t="shared" ca="1" si="290"/>
        <v>4</v>
      </c>
      <c r="N845" s="7">
        <f t="shared" ca="1" si="279"/>
        <v>3</v>
      </c>
      <c r="O845" s="8">
        <f t="shared" ca="1" si="291"/>
        <v>1</v>
      </c>
      <c r="P845" s="8">
        <f t="shared" ca="1" si="280"/>
        <v>1</v>
      </c>
      <c r="Q845" s="8">
        <f t="shared" ca="1" si="281"/>
        <v>0</v>
      </c>
      <c r="R845" s="8" t="str">
        <f t="shared" ca="1" si="292"/>
        <v>num</v>
      </c>
      <c r="S845" s="8" t="str">
        <f t="shared" ca="1" si="293"/>
        <v>num</v>
      </c>
      <c r="T845" s="8" t="str">
        <f t="shared" ca="1" si="294"/>
        <v>addr</v>
      </c>
      <c r="U845" s="7">
        <f ca="1">IF(O845="","",OFFSET(program!$A$1,0,disasm!$A845+COLUMN()-COLUMN($U845)+IF($I845,0,1)))</f>
        <v>0</v>
      </c>
      <c r="V845" s="7">
        <f ca="1">IF(P845="","",OFFSET(program!$A$1,0,disasm!$A845+COLUMN()-COLUMN($U845)+IF($I845,0,1)))</f>
        <v>1</v>
      </c>
      <c r="W845" s="7">
        <f ca="1">IF(Q845="","",OFFSET(program!$A$1,0,disasm!$A845+COLUMN()-COLUMN($U845)+IF($I845,0,1)))</f>
        <v>71</v>
      </c>
      <c r="X845" s="3" t="str">
        <f t="shared" ca="1" si="295"/>
        <v>0</v>
      </c>
      <c r="Y845" s="3" t="str">
        <f t="shared" ca="1" si="296"/>
        <v>1</v>
      </c>
      <c r="Z845" s="3" t="str">
        <f t="shared" ca="1" si="297"/>
        <v>[node.desttbl_size]</v>
      </c>
      <c r="AA845" s="3" t="str">
        <f ca="1">" "
&amp;AE845
&amp;IF(AND(OR(K845=5,K845=6),MOD(INT(J845/1000),10)=1)," A2","")
&amp;IF(AND(NOT(I845),J845=109,OFFSET(program!$A$1,0,disasm!$A845+1)&gt;0,NOT(ISNUMBER(FIND(" A1 "," "&amp;AE845&amp;" "))))," AUTOLABEL","")
&amp;" "</f>
        <v xml:space="preserve">  </v>
      </c>
    </row>
    <row r="846" spans="1:31" x14ac:dyDescent="0.2">
      <c r="A846" s="1">
        <f t="shared" ca="1" si="282"/>
        <v>2046</v>
      </c>
      <c r="B846" s="2" t="str">
        <f t="shared" ca="1" si="283"/>
        <v>node08_main+20</v>
      </c>
      <c r="C846" s="3" t="str">
        <f ca="1">_xlfn.TEXTJOIN(" ",FALSE,OFFSET(program!$A$1,0,A846,1,M846))</f>
        <v>1102 1 2055 72</v>
      </c>
      <c r="D846" s="4" t="str">
        <f ca="1">IF($H846="data",".dat "&amp;X846,
IF($H846="str",".str " &amp; _xlfn.TEXTJOIN("",FALSE,OFFSET(program!$A$2,0,A846+1,1,M846-1)),
$L846&amp;" "&amp;_xlfn.TEXTJOIN(", ",TRUE,$X846:$Z846)
))</f>
        <v>MUL  1, node08_main+29, [node.desttbl]</v>
      </c>
      <c r="E846" s="19" t="b">
        <f t="shared" ca="1" si="284"/>
        <v>0</v>
      </c>
      <c r="F846" s="5" t="str">
        <f t="shared" ca="1" si="285"/>
        <v>node08_main</v>
      </c>
      <c r="G846" s="5">
        <f t="shared" ca="1" si="286"/>
        <v>2026</v>
      </c>
      <c r="H846" s="5" t="str">
        <f t="shared" si="287"/>
        <v>code</v>
      </c>
      <c r="I846" s="13" t="b">
        <f t="shared" si="288"/>
        <v>0</v>
      </c>
      <c r="J846" s="6">
        <f ca="1">OFFSET(program!$A$1,0,disasm!A846)</f>
        <v>1102</v>
      </c>
      <c r="K846" s="7">
        <f t="shared" ca="1" si="278"/>
        <v>2</v>
      </c>
      <c r="L846" s="7" t="str">
        <f t="shared" ca="1" si="289"/>
        <v xml:space="preserve">MUL </v>
      </c>
      <c r="M846" s="7">
        <f t="shared" ca="1" si="290"/>
        <v>4</v>
      </c>
      <c r="N846" s="7">
        <f t="shared" ca="1" si="279"/>
        <v>3</v>
      </c>
      <c r="O846" s="8">
        <f t="shared" ca="1" si="291"/>
        <v>1</v>
      </c>
      <c r="P846" s="8">
        <f t="shared" ca="1" si="280"/>
        <v>1</v>
      </c>
      <c r="Q846" s="8">
        <f t="shared" ca="1" si="281"/>
        <v>0</v>
      </c>
      <c r="R846" s="8" t="str">
        <f t="shared" ca="1" si="292"/>
        <v>num</v>
      </c>
      <c r="S846" s="8" t="str">
        <f t="shared" ca="1" si="293"/>
        <v>addr</v>
      </c>
      <c r="T846" s="8" t="str">
        <f t="shared" ca="1" si="294"/>
        <v>addr</v>
      </c>
      <c r="U846" s="7">
        <f ca="1">IF(O846="","",OFFSET(program!$A$1,0,disasm!$A846+COLUMN()-COLUMN($U846)+IF($I846,0,1)))</f>
        <v>1</v>
      </c>
      <c r="V846" s="7">
        <f ca="1">IF(P846="","",OFFSET(program!$A$1,0,disasm!$A846+COLUMN()-COLUMN($U846)+IF($I846,0,1)))</f>
        <v>2055</v>
      </c>
      <c r="W846" s="7">
        <f ca="1">IF(Q846="","",OFFSET(program!$A$1,0,disasm!$A846+COLUMN()-COLUMN($U846)+IF($I846,0,1)))</f>
        <v>72</v>
      </c>
      <c r="X846" s="3" t="str">
        <f t="shared" ca="1" si="295"/>
        <v>1</v>
      </c>
      <c r="Y846" s="3" t="str">
        <f t="shared" ca="1" si="296"/>
        <v>node08_main+29</v>
      </c>
      <c r="Z846" s="3" t="str">
        <f t="shared" ca="1" si="297"/>
        <v>[node.desttbl]</v>
      </c>
      <c r="AA846" s="3" t="str">
        <f ca="1">" "
&amp;AE846
&amp;IF(AND(OR(K846=5,K846=6),MOD(INT(J846/1000),10)=1)," A2","")
&amp;IF(AND(NOT(I846),J846=109,OFFSET(program!$A$1,0,disasm!$A846+1)&gt;0,NOT(ISNUMBER(FIND(" A1 "," "&amp;AE846&amp;" "))))," AUTOLABEL","")
&amp;" "</f>
        <v xml:space="preserve"> A2 </v>
      </c>
      <c r="AE846" s="21" t="s">
        <v>19</v>
      </c>
    </row>
    <row r="847" spans="1:31" x14ac:dyDescent="0.2">
      <c r="A847" s="1">
        <f t="shared" ca="1" si="282"/>
        <v>2050</v>
      </c>
      <c r="B847" s="2" t="str">
        <f t="shared" ca="1" si="283"/>
        <v>node08_main+24</v>
      </c>
      <c r="C847" s="3" t="str">
        <f ca="1">_xlfn.TEXTJOIN(" ",FALSE,OFFSET(program!$A$1,0,A847,1,M847))</f>
        <v>1106 0 73</v>
      </c>
      <c r="D847" s="4" t="str">
        <f ca="1">IF($H847="data",".dat "&amp;X847,
IF($H847="str",".str " &amp; _xlfn.TEXTJOIN("",FALSE,OFFSET(program!$A$2,0,A847+1,1,M847-1)),
$L847&amp;" "&amp;_xlfn.TEXTJOIN(", ",TRUE,$X847:$Z847)
))</f>
        <v>J=0  0, main.loop</v>
      </c>
      <c r="E847" s="19" t="b">
        <f t="shared" ca="1" si="284"/>
        <v>0</v>
      </c>
      <c r="F847" s="5" t="str">
        <f t="shared" ca="1" si="285"/>
        <v>node08_main</v>
      </c>
      <c r="G847" s="5">
        <f t="shared" ca="1" si="286"/>
        <v>2026</v>
      </c>
      <c r="H847" s="5" t="str">
        <f t="shared" si="287"/>
        <v>code</v>
      </c>
      <c r="I847" s="13" t="b">
        <f t="shared" si="288"/>
        <v>0</v>
      </c>
      <c r="J847" s="6">
        <f ca="1">OFFSET(program!$A$1,0,disasm!A847)</f>
        <v>1106</v>
      </c>
      <c r="K847" s="7">
        <f t="shared" ca="1" si="278"/>
        <v>6</v>
      </c>
      <c r="L847" s="7" t="str">
        <f t="shared" ca="1" si="289"/>
        <v xml:space="preserve">J=0 </v>
      </c>
      <c r="M847" s="7">
        <f t="shared" ca="1" si="290"/>
        <v>3</v>
      </c>
      <c r="N847" s="7">
        <f t="shared" ca="1" si="279"/>
        <v>2</v>
      </c>
      <c r="O847" s="8">
        <f t="shared" ca="1" si="291"/>
        <v>1</v>
      </c>
      <c r="P847" s="8">
        <f t="shared" ca="1" si="280"/>
        <v>1</v>
      </c>
      <c r="Q847" s="8" t="str">
        <f t="shared" ca="1" si="281"/>
        <v/>
      </c>
      <c r="R847" s="8" t="str">
        <f t="shared" ca="1" si="292"/>
        <v>num</v>
      </c>
      <c r="S847" s="8" t="str">
        <f t="shared" ca="1" si="293"/>
        <v>addr</v>
      </c>
      <c r="T847" s="8" t="str">
        <f t="shared" ca="1" si="294"/>
        <v/>
      </c>
      <c r="U847" s="7">
        <f ca="1">IF(O847="","",OFFSET(program!$A$1,0,disasm!$A847+COLUMN()-COLUMN($U847)+IF($I847,0,1)))</f>
        <v>0</v>
      </c>
      <c r="V847" s="7">
        <f ca="1">IF(P847="","",OFFSET(program!$A$1,0,disasm!$A847+COLUMN()-COLUMN($U847)+IF($I847,0,1)))</f>
        <v>73</v>
      </c>
      <c r="W847" s="7" t="str">
        <f ca="1">IF(Q847="","",OFFSET(program!$A$1,0,disasm!$A847+COLUMN()-COLUMN($U847)+IF($I847,0,1)))</f>
        <v/>
      </c>
      <c r="X847" s="3" t="str">
        <f t="shared" ca="1" si="295"/>
        <v>0</v>
      </c>
      <c r="Y847" s="3" t="str">
        <f t="shared" ca="1" si="296"/>
        <v>main.loop</v>
      </c>
      <c r="Z847" s="3" t="str">
        <f t="shared" ca="1" si="297"/>
        <v/>
      </c>
      <c r="AA847" s="3" t="str">
        <f ca="1">" "
&amp;AE847
&amp;IF(AND(OR(K847=5,K847=6),MOD(INT(J847/1000),10)=1)," A2","")
&amp;IF(AND(NOT(I847),J847=109,OFFSET(program!$A$1,0,disasm!$A847+1)&gt;0,NOT(ISNUMBER(FIND(" A1 "," "&amp;AE847&amp;" "))))," AUTOLABEL","")
&amp;" "</f>
        <v xml:space="preserve">  A2 </v>
      </c>
    </row>
    <row r="848" spans="1:31" x14ac:dyDescent="0.2">
      <c r="A848" s="1">
        <f t="shared" ca="1" si="282"/>
        <v>2053</v>
      </c>
      <c r="B848" s="2" t="str">
        <f t="shared" ca="1" si="283"/>
        <v>node08_main+27</v>
      </c>
      <c r="C848" s="3" t="str">
        <f ca="1">_xlfn.TEXTJOIN(" ",FALSE,OFFSET(program!$A$1,0,A848,1,M848))</f>
        <v>1</v>
      </c>
      <c r="D848" s="4" t="str">
        <f ca="1">IF($H848="data",".dat "&amp;X848,
IF($H848="str",".str " &amp; _xlfn.TEXTJOIN("",FALSE,OFFSET(program!$A$2,0,A848+1,1,M848-1)),
$L848&amp;" "&amp;_xlfn.TEXTJOIN(", ",TRUE,$X848:$Z848)
))</f>
        <v>.dat 1</v>
      </c>
      <c r="E848" s="19" t="b">
        <f t="shared" ca="1" si="284"/>
        <v>0</v>
      </c>
      <c r="F848" s="5" t="str">
        <f t="shared" ca="1" si="285"/>
        <v>node08_main</v>
      </c>
      <c r="G848" s="5">
        <f t="shared" ca="1" si="286"/>
        <v>2026</v>
      </c>
      <c r="H848" s="5" t="str">
        <f t="shared" si="287"/>
        <v>data</v>
      </c>
      <c r="I848" s="13" t="b">
        <f t="shared" si="288"/>
        <v>1</v>
      </c>
      <c r="J848" s="6">
        <f ca="1">OFFSET(program!$A$1,0,disasm!A848)</f>
        <v>1</v>
      </c>
      <c r="K848" s="7">
        <f t="shared" ca="1" si="278"/>
        <v>1</v>
      </c>
      <c r="L848" s="7" t="str">
        <f t="shared" ca="1" si="289"/>
        <v xml:space="preserve">ADD </v>
      </c>
      <c r="M848" s="7">
        <f t="shared" si="290"/>
        <v>1</v>
      </c>
      <c r="N848" s="7">
        <f t="shared" si="279"/>
        <v>1</v>
      </c>
      <c r="O848" s="8">
        <f t="shared" si="291"/>
        <v>1</v>
      </c>
      <c r="P848" s="8" t="str">
        <f t="shared" si="280"/>
        <v/>
      </c>
      <c r="Q848" s="8" t="str">
        <f t="shared" si="281"/>
        <v/>
      </c>
      <c r="R848" s="8" t="str">
        <f t="shared" ca="1" si="292"/>
        <v>num</v>
      </c>
      <c r="S848" s="8" t="str">
        <f t="shared" si="293"/>
        <v/>
      </c>
      <c r="T848" s="8" t="str">
        <f t="shared" si="294"/>
        <v/>
      </c>
      <c r="U848" s="7">
        <f ca="1">IF(O848="","",OFFSET(program!$A$1,0,disasm!$A848+COLUMN()-COLUMN($U848)+IF($I848,0,1)))</f>
        <v>1</v>
      </c>
      <c r="V848" s="7" t="str">
        <f ca="1">IF(P848="","",OFFSET(program!$A$1,0,disasm!$A848+COLUMN()-COLUMN($U848)+IF($I848,0,1)))</f>
        <v/>
      </c>
      <c r="W848" s="7" t="str">
        <f ca="1">IF(Q848="","",OFFSET(program!$A$1,0,disasm!$A848+COLUMN()-COLUMN($U848)+IF($I848,0,1)))</f>
        <v/>
      </c>
      <c r="X848" s="3" t="str">
        <f t="shared" ca="1" si="295"/>
        <v>1</v>
      </c>
      <c r="Y848" s="3" t="str">
        <f t="shared" si="296"/>
        <v/>
      </c>
      <c r="Z848" s="3" t="str">
        <f t="shared" si="297"/>
        <v/>
      </c>
      <c r="AA848" s="3" t="str">
        <f ca="1">" "
&amp;AE848
&amp;IF(AND(OR(K848=5,K848=6),MOD(INT(J848/1000),10)=1)," A2","")
&amp;IF(AND(NOT(I848),J848=109,OFFSET(program!$A$1,0,disasm!$A848+1)&gt;0,NOT(ISNUMBER(FIND(" A1 "," "&amp;AE848&amp;" "))))," AUTOLABEL","")
&amp;" "</f>
        <v xml:space="preserve"> DATA </v>
      </c>
      <c r="AE848" s="12" t="s">
        <v>23</v>
      </c>
    </row>
    <row r="849" spans="1:31" x14ac:dyDescent="0.2">
      <c r="A849" s="1">
        <f t="shared" ca="1" si="282"/>
        <v>2054</v>
      </c>
      <c r="B849" s="2" t="str">
        <f t="shared" ca="1" si="283"/>
        <v>node08_main+28</v>
      </c>
      <c r="C849" s="3" t="str">
        <f ca="1">_xlfn.TEXTJOIN(" ",FALSE,OFFSET(program!$A$1,0,A849,1,M849))</f>
        <v>7</v>
      </c>
      <c r="D849" s="4" t="str">
        <f ca="1">IF($H849="data",".dat "&amp;X849,
IF($H849="str",".str " &amp; _xlfn.TEXTJOIN("",FALSE,OFFSET(program!$A$2,0,A849+1,1,M849-1)),
$L849&amp;" "&amp;_xlfn.TEXTJOIN(", ",TRUE,$X849:$Z849)
))</f>
        <v>.dat 7</v>
      </c>
      <c r="E849" s="19" t="b">
        <f t="shared" ca="1" si="284"/>
        <v>0</v>
      </c>
      <c r="F849" s="5" t="str">
        <f t="shared" ca="1" si="285"/>
        <v>node08_main</v>
      </c>
      <c r="G849" s="5">
        <f t="shared" ca="1" si="286"/>
        <v>2026</v>
      </c>
      <c r="H849" s="5" t="str">
        <f t="shared" si="287"/>
        <v>data</v>
      </c>
      <c r="I849" s="13" t="b">
        <f t="shared" si="288"/>
        <v>1</v>
      </c>
      <c r="J849" s="6">
        <f ca="1">OFFSET(program!$A$1,0,disasm!A849)</f>
        <v>7</v>
      </c>
      <c r="K849" s="7">
        <f t="shared" ca="1" si="278"/>
        <v>7</v>
      </c>
      <c r="L849" s="7" t="str">
        <f t="shared" ca="1" si="289"/>
        <v>CMP&lt;</v>
      </c>
      <c r="M849" s="7">
        <f t="shared" si="290"/>
        <v>1</v>
      </c>
      <c r="N849" s="7">
        <f t="shared" si="279"/>
        <v>1</v>
      </c>
      <c r="O849" s="8">
        <f t="shared" si="291"/>
        <v>1</v>
      </c>
      <c r="P849" s="8" t="str">
        <f t="shared" si="280"/>
        <v/>
      </c>
      <c r="Q849" s="8" t="str">
        <f t="shared" si="281"/>
        <v/>
      </c>
      <c r="R849" s="8" t="str">
        <f t="shared" ca="1" si="292"/>
        <v>num</v>
      </c>
      <c r="S849" s="8" t="str">
        <f t="shared" si="293"/>
        <v/>
      </c>
      <c r="T849" s="8" t="str">
        <f t="shared" si="294"/>
        <v/>
      </c>
      <c r="U849" s="7">
        <f ca="1">IF(O849="","",OFFSET(program!$A$1,0,disasm!$A849+COLUMN()-COLUMN($U849)+IF($I849,0,1)))</f>
        <v>7</v>
      </c>
      <c r="V849" s="7" t="str">
        <f ca="1">IF(P849="","",OFFSET(program!$A$1,0,disasm!$A849+COLUMN()-COLUMN($U849)+IF($I849,0,1)))</f>
        <v/>
      </c>
      <c r="W849" s="7" t="str">
        <f ca="1">IF(Q849="","",OFFSET(program!$A$1,0,disasm!$A849+COLUMN()-COLUMN($U849)+IF($I849,0,1)))</f>
        <v/>
      </c>
      <c r="X849" s="3" t="str">
        <f t="shared" ca="1" si="295"/>
        <v>7</v>
      </c>
      <c r="Y849" s="3" t="str">
        <f t="shared" si="296"/>
        <v/>
      </c>
      <c r="Z849" s="3" t="str">
        <f t="shared" si="297"/>
        <v/>
      </c>
      <c r="AA849" s="3" t="str">
        <f ca="1">" "
&amp;AE849
&amp;IF(AND(OR(K849=5,K849=6),MOD(INT(J849/1000),10)=1)," A2","")
&amp;IF(AND(NOT(I849),J849=109,OFFSET(program!$A$1,0,disasm!$A849+1)&gt;0,NOT(ISNUMBER(FIND(" A1 "," "&amp;AE849&amp;" "))))," AUTOLABEL","")
&amp;" "</f>
        <v xml:space="preserve">  </v>
      </c>
    </row>
    <row r="850" spans="1:31" x14ac:dyDescent="0.2">
      <c r="A850" s="1">
        <f t="shared" ca="1" si="282"/>
        <v>2055</v>
      </c>
      <c r="B850" s="2" t="str">
        <f t="shared" ca="1" si="283"/>
        <v>node08_main+29</v>
      </c>
      <c r="C850" s="3" t="str">
        <f ca="1">_xlfn.TEXTJOIN(" ",FALSE,OFFSET(program!$A$1,0,A850,1,M850))</f>
        <v>36</v>
      </c>
      <c r="D850" s="4" t="str">
        <f ca="1">IF($H850="data",".dat "&amp;X850,
IF($H850="str",".str " &amp; _xlfn.TEXTJOIN("",FALSE,OFFSET(program!$A$2,0,A850+1,1,M850-1)),
$L850&amp;" "&amp;_xlfn.TEXTJOIN(", ",TRUE,$X850:$Z850)
))</f>
        <v>.dat 36</v>
      </c>
      <c r="E850" s="19" t="b">
        <f t="shared" ca="1" si="284"/>
        <v>0</v>
      </c>
      <c r="F850" s="5" t="str">
        <f t="shared" ca="1" si="285"/>
        <v>node08_main</v>
      </c>
      <c r="G850" s="5">
        <f t="shared" ca="1" si="286"/>
        <v>2026</v>
      </c>
      <c r="H850" s="5" t="str">
        <f t="shared" si="287"/>
        <v>data</v>
      </c>
      <c r="I850" s="13" t="b">
        <f t="shared" si="288"/>
        <v>1</v>
      </c>
      <c r="J850" s="6">
        <f ca="1">OFFSET(program!$A$1,0,disasm!A850)</f>
        <v>36</v>
      </c>
      <c r="K850" s="7">
        <f t="shared" ca="1" si="278"/>
        <v>36</v>
      </c>
      <c r="L850" s="7" t="e">
        <f t="shared" ca="1" si="289"/>
        <v>#VALUE!</v>
      </c>
      <c r="M850" s="7">
        <f t="shared" si="290"/>
        <v>1</v>
      </c>
      <c r="N850" s="7">
        <f t="shared" si="279"/>
        <v>1</v>
      </c>
      <c r="O850" s="8">
        <f t="shared" si="291"/>
        <v>1</v>
      </c>
      <c r="P850" s="8" t="str">
        <f t="shared" si="280"/>
        <v/>
      </c>
      <c r="Q850" s="8" t="str">
        <f t="shared" si="281"/>
        <v/>
      </c>
      <c r="R850" s="8" t="str">
        <f t="shared" ca="1" si="292"/>
        <v>num</v>
      </c>
      <c r="S850" s="8" t="str">
        <f t="shared" si="293"/>
        <v/>
      </c>
      <c r="T850" s="8" t="str">
        <f t="shared" si="294"/>
        <v/>
      </c>
      <c r="U850" s="7">
        <f ca="1">IF(O850="","",OFFSET(program!$A$1,0,disasm!$A850+COLUMN()-COLUMN($U850)+IF($I850,0,1)))</f>
        <v>36</v>
      </c>
      <c r="V850" s="7" t="str">
        <f ca="1">IF(P850="","",OFFSET(program!$A$1,0,disasm!$A850+COLUMN()-COLUMN($U850)+IF($I850,0,1)))</f>
        <v/>
      </c>
      <c r="W850" s="7" t="str">
        <f ca="1">IF(Q850="","",OFFSET(program!$A$1,0,disasm!$A850+COLUMN()-COLUMN($U850)+IF($I850,0,1)))</f>
        <v/>
      </c>
      <c r="X850" s="3" t="str">
        <f t="shared" ca="1" si="295"/>
        <v>36</v>
      </c>
      <c r="Y850" s="3" t="str">
        <f t="shared" si="296"/>
        <v/>
      </c>
      <c r="Z850" s="3" t="str">
        <f t="shared" si="297"/>
        <v/>
      </c>
      <c r="AA850" s="3" t="str">
        <f ca="1">" "
&amp;AE850
&amp;IF(AND(OR(K850=5,K850=6),MOD(INT(J850/1000),10)=1)," A2","")
&amp;IF(AND(NOT(I850),J850=109,OFFSET(program!$A$1,0,disasm!$A850+1)&gt;0,NOT(ISNUMBER(FIND(" A1 "," "&amp;AE850&amp;" "))))," AUTOLABEL","")
&amp;" "</f>
        <v xml:space="preserve">  </v>
      </c>
    </row>
    <row r="851" spans="1:31" x14ac:dyDescent="0.2">
      <c r="A851" s="1">
        <f t="shared" ca="1" si="282"/>
        <v>2056</v>
      </c>
      <c r="B851" s="2" t="str">
        <f t="shared" ca="1" si="283"/>
        <v>node08_main+30</v>
      </c>
      <c r="C851" s="3" t="str">
        <f ca="1">_xlfn.TEXTJOIN(" ",FALSE,OFFSET(program!$A$1,0,A851,1,M851))</f>
        <v>145346</v>
      </c>
      <c r="D851" s="4" t="str">
        <f ca="1">IF($H851="data",".dat "&amp;X851,
IF($H851="str",".str " &amp; _xlfn.TEXTJOIN("",FALSE,OFFSET(program!$A$2,0,A851+1,1,M851-1)),
$L851&amp;" "&amp;_xlfn.TEXTJOIN(", ",TRUE,$X851:$Z851)
))</f>
        <v>.dat 145346</v>
      </c>
      <c r="E851" s="19" t="b">
        <f t="shared" ca="1" si="284"/>
        <v>0</v>
      </c>
      <c r="F851" s="5" t="str">
        <f t="shared" ca="1" si="285"/>
        <v>node08_main</v>
      </c>
      <c r="G851" s="5">
        <f t="shared" ca="1" si="286"/>
        <v>2026</v>
      </c>
      <c r="H851" s="5" t="str">
        <f t="shared" si="287"/>
        <v>data</v>
      </c>
      <c r="I851" s="13" t="b">
        <f t="shared" si="288"/>
        <v>1</v>
      </c>
      <c r="J851" s="6">
        <f ca="1">OFFSET(program!$A$1,0,disasm!A851)</f>
        <v>145346</v>
      </c>
      <c r="K851" s="7">
        <f t="shared" ca="1" si="278"/>
        <v>46</v>
      </c>
      <c r="L851" s="7" t="e">
        <f t="shared" ca="1" si="289"/>
        <v>#VALUE!</v>
      </c>
      <c r="M851" s="7">
        <f t="shared" si="290"/>
        <v>1</v>
      </c>
      <c r="N851" s="7">
        <f t="shared" si="279"/>
        <v>1</v>
      </c>
      <c r="O851" s="8">
        <f t="shared" si="291"/>
        <v>1</v>
      </c>
      <c r="P851" s="8" t="str">
        <f t="shared" si="280"/>
        <v/>
      </c>
      <c r="Q851" s="8" t="str">
        <f t="shared" si="281"/>
        <v/>
      </c>
      <c r="R851" s="8" t="str">
        <f t="shared" ca="1" si="292"/>
        <v>num</v>
      </c>
      <c r="S851" s="8" t="str">
        <f t="shared" si="293"/>
        <v/>
      </c>
      <c r="T851" s="8" t="str">
        <f t="shared" si="294"/>
        <v/>
      </c>
      <c r="U851" s="7">
        <f ca="1">IF(O851="","",OFFSET(program!$A$1,0,disasm!$A851+COLUMN()-COLUMN($U851)+IF($I851,0,1)))</f>
        <v>145346</v>
      </c>
      <c r="V851" s="7" t="str">
        <f ca="1">IF(P851="","",OFFSET(program!$A$1,0,disasm!$A851+COLUMN()-COLUMN($U851)+IF($I851,0,1)))</f>
        <v/>
      </c>
      <c r="W851" s="7" t="str">
        <f ca="1">IF(Q851="","",OFFSET(program!$A$1,0,disasm!$A851+COLUMN()-COLUMN($U851)+IF($I851,0,1)))</f>
        <v/>
      </c>
      <c r="X851" s="3" t="str">
        <f t="shared" ca="1" si="295"/>
        <v>145346</v>
      </c>
      <c r="Y851" s="3" t="str">
        <f t="shared" si="296"/>
        <v/>
      </c>
      <c r="Z851" s="3" t="str">
        <f t="shared" si="297"/>
        <v/>
      </c>
      <c r="AA851" s="3" t="str">
        <f ca="1">" "
&amp;AE851
&amp;IF(AND(OR(K851=5,K851=6),MOD(INT(J851/1000),10)=1)," A2","")
&amp;IF(AND(NOT(I851),J851=109,OFFSET(program!$A$1,0,disasm!$A851+1)&gt;0,NOT(ISNUMBER(FIND(" A1 "," "&amp;AE851&amp;" "))))," AUTOLABEL","")
&amp;" "</f>
        <v xml:space="preserve">  </v>
      </c>
    </row>
    <row r="852" spans="1:31" x14ac:dyDescent="0.2">
      <c r="A852" s="1">
        <f t="shared" ca="1" si="282"/>
        <v>2057</v>
      </c>
      <c r="B852" s="2" t="str">
        <f t="shared" ca="1" si="283"/>
        <v>node13_main</v>
      </c>
      <c r="C852" s="3" t="str">
        <f ca="1">_xlfn.TEXTJOIN(" ",FALSE,OFFSET(program!$A$1,0,A852,1,M852))</f>
        <v>1102 1 27791 66</v>
      </c>
      <c r="D852" s="4" t="str">
        <f ca="1">IF($H852="data",".dat "&amp;X852,
IF($H852="str",".str " &amp; _xlfn.TEXTJOIN("",FALSE,OFFSET(program!$A$2,0,A852+1,1,M852-1)),
$L852&amp;" "&amp;_xlfn.TEXTJOIN(", ",TRUE,$X852:$Z852)
))</f>
        <v>MUL  1, 27791, [node.prime]</v>
      </c>
      <c r="E852" s="19" t="b">
        <f t="shared" ca="1" si="284"/>
        <v>1</v>
      </c>
      <c r="F852" s="5" t="str">
        <f t="shared" si="285"/>
        <v>node13_main</v>
      </c>
      <c r="G852" s="5">
        <f t="shared" ca="1" si="286"/>
        <v>2057</v>
      </c>
      <c r="H852" s="5" t="str">
        <f t="shared" si="287"/>
        <v>code</v>
      </c>
      <c r="I852" s="13" t="b">
        <f t="shared" si="288"/>
        <v>0</v>
      </c>
      <c r="J852" s="6">
        <f ca="1">OFFSET(program!$A$1,0,disasm!A852)</f>
        <v>1102</v>
      </c>
      <c r="K852" s="7">
        <f t="shared" ca="1" si="278"/>
        <v>2</v>
      </c>
      <c r="L852" s="7" t="str">
        <f t="shared" ca="1" si="289"/>
        <v xml:space="preserve">MUL </v>
      </c>
      <c r="M852" s="7">
        <f t="shared" ca="1" si="290"/>
        <v>4</v>
      </c>
      <c r="N852" s="7">
        <f t="shared" ca="1" si="279"/>
        <v>3</v>
      </c>
      <c r="O852" s="8">
        <f t="shared" ca="1" si="291"/>
        <v>1</v>
      </c>
      <c r="P852" s="8">
        <f t="shared" ca="1" si="280"/>
        <v>1</v>
      </c>
      <c r="Q852" s="8">
        <f t="shared" ca="1" si="281"/>
        <v>0</v>
      </c>
      <c r="R852" s="8" t="str">
        <f t="shared" ca="1" si="292"/>
        <v>num</v>
      </c>
      <c r="S852" s="8" t="str">
        <f t="shared" ca="1" si="293"/>
        <v>num</v>
      </c>
      <c r="T852" s="8" t="str">
        <f t="shared" ca="1" si="294"/>
        <v>addr</v>
      </c>
      <c r="U852" s="7">
        <f ca="1">IF(O852="","",OFFSET(program!$A$1,0,disasm!$A852+COLUMN()-COLUMN($U852)+IF($I852,0,1)))</f>
        <v>1</v>
      </c>
      <c r="V852" s="7">
        <f ca="1">IF(P852="","",OFFSET(program!$A$1,0,disasm!$A852+COLUMN()-COLUMN($U852)+IF($I852,0,1)))</f>
        <v>27791</v>
      </c>
      <c r="W852" s="7">
        <f ca="1">IF(Q852="","",OFFSET(program!$A$1,0,disasm!$A852+COLUMN()-COLUMN($U852)+IF($I852,0,1)))</f>
        <v>66</v>
      </c>
      <c r="X852" s="3" t="str">
        <f t="shared" ca="1" si="295"/>
        <v>1</v>
      </c>
      <c r="Y852" s="3" t="str">
        <f t="shared" ca="1" si="296"/>
        <v>27791</v>
      </c>
      <c r="Z852" s="3" t="str">
        <f t="shared" ca="1" si="297"/>
        <v>[node.prime]</v>
      </c>
      <c r="AA852" s="3" t="str">
        <f ca="1">" "
&amp;AE852
&amp;IF(AND(OR(K852=5,K852=6),MOD(INT(J852/1000),10)=1)," A2","")
&amp;IF(AND(NOT(I852),J852=109,OFFSET(program!$A$1,0,disasm!$A852+1)&gt;0,NOT(ISNUMBER(FIND(" A1 "," "&amp;AE852&amp;" "))))," AUTOLABEL","")
&amp;" "</f>
        <v xml:space="preserve"> CODE </v>
      </c>
      <c r="AD852" s="12" t="s">
        <v>129</v>
      </c>
      <c r="AE852" s="12" t="s">
        <v>24</v>
      </c>
    </row>
    <row r="853" spans="1:31" x14ac:dyDescent="0.2">
      <c r="A853" s="1">
        <f t="shared" ca="1" si="282"/>
        <v>2061</v>
      </c>
      <c r="B853" s="2" t="str">
        <f t="shared" ca="1" si="283"/>
        <v>node13_main+4</v>
      </c>
      <c r="C853" s="3" t="str">
        <f ca="1">_xlfn.TEXTJOIN(" ",FALSE,OFFSET(program!$A$1,0,A853,1,M853))</f>
        <v>1101 1 0 67</v>
      </c>
      <c r="D853" s="4" t="str">
        <f ca="1">IF($H853="data",".dat "&amp;X853,
IF($H853="str",".str " &amp; _xlfn.TEXTJOIN("",FALSE,OFFSET(program!$A$2,0,A853+1,1,M853-1)),
$L853&amp;" "&amp;_xlfn.TEXTJOIN(", ",TRUE,$X853:$Z853)
))</f>
        <v>ADD  1, 0, [node.rxmem_size]</v>
      </c>
      <c r="E853" s="19" t="b">
        <f t="shared" ca="1" si="284"/>
        <v>1</v>
      </c>
      <c r="F853" s="5" t="str">
        <f t="shared" ca="1" si="285"/>
        <v>node13_main</v>
      </c>
      <c r="G853" s="5">
        <f t="shared" ca="1" si="286"/>
        <v>2057</v>
      </c>
      <c r="H853" s="5" t="str">
        <f t="shared" si="287"/>
        <v>code</v>
      </c>
      <c r="I853" s="13" t="b">
        <f t="shared" si="288"/>
        <v>0</v>
      </c>
      <c r="J853" s="6">
        <f ca="1">OFFSET(program!$A$1,0,disasm!A853)</f>
        <v>1101</v>
      </c>
      <c r="K853" s="7">
        <f t="shared" ca="1" si="278"/>
        <v>1</v>
      </c>
      <c r="L853" s="7" t="str">
        <f t="shared" ca="1" si="289"/>
        <v xml:space="preserve">ADD </v>
      </c>
      <c r="M853" s="7">
        <f t="shared" ca="1" si="290"/>
        <v>4</v>
      </c>
      <c r="N853" s="7">
        <f t="shared" ca="1" si="279"/>
        <v>3</v>
      </c>
      <c r="O853" s="8">
        <f t="shared" ca="1" si="291"/>
        <v>1</v>
      </c>
      <c r="P853" s="8">
        <f t="shared" ca="1" si="280"/>
        <v>1</v>
      </c>
      <c r="Q853" s="8">
        <f t="shared" ca="1" si="281"/>
        <v>0</v>
      </c>
      <c r="R853" s="8" t="str">
        <f t="shared" ca="1" si="292"/>
        <v>num</v>
      </c>
      <c r="S853" s="8" t="str">
        <f t="shared" ca="1" si="293"/>
        <v>num</v>
      </c>
      <c r="T853" s="8" t="str">
        <f t="shared" ca="1" si="294"/>
        <v>addr</v>
      </c>
      <c r="U853" s="7">
        <f ca="1">IF(O853="","",OFFSET(program!$A$1,0,disasm!$A853+COLUMN()-COLUMN($U853)+IF($I853,0,1)))</f>
        <v>1</v>
      </c>
      <c r="V853" s="7">
        <f ca="1">IF(P853="","",OFFSET(program!$A$1,0,disasm!$A853+COLUMN()-COLUMN($U853)+IF($I853,0,1)))</f>
        <v>0</v>
      </c>
      <c r="W853" s="7">
        <f ca="1">IF(Q853="","",OFFSET(program!$A$1,0,disasm!$A853+COLUMN()-COLUMN($U853)+IF($I853,0,1)))</f>
        <v>67</v>
      </c>
      <c r="X853" s="3" t="str">
        <f t="shared" ca="1" si="295"/>
        <v>1</v>
      </c>
      <c r="Y853" s="3" t="str">
        <f t="shared" ca="1" si="296"/>
        <v>0</v>
      </c>
      <c r="Z853" s="3" t="str">
        <f t="shared" ca="1" si="297"/>
        <v>[node.rxmem_size]</v>
      </c>
      <c r="AA853" s="3" t="str">
        <f ca="1">" "
&amp;AE853
&amp;IF(AND(OR(K853=5,K853=6),MOD(INT(J853/1000),10)=1)," A2","")
&amp;IF(AND(NOT(I853),J853=109,OFFSET(program!$A$1,0,disasm!$A853+1)&gt;0,NOT(ISNUMBER(FIND(" A1 "," "&amp;AE853&amp;" "))))," AUTOLABEL","")
&amp;" "</f>
        <v xml:space="preserve">  </v>
      </c>
      <c r="AD853" s="12"/>
    </row>
    <row r="854" spans="1:31" x14ac:dyDescent="0.2">
      <c r="A854" s="1">
        <f t="shared" ca="1" si="282"/>
        <v>2065</v>
      </c>
      <c r="B854" s="2" t="str">
        <f t="shared" ca="1" si="283"/>
        <v>node13_main+8</v>
      </c>
      <c r="C854" s="3" t="str">
        <f ca="1">_xlfn.TEXTJOIN(" ",FALSE,OFFSET(program!$A$1,0,A854,1,M854))</f>
        <v>1102 2084 1 68</v>
      </c>
      <c r="D854" s="4" t="str">
        <f ca="1">IF($H854="data",".dat "&amp;X854,
IF($H854="str",".str " &amp; _xlfn.TEXTJOIN("",FALSE,OFFSET(program!$A$2,0,A854+1,1,M854-1)),
$L854&amp;" "&amp;_xlfn.TEXTJOIN(", ",TRUE,$X854:$Z854)
))</f>
        <v>MUL  node13_main+27, 1, [node.rxmem]</v>
      </c>
      <c r="E854" s="19" t="b">
        <f t="shared" ca="1" si="284"/>
        <v>1</v>
      </c>
      <c r="F854" s="5" t="str">
        <f t="shared" ca="1" si="285"/>
        <v>node13_main</v>
      </c>
      <c r="G854" s="5">
        <f t="shared" ca="1" si="286"/>
        <v>2057</v>
      </c>
      <c r="H854" s="5" t="str">
        <f t="shared" si="287"/>
        <v>code</v>
      </c>
      <c r="I854" s="13" t="b">
        <f t="shared" si="288"/>
        <v>0</v>
      </c>
      <c r="J854" s="6">
        <f ca="1">OFFSET(program!$A$1,0,disasm!A854)</f>
        <v>1102</v>
      </c>
      <c r="K854" s="7">
        <f t="shared" ca="1" si="278"/>
        <v>2</v>
      </c>
      <c r="L854" s="7" t="str">
        <f t="shared" ca="1" si="289"/>
        <v xml:space="preserve">MUL </v>
      </c>
      <c r="M854" s="7">
        <f t="shared" ca="1" si="290"/>
        <v>4</v>
      </c>
      <c r="N854" s="7">
        <f t="shared" ca="1" si="279"/>
        <v>3</v>
      </c>
      <c r="O854" s="8">
        <f t="shared" ca="1" si="291"/>
        <v>1</v>
      </c>
      <c r="P854" s="8">
        <f t="shared" ca="1" si="280"/>
        <v>1</v>
      </c>
      <c r="Q854" s="8">
        <f t="shared" ca="1" si="281"/>
        <v>0</v>
      </c>
      <c r="R854" s="8" t="str">
        <f t="shared" ca="1" si="292"/>
        <v>addr</v>
      </c>
      <c r="S854" s="8" t="str">
        <f t="shared" ca="1" si="293"/>
        <v>num</v>
      </c>
      <c r="T854" s="8" t="str">
        <f t="shared" ca="1" si="294"/>
        <v>addr</v>
      </c>
      <c r="U854" s="7">
        <f ca="1">IF(O854="","",OFFSET(program!$A$1,0,disasm!$A854+COLUMN()-COLUMN($U854)+IF($I854,0,1)))</f>
        <v>2084</v>
      </c>
      <c r="V854" s="7">
        <f ca="1">IF(P854="","",OFFSET(program!$A$1,0,disasm!$A854+COLUMN()-COLUMN($U854)+IF($I854,0,1)))</f>
        <v>1</v>
      </c>
      <c r="W854" s="7">
        <f ca="1">IF(Q854="","",OFFSET(program!$A$1,0,disasm!$A854+COLUMN()-COLUMN($U854)+IF($I854,0,1)))</f>
        <v>68</v>
      </c>
      <c r="X854" s="3" t="str">
        <f t="shared" ca="1" si="295"/>
        <v>node13_main+27</v>
      </c>
      <c r="Y854" s="3" t="str">
        <f t="shared" ca="1" si="296"/>
        <v>1</v>
      </c>
      <c r="Z854" s="3" t="str">
        <f t="shared" ca="1" si="297"/>
        <v>[node.rxmem]</v>
      </c>
      <c r="AA854" s="3" t="str">
        <f ca="1">" "
&amp;AE854
&amp;IF(AND(OR(K854=5,K854=6),MOD(INT(J854/1000),10)=1)," A2","")
&amp;IF(AND(NOT(I854),J854=109,OFFSET(program!$A$1,0,disasm!$A854+1)&gt;0,NOT(ISNUMBER(FIND(" A1 "," "&amp;AE854&amp;" "))))," AUTOLABEL","")
&amp;" "</f>
        <v xml:space="preserve"> A1 </v>
      </c>
      <c r="AD854" s="12"/>
      <c r="AE854" s="12" t="s">
        <v>28</v>
      </c>
    </row>
    <row r="855" spans="1:31" x14ac:dyDescent="0.2">
      <c r="A855" s="1">
        <f t="shared" ca="1" si="282"/>
        <v>2069</v>
      </c>
      <c r="B855" s="2" t="str">
        <f t="shared" ca="1" si="283"/>
        <v>node13_main+12</v>
      </c>
      <c r="C855" s="3" t="str">
        <f ca="1">_xlfn.TEXTJOIN(" ",FALSE,OFFSET(program!$A$1,0,A855,1,M855))</f>
        <v>1102 556 1 69</v>
      </c>
      <c r="D855" s="4" t="str">
        <f ca="1">IF($H855="data",".dat "&amp;X855,
IF($H855="str",".str " &amp; _xlfn.TEXTJOIN("",FALSE,OFFSET(program!$A$2,0,A855+1,1,M855-1)),
$L855&amp;" "&amp;_xlfn.TEXTJOIN(", ",TRUE,$X855:$Z855)
))</f>
        <v>MUL  app_first, 1, [node.node_app]</v>
      </c>
      <c r="E855" s="19" t="b">
        <f t="shared" ca="1" si="284"/>
        <v>1</v>
      </c>
      <c r="F855" s="5" t="str">
        <f t="shared" ca="1" si="285"/>
        <v>node13_main</v>
      </c>
      <c r="G855" s="5">
        <f t="shared" ca="1" si="286"/>
        <v>2057</v>
      </c>
      <c r="H855" s="5" t="str">
        <f t="shared" si="287"/>
        <v>code</v>
      </c>
      <c r="I855" s="13" t="b">
        <f t="shared" si="288"/>
        <v>0</v>
      </c>
      <c r="J855" s="6">
        <f ca="1">OFFSET(program!$A$1,0,disasm!A855)</f>
        <v>1102</v>
      </c>
      <c r="K855" s="7">
        <f t="shared" ca="1" si="278"/>
        <v>2</v>
      </c>
      <c r="L855" s="7" t="str">
        <f t="shared" ca="1" si="289"/>
        <v xml:space="preserve">MUL </v>
      </c>
      <c r="M855" s="7">
        <f t="shared" ca="1" si="290"/>
        <v>4</v>
      </c>
      <c r="N855" s="7">
        <f t="shared" ca="1" si="279"/>
        <v>3</v>
      </c>
      <c r="O855" s="8">
        <f t="shared" ca="1" si="291"/>
        <v>1</v>
      </c>
      <c r="P855" s="8">
        <f t="shared" ca="1" si="280"/>
        <v>1</v>
      </c>
      <c r="Q855" s="8">
        <f t="shared" ca="1" si="281"/>
        <v>0</v>
      </c>
      <c r="R855" s="8" t="str">
        <f t="shared" ca="1" si="292"/>
        <v>addr</v>
      </c>
      <c r="S855" s="8" t="str">
        <f t="shared" ca="1" si="293"/>
        <v>num</v>
      </c>
      <c r="T855" s="8" t="str">
        <f t="shared" ca="1" si="294"/>
        <v>addr</v>
      </c>
      <c r="U855" s="7">
        <f ca="1">IF(O855="","",OFFSET(program!$A$1,0,disasm!$A855+COLUMN()-COLUMN($U855)+IF($I855,0,1)))</f>
        <v>556</v>
      </c>
      <c r="V855" s="7">
        <f ca="1">IF(P855="","",OFFSET(program!$A$1,0,disasm!$A855+COLUMN()-COLUMN($U855)+IF($I855,0,1)))</f>
        <v>1</v>
      </c>
      <c r="W855" s="7">
        <f ca="1">IF(Q855="","",OFFSET(program!$A$1,0,disasm!$A855+COLUMN()-COLUMN($U855)+IF($I855,0,1)))</f>
        <v>69</v>
      </c>
      <c r="X855" s="3" t="str">
        <f t="shared" ca="1" si="295"/>
        <v>app_first</v>
      </c>
      <c r="Y855" s="3" t="str">
        <f t="shared" ca="1" si="296"/>
        <v>1</v>
      </c>
      <c r="Z855" s="3" t="str">
        <f t="shared" ca="1" si="297"/>
        <v>[node.node_app]</v>
      </c>
      <c r="AA855" s="3" t="str">
        <f ca="1">" "
&amp;AE855
&amp;IF(AND(OR(K855=5,K855=6),MOD(INT(J855/1000),10)=1)," A2","")
&amp;IF(AND(NOT(I855),J855=109,OFFSET(program!$A$1,0,disasm!$A855+1)&gt;0,NOT(ISNUMBER(FIND(" A1 "," "&amp;AE855&amp;" "))))," AUTOLABEL","")
&amp;" "</f>
        <v xml:space="preserve"> A1 </v>
      </c>
      <c r="AE855" s="12" t="s">
        <v>28</v>
      </c>
    </row>
    <row r="856" spans="1:31" x14ac:dyDescent="0.2">
      <c r="A856" s="1">
        <f t="shared" ca="1" si="282"/>
        <v>2073</v>
      </c>
      <c r="B856" s="2" t="str">
        <f t="shared" ca="1" si="283"/>
        <v>node13_main+16</v>
      </c>
      <c r="C856" s="3" t="str">
        <f ca="1">_xlfn.TEXTJOIN(" ",FALSE,OFFSET(program!$A$1,0,A856,1,M856))</f>
        <v>1102 1 1 71</v>
      </c>
      <c r="D856" s="4" t="str">
        <f ca="1">IF($H856="data",".dat "&amp;X856,
IF($H856="str",".str " &amp; _xlfn.TEXTJOIN("",FALSE,OFFSET(program!$A$2,0,A856+1,1,M856-1)),
$L856&amp;" "&amp;_xlfn.TEXTJOIN(", ",TRUE,$X856:$Z856)
))</f>
        <v>MUL  1, 1, [node.desttbl_size]</v>
      </c>
      <c r="E856" s="19" t="b">
        <f t="shared" ca="1" si="284"/>
        <v>1</v>
      </c>
      <c r="F856" s="5" t="str">
        <f t="shared" ca="1" si="285"/>
        <v>node13_main</v>
      </c>
      <c r="G856" s="5">
        <f t="shared" ca="1" si="286"/>
        <v>2057</v>
      </c>
      <c r="H856" s="5" t="str">
        <f t="shared" si="287"/>
        <v>code</v>
      </c>
      <c r="I856" s="13" t="b">
        <f t="shared" si="288"/>
        <v>0</v>
      </c>
      <c r="J856" s="6">
        <f ca="1">OFFSET(program!$A$1,0,disasm!A856)</f>
        <v>1102</v>
      </c>
      <c r="K856" s="7">
        <f t="shared" ca="1" si="278"/>
        <v>2</v>
      </c>
      <c r="L856" s="7" t="str">
        <f t="shared" ca="1" si="289"/>
        <v xml:space="preserve">MUL </v>
      </c>
      <c r="M856" s="7">
        <f t="shared" ca="1" si="290"/>
        <v>4</v>
      </c>
      <c r="N856" s="7">
        <f t="shared" ca="1" si="279"/>
        <v>3</v>
      </c>
      <c r="O856" s="8">
        <f t="shared" ca="1" si="291"/>
        <v>1</v>
      </c>
      <c r="P856" s="8">
        <f t="shared" ca="1" si="280"/>
        <v>1</v>
      </c>
      <c r="Q856" s="8">
        <f t="shared" ca="1" si="281"/>
        <v>0</v>
      </c>
      <c r="R856" s="8" t="str">
        <f t="shared" ca="1" si="292"/>
        <v>num</v>
      </c>
      <c r="S856" s="8" t="str">
        <f t="shared" ca="1" si="293"/>
        <v>num</v>
      </c>
      <c r="T856" s="8" t="str">
        <f t="shared" ca="1" si="294"/>
        <v>addr</v>
      </c>
      <c r="U856" s="7">
        <f ca="1">IF(O856="","",OFFSET(program!$A$1,0,disasm!$A856+COLUMN()-COLUMN($U856)+IF($I856,0,1)))</f>
        <v>1</v>
      </c>
      <c r="V856" s="7">
        <f ca="1">IF(P856="","",OFFSET(program!$A$1,0,disasm!$A856+COLUMN()-COLUMN($U856)+IF($I856,0,1)))</f>
        <v>1</v>
      </c>
      <c r="W856" s="7">
        <f ca="1">IF(Q856="","",OFFSET(program!$A$1,0,disasm!$A856+COLUMN()-COLUMN($U856)+IF($I856,0,1)))</f>
        <v>71</v>
      </c>
      <c r="X856" s="3" t="str">
        <f t="shared" ca="1" si="295"/>
        <v>1</v>
      </c>
      <c r="Y856" s="3" t="str">
        <f t="shared" ca="1" si="296"/>
        <v>1</v>
      </c>
      <c r="Z856" s="3" t="str">
        <f t="shared" ca="1" si="297"/>
        <v>[node.desttbl_size]</v>
      </c>
      <c r="AA856" s="3" t="str">
        <f ca="1">" "
&amp;AE856
&amp;IF(AND(OR(K856=5,K856=6),MOD(INT(J856/1000),10)=1)," A2","")
&amp;IF(AND(NOT(I856),J856=109,OFFSET(program!$A$1,0,disasm!$A856+1)&gt;0,NOT(ISNUMBER(FIND(" A1 "," "&amp;AE856&amp;" "))))," AUTOLABEL","")
&amp;" "</f>
        <v xml:space="preserve">  </v>
      </c>
    </row>
    <row r="857" spans="1:31" x14ac:dyDescent="0.2">
      <c r="A857" s="1">
        <f t="shared" ca="1" si="282"/>
        <v>2077</v>
      </c>
      <c r="B857" s="2" t="str">
        <f t="shared" ca="1" si="283"/>
        <v>node13_main+20</v>
      </c>
      <c r="C857" s="3" t="str">
        <f ca="1">_xlfn.TEXTJOIN(" ",FALSE,OFFSET(program!$A$1,0,A857,1,M857))</f>
        <v>1101 2086 0 72</v>
      </c>
      <c r="D857" s="4" t="str">
        <f ca="1">IF($H857="data",".dat "&amp;X857,
IF($H857="str",".str " &amp; _xlfn.TEXTJOIN("",FALSE,OFFSET(program!$A$2,0,A857+1,1,M857-1)),
$L857&amp;" "&amp;_xlfn.TEXTJOIN(", ",TRUE,$X857:$Z857)
))</f>
        <v>ADD  node13_main+29, 0, [node.desttbl]</v>
      </c>
      <c r="E857" s="19" t="b">
        <f t="shared" ca="1" si="284"/>
        <v>1</v>
      </c>
      <c r="F857" s="5" t="str">
        <f t="shared" ca="1" si="285"/>
        <v>node13_main</v>
      </c>
      <c r="G857" s="5">
        <f t="shared" ca="1" si="286"/>
        <v>2057</v>
      </c>
      <c r="H857" s="5" t="str">
        <f t="shared" si="287"/>
        <v>code</v>
      </c>
      <c r="I857" s="13" t="b">
        <f t="shared" si="288"/>
        <v>0</v>
      </c>
      <c r="J857" s="6">
        <f ca="1">OFFSET(program!$A$1,0,disasm!A857)</f>
        <v>1101</v>
      </c>
      <c r="K857" s="7">
        <f t="shared" ca="1" si="278"/>
        <v>1</v>
      </c>
      <c r="L857" s="7" t="str">
        <f t="shared" ca="1" si="289"/>
        <v xml:space="preserve">ADD </v>
      </c>
      <c r="M857" s="7">
        <f t="shared" ca="1" si="290"/>
        <v>4</v>
      </c>
      <c r="N857" s="7">
        <f t="shared" ca="1" si="279"/>
        <v>3</v>
      </c>
      <c r="O857" s="8">
        <f t="shared" ca="1" si="291"/>
        <v>1</v>
      </c>
      <c r="P857" s="8">
        <f t="shared" ca="1" si="280"/>
        <v>1</v>
      </c>
      <c r="Q857" s="8">
        <f t="shared" ca="1" si="281"/>
        <v>0</v>
      </c>
      <c r="R857" s="8" t="str">
        <f t="shared" ca="1" si="292"/>
        <v>addr</v>
      </c>
      <c r="S857" s="8" t="str">
        <f t="shared" ca="1" si="293"/>
        <v>num</v>
      </c>
      <c r="T857" s="8" t="str">
        <f t="shared" ca="1" si="294"/>
        <v>addr</v>
      </c>
      <c r="U857" s="7">
        <f ca="1">IF(O857="","",OFFSET(program!$A$1,0,disasm!$A857+COLUMN()-COLUMN($U857)+IF($I857,0,1)))</f>
        <v>2086</v>
      </c>
      <c r="V857" s="7">
        <f ca="1">IF(P857="","",OFFSET(program!$A$1,0,disasm!$A857+COLUMN()-COLUMN($U857)+IF($I857,0,1)))</f>
        <v>0</v>
      </c>
      <c r="W857" s="7">
        <f ca="1">IF(Q857="","",OFFSET(program!$A$1,0,disasm!$A857+COLUMN()-COLUMN($U857)+IF($I857,0,1)))</f>
        <v>72</v>
      </c>
      <c r="X857" s="3" t="str">
        <f t="shared" ca="1" si="295"/>
        <v>node13_main+29</v>
      </c>
      <c r="Y857" s="3" t="str">
        <f t="shared" ca="1" si="296"/>
        <v>0</v>
      </c>
      <c r="Z857" s="3" t="str">
        <f t="shared" ca="1" si="297"/>
        <v>[node.desttbl]</v>
      </c>
      <c r="AA857" s="3" t="str">
        <f ca="1">" "
&amp;AE857
&amp;IF(AND(OR(K857=5,K857=6),MOD(INT(J857/1000),10)=1)," A2","")
&amp;IF(AND(NOT(I857),J857=109,OFFSET(program!$A$1,0,disasm!$A857+1)&gt;0,NOT(ISNUMBER(FIND(" A1 "," "&amp;AE857&amp;" "))))," AUTOLABEL","")
&amp;" "</f>
        <v xml:space="preserve"> A1 </v>
      </c>
      <c r="AE857" s="21" t="s">
        <v>28</v>
      </c>
    </row>
    <row r="858" spans="1:31" x14ac:dyDescent="0.2">
      <c r="A858" s="1">
        <f t="shared" ca="1" si="282"/>
        <v>2081</v>
      </c>
      <c r="B858" s="2" t="str">
        <f t="shared" ca="1" si="283"/>
        <v>node13_main+24</v>
      </c>
      <c r="C858" s="3" t="str">
        <f ca="1">_xlfn.TEXTJOIN(" ",FALSE,OFFSET(program!$A$1,0,A858,1,M858))</f>
        <v>1106 0 73</v>
      </c>
      <c r="D858" s="4" t="str">
        <f ca="1">IF($H858="data",".dat "&amp;X858,
IF($H858="str",".str " &amp; _xlfn.TEXTJOIN("",FALSE,OFFSET(program!$A$2,0,A858+1,1,M858-1)),
$L858&amp;" "&amp;_xlfn.TEXTJOIN(", ",TRUE,$X858:$Z858)
))</f>
        <v>J=0  0, main.loop</v>
      </c>
      <c r="E858" s="19" t="b">
        <f t="shared" ca="1" si="284"/>
        <v>1</v>
      </c>
      <c r="F858" s="5" t="str">
        <f t="shared" ca="1" si="285"/>
        <v>node13_main</v>
      </c>
      <c r="G858" s="5">
        <f t="shared" ca="1" si="286"/>
        <v>2057</v>
      </c>
      <c r="H858" s="5" t="str">
        <f t="shared" si="287"/>
        <v>code</v>
      </c>
      <c r="I858" s="13" t="b">
        <f t="shared" si="288"/>
        <v>0</v>
      </c>
      <c r="J858" s="6">
        <f ca="1">OFFSET(program!$A$1,0,disasm!A858)</f>
        <v>1106</v>
      </c>
      <c r="K858" s="7">
        <f t="shared" ca="1" si="278"/>
        <v>6</v>
      </c>
      <c r="L858" s="7" t="str">
        <f t="shared" ca="1" si="289"/>
        <v xml:space="preserve">J=0 </v>
      </c>
      <c r="M858" s="7">
        <f t="shared" ca="1" si="290"/>
        <v>3</v>
      </c>
      <c r="N858" s="7">
        <f t="shared" ca="1" si="279"/>
        <v>2</v>
      </c>
      <c r="O858" s="8">
        <f t="shared" ca="1" si="291"/>
        <v>1</v>
      </c>
      <c r="P858" s="8">
        <f t="shared" ca="1" si="280"/>
        <v>1</v>
      </c>
      <c r="Q858" s="8" t="str">
        <f t="shared" ca="1" si="281"/>
        <v/>
      </c>
      <c r="R858" s="8" t="str">
        <f t="shared" ca="1" si="292"/>
        <v>num</v>
      </c>
      <c r="S858" s="8" t="str">
        <f t="shared" ca="1" si="293"/>
        <v>addr</v>
      </c>
      <c r="T858" s="8" t="str">
        <f t="shared" ca="1" si="294"/>
        <v/>
      </c>
      <c r="U858" s="7">
        <f ca="1">IF(O858="","",OFFSET(program!$A$1,0,disasm!$A858+COLUMN()-COLUMN($U858)+IF($I858,0,1)))</f>
        <v>0</v>
      </c>
      <c r="V858" s="7">
        <f ca="1">IF(P858="","",OFFSET(program!$A$1,0,disasm!$A858+COLUMN()-COLUMN($U858)+IF($I858,0,1)))</f>
        <v>73</v>
      </c>
      <c r="W858" s="7" t="str">
        <f ca="1">IF(Q858="","",OFFSET(program!$A$1,0,disasm!$A858+COLUMN()-COLUMN($U858)+IF($I858,0,1)))</f>
        <v/>
      </c>
      <c r="X858" s="3" t="str">
        <f t="shared" ca="1" si="295"/>
        <v>0</v>
      </c>
      <c r="Y858" s="3" t="str">
        <f t="shared" ca="1" si="296"/>
        <v>main.loop</v>
      </c>
      <c r="Z858" s="3" t="str">
        <f t="shared" ca="1" si="297"/>
        <v/>
      </c>
      <c r="AA858" s="3" t="str">
        <f ca="1">" "
&amp;AE858
&amp;IF(AND(OR(K858=5,K858=6),MOD(INT(J858/1000),10)=1)," A2","")
&amp;IF(AND(NOT(I858),J858=109,OFFSET(program!$A$1,0,disasm!$A858+1)&gt;0,NOT(ISNUMBER(FIND(" A1 "," "&amp;AE858&amp;" "))))," AUTOLABEL","")
&amp;" "</f>
        <v xml:space="preserve">  A2 </v>
      </c>
    </row>
    <row r="859" spans="1:31" x14ac:dyDescent="0.2">
      <c r="A859" s="1">
        <f t="shared" ca="1" si="282"/>
        <v>2084</v>
      </c>
      <c r="B859" s="2" t="str">
        <f t="shared" ca="1" si="283"/>
        <v>node13_main+27</v>
      </c>
      <c r="C859" s="3" t="str">
        <f ca="1">_xlfn.TEXTJOIN(" ",FALSE,OFFSET(program!$A$1,0,A859,1,M859))</f>
        <v>1</v>
      </c>
      <c r="D859" s="4" t="str">
        <f ca="1">IF($H859="data",".dat "&amp;X859,
IF($H859="str",".str " &amp; _xlfn.TEXTJOIN("",FALSE,OFFSET(program!$A$2,0,A859+1,1,M859-1)),
$L859&amp;" "&amp;_xlfn.TEXTJOIN(", ",TRUE,$X859:$Z859)
))</f>
        <v>.dat 1</v>
      </c>
      <c r="E859" s="19" t="b">
        <f t="shared" ca="1" si="284"/>
        <v>1</v>
      </c>
      <c r="F859" s="5" t="str">
        <f t="shared" ca="1" si="285"/>
        <v>node13_main</v>
      </c>
      <c r="G859" s="5">
        <f t="shared" ca="1" si="286"/>
        <v>2057</v>
      </c>
      <c r="H859" s="5" t="str">
        <f t="shared" si="287"/>
        <v>data</v>
      </c>
      <c r="I859" s="13" t="b">
        <f t="shared" si="288"/>
        <v>1</v>
      </c>
      <c r="J859" s="6">
        <f ca="1">OFFSET(program!$A$1,0,disasm!A859)</f>
        <v>1</v>
      </c>
      <c r="K859" s="7">
        <f t="shared" ca="1" si="278"/>
        <v>1</v>
      </c>
      <c r="L859" s="7" t="str">
        <f t="shared" ca="1" si="289"/>
        <v xml:space="preserve">ADD </v>
      </c>
      <c r="M859" s="7">
        <f t="shared" si="290"/>
        <v>1</v>
      </c>
      <c r="N859" s="7">
        <f t="shared" si="279"/>
        <v>1</v>
      </c>
      <c r="O859" s="8">
        <f t="shared" si="291"/>
        <v>1</v>
      </c>
      <c r="P859" s="8" t="str">
        <f t="shared" si="280"/>
        <v/>
      </c>
      <c r="Q859" s="8" t="str">
        <f t="shared" si="281"/>
        <v/>
      </c>
      <c r="R859" s="8" t="str">
        <f t="shared" ca="1" si="292"/>
        <v>num</v>
      </c>
      <c r="S859" s="8" t="str">
        <f t="shared" si="293"/>
        <v/>
      </c>
      <c r="T859" s="8" t="str">
        <f t="shared" si="294"/>
        <v/>
      </c>
      <c r="U859" s="7">
        <f ca="1">IF(O859="","",OFFSET(program!$A$1,0,disasm!$A859+COLUMN()-COLUMN($U859)+IF($I859,0,1)))</f>
        <v>1</v>
      </c>
      <c r="V859" s="7" t="str">
        <f ca="1">IF(P859="","",OFFSET(program!$A$1,0,disasm!$A859+COLUMN()-COLUMN($U859)+IF($I859,0,1)))</f>
        <v/>
      </c>
      <c r="W859" s="7" t="str">
        <f ca="1">IF(Q859="","",OFFSET(program!$A$1,0,disasm!$A859+COLUMN()-COLUMN($U859)+IF($I859,0,1)))</f>
        <v/>
      </c>
      <c r="X859" s="3" t="str">
        <f t="shared" ca="1" si="295"/>
        <v>1</v>
      </c>
      <c r="Y859" s="3" t="str">
        <f t="shared" si="296"/>
        <v/>
      </c>
      <c r="Z859" s="3" t="str">
        <f t="shared" si="297"/>
        <v/>
      </c>
      <c r="AA859" s="3" t="str">
        <f ca="1">" "
&amp;AE859
&amp;IF(AND(OR(K859=5,K859=6),MOD(INT(J859/1000),10)=1)," A2","")
&amp;IF(AND(NOT(I859),J859=109,OFFSET(program!$A$1,0,disasm!$A859+1)&gt;0,NOT(ISNUMBER(FIND(" A1 "," "&amp;AE859&amp;" "))))," AUTOLABEL","")
&amp;" "</f>
        <v xml:space="preserve"> DATA </v>
      </c>
      <c r="AE859" s="12" t="s">
        <v>23</v>
      </c>
    </row>
    <row r="860" spans="1:31" x14ac:dyDescent="0.2">
      <c r="A860" s="1">
        <f t="shared" ca="1" si="282"/>
        <v>2085</v>
      </c>
      <c r="B860" s="2" t="str">
        <f t="shared" ca="1" si="283"/>
        <v>node13_main+28</v>
      </c>
      <c r="C860" s="3" t="str">
        <f ca="1">_xlfn.TEXTJOIN(" ",FALSE,OFFSET(program!$A$1,0,A860,1,M860))</f>
        <v>769</v>
      </c>
      <c r="D860" s="4" t="str">
        <f ca="1">IF($H860="data",".dat "&amp;X860,
IF($H860="str",".str " &amp; _xlfn.TEXTJOIN("",FALSE,OFFSET(program!$A$2,0,A860+1,1,M860-1)),
$L860&amp;" "&amp;_xlfn.TEXTJOIN(", ",TRUE,$X860:$Z860)
))</f>
        <v>.dat 769</v>
      </c>
      <c r="E860" s="19" t="b">
        <f t="shared" ca="1" si="284"/>
        <v>1</v>
      </c>
      <c r="F860" s="5" t="str">
        <f t="shared" ca="1" si="285"/>
        <v>node13_main</v>
      </c>
      <c r="G860" s="5">
        <f t="shared" ca="1" si="286"/>
        <v>2057</v>
      </c>
      <c r="H860" s="5" t="str">
        <f t="shared" si="287"/>
        <v>data</v>
      </c>
      <c r="I860" s="13" t="b">
        <f t="shared" si="288"/>
        <v>1</v>
      </c>
      <c r="J860" s="6">
        <f ca="1">OFFSET(program!$A$1,0,disasm!A860)</f>
        <v>769</v>
      </c>
      <c r="K860" s="7">
        <f t="shared" ca="1" si="278"/>
        <v>69</v>
      </c>
      <c r="L860" s="7" t="e">
        <f t="shared" ca="1" si="289"/>
        <v>#VALUE!</v>
      </c>
      <c r="M860" s="7">
        <f t="shared" si="290"/>
        <v>1</v>
      </c>
      <c r="N860" s="7">
        <f t="shared" si="279"/>
        <v>1</v>
      </c>
      <c r="O860" s="8">
        <f t="shared" si="291"/>
        <v>1</v>
      </c>
      <c r="P860" s="8" t="str">
        <f t="shared" si="280"/>
        <v/>
      </c>
      <c r="Q860" s="8" t="str">
        <f t="shared" si="281"/>
        <v/>
      </c>
      <c r="R860" s="8" t="str">
        <f t="shared" ca="1" si="292"/>
        <v>num</v>
      </c>
      <c r="S860" s="8" t="str">
        <f t="shared" si="293"/>
        <v/>
      </c>
      <c r="T860" s="8" t="str">
        <f t="shared" si="294"/>
        <v/>
      </c>
      <c r="U860" s="7">
        <f ca="1">IF(O860="","",OFFSET(program!$A$1,0,disasm!$A860+COLUMN()-COLUMN($U860)+IF($I860,0,1)))</f>
        <v>769</v>
      </c>
      <c r="V860" s="7" t="str">
        <f ca="1">IF(P860="","",OFFSET(program!$A$1,0,disasm!$A860+COLUMN()-COLUMN($U860)+IF($I860,0,1)))</f>
        <v/>
      </c>
      <c r="W860" s="7" t="str">
        <f ca="1">IF(Q860="","",OFFSET(program!$A$1,0,disasm!$A860+COLUMN()-COLUMN($U860)+IF($I860,0,1)))</f>
        <v/>
      </c>
      <c r="X860" s="3" t="str">
        <f t="shared" ca="1" si="295"/>
        <v>769</v>
      </c>
      <c r="Y860" s="3" t="str">
        <f t="shared" si="296"/>
        <v/>
      </c>
      <c r="Z860" s="3" t="str">
        <f t="shared" si="297"/>
        <v/>
      </c>
      <c r="AA860" s="3" t="str">
        <f ca="1">" "
&amp;AE860
&amp;IF(AND(OR(K860=5,K860=6),MOD(INT(J860/1000),10)=1)," A2","")
&amp;IF(AND(NOT(I860),J860=109,OFFSET(program!$A$1,0,disasm!$A860+1)&gt;0,NOT(ISNUMBER(FIND(" A1 "," "&amp;AE860&amp;" "))))," AUTOLABEL","")
&amp;" "</f>
        <v xml:space="preserve">  </v>
      </c>
    </row>
    <row r="861" spans="1:31" x14ac:dyDescent="0.2">
      <c r="A861" s="1">
        <f t="shared" ca="1" si="282"/>
        <v>2086</v>
      </c>
      <c r="B861" s="2" t="str">
        <f t="shared" ca="1" si="283"/>
        <v>node13_main+29</v>
      </c>
      <c r="C861" s="3" t="str">
        <f ca="1">_xlfn.TEXTJOIN(" ",FALSE,OFFSET(program!$A$1,0,A861,1,M861))</f>
        <v>42</v>
      </c>
      <c r="D861" s="4" t="str">
        <f ca="1">IF($H861="data",".dat "&amp;X861,
IF($H861="str",".str " &amp; _xlfn.TEXTJOIN("",FALSE,OFFSET(program!$A$2,0,A861+1,1,M861-1)),
$L861&amp;" "&amp;_xlfn.TEXTJOIN(", ",TRUE,$X861:$Z861)
))</f>
        <v>.dat 42</v>
      </c>
      <c r="E861" s="19" t="b">
        <f t="shared" ca="1" si="284"/>
        <v>1</v>
      </c>
      <c r="F861" s="5" t="str">
        <f t="shared" ca="1" si="285"/>
        <v>node13_main</v>
      </c>
      <c r="G861" s="5">
        <f t="shared" ca="1" si="286"/>
        <v>2057</v>
      </c>
      <c r="H861" s="5" t="str">
        <f t="shared" si="287"/>
        <v>data</v>
      </c>
      <c r="I861" s="13" t="b">
        <f t="shared" si="288"/>
        <v>1</v>
      </c>
      <c r="J861" s="6">
        <f ca="1">OFFSET(program!$A$1,0,disasm!A861)</f>
        <v>42</v>
      </c>
      <c r="K861" s="7">
        <f t="shared" ca="1" si="278"/>
        <v>42</v>
      </c>
      <c r="L861" s="7" t="e">
        <f t="shared" ca="1" si="289"/>
        <v>#VALUE!</v>
      </c>
      <c r="M861" s="7">
        <f t="shared" si="290"/>
        <v>1</v>
      </c>
      <c r="N861" s="7">
        <f t="shared" si="279"/>
        <v>1</v>
      </c>
      <c r="O861" s="8">
        <f t="shared" si="291"/>
        <v>1</v>
      </c>
      <c r="P861" s="8" t="str">
        <f t="shared" si="280"/>
        <v/>
      </c>
      <c r="Q861" s="8" t="str">
        <f t="shared" si="281"/>
        <v/>
      </c>
      <c r="R861" s="8" t="str">
        <f t="shared" ca="1" si="292"/>
        <v>num</v>
      </c>
      <c r="S861" s="8" t="str">
        <f t="shared" si="293"/>
        <v/>
      </c>
      <c r="T861" s="8" t="str">
        <f t="shared" si="294"/>
        <v/>
      </c>
      <c r="U861" s="7">
        <f ca="1">IF(O861="","",OFFSET(program!$A$1,0,disasm!$A861+COLUMN()-COLUMN($U861)+IF($I861,0,1)))</f>
        <v>42</v>
      </c>
      <c r="V861" s="7" t="str">
        <f ca="1">IF(P861="","",OFFSET(program!$A$1,0,disasm!$A861+COLUMN()-COLUMN($U861)+IF($I861,0,1)))</f>
        <v/>
      </c>
      <c r="W861" s="7" t="str">
        <f ca="1">IF(Q861="","",OFFSET(program!$A$1,0,disasm!$A861+COLUMN()-COLUMN($U861)+IF($I861,0,1)))</f>
        <v/>
      </c>
      <c r="X861" s="3" t="str">
        <f t="shared" ca="1" si="295"/>
        <v>42</v>
      </c>
      <c r="Y861" s="3" t="str">
        <f t="shared" si="296"/>
        <v/>
      </c>
      <c r="Z861" s="3" t="str">
        <f t="shared" si="297"/>
        <v/>
      </c>
      <c r="AA861" s="3" t="str">
        <f ca="1">" "
&amp;AE861
&amp;IF(AND(OR(K861=5,K861=6),MOD(INT(J861/1000),10)=1)," A2","")
&amp;IF(AND(NOT(I861),J861=109,OFFSET(program!$A$1,0,disasm!$A861+1)&gt;0,NOT(ISNUMBER(FIND(" A1 "," "&amp;AE861&amp;" "))))," AUTOLABEL","")
&amp;" "</f>
        <v xml:space="preserve">  </v>
      </c>
    </row>
    <row r="862" spans="1:31" x14ac:dyDescent="0.2">
      <c r="A862" s="1">
        <f t="shared" ca="1" si="282"/>
        <v>2087</v>
      </c>
      <c r="B862" s="2" t="str">
        <f t="shared" ca="1" si="283"/>
        <v>node13_main+30</v>
      </c>
      <c r="C862" s="3" t="str">
        <f ca="1">_xlfn.TEXTJOIN(" ",FALSE,OFFSET(program!$A$1,0,A862,1,M862))</f>
        <v>124594</v>
      </c>
      <c r="D862" s="4" t="str">
        <f ca="1">IF($H862="data",".dat "&amp;X862,
IF($H862="str",".str " &amp; _xlfn.TEXTJOIN("",FALSE,OFFSET(program!$A$2,0,A862+1,1,M862-1)),
$L862&amp;" "&amp;_xlfn.TEXTJOIN(", ",TRUE,$X862:$Z862)
))</f>
        <v>.dat 124594</v>
      </c>
      <c r="E862" s="19" t="b">
        <f t="shared" ca="1" si="284"/>
        <v>1</v>
      </c>
      <c r="F862" s="5" t="str">
        <f t="shared" ca="1" si="285"/>
        <v>node13_main</v>
      </c>
      <c r="G862" s="5">
        <f t="shared" ca="1" si="286"/>
        <v>2057</v>
      </c>
      <c r="H862" s="5" t="str">
        <f t="shared" si="287"/>
        <v>data</v>
      </c>
      <c r="I862" s="13" t="b">
        <f t="shared" si="288"/>
        <v>1</v>
      </c>
      <c r="J862" s="6">
        <f ca="1">OFFSET(program!$A$1,0,disasm!A862)</f>
        <v>124594</v>
      </c>
      <c r="K862" s="7">
        <f t="shared" ca="1" si="278"/>
        <v>94</v>
      </c>
      <c r="L862" s="7" t="e">
        <f t="shared" ca="1" si="289"/>
        <v>#VALUE!</v>
      </c>
      <c r="M862" s="7">
        <f t="shared" si="290"/>
        <v>1</v>
      </c>
      <c r="N862" s="7">
        <f t="shared" si="279"/>
        <v>1</v>
      </c>
      <c r="O862" s="8">
        <f t="shared" si="291"/>
        <v>1</v>
      </c>
      <c r="P862" s="8" t="str">
        <f t="shared" si="280"/>
        <v/>
      </c>
      <c r="Q862" s="8" t="str">
        <f t="shared" si="281"/>
        <v/>
      </c>
      <c r="R862" s="8" t="str">
        <f t="shared" ca="1" si="292"/>
        <v>num</v>
      </c>
      <c r="S862" s="8" t="str">
        <f t="shared" si="293"/>
        <v/>
      </c>
      <c r="T862" s="8" t="str">
        <f t="shared" si="294"/>
        <v/>
      </c>
      <c r="U862" s="7">
        <f ca="1">IF(O862="","",OFFSET(program!$A$1,0,disasm!$A862+COLUMN()-COLUMN($U862)+IF($I862,0,1)))</f>
        <v>124594</v>
      </c>
      <c r="V862" s="7" t="str">
        <f ca="1">IF(P862="","",OFFSET(program!$A$1,0,disasm!$A862+COLUMN()-COLUMN($U862)+IF($I862,0,1)))</f>
        <v/>
      </c>
      <c r="W862" s="7" t="str">
        <f ca="1">IF(Q862="","",OFFSET(program!$A$1,0,disasm!$A862+COLUMN()-COLUMN($U862)+IF($I862,0,1)))</f>
        <v/>
      </c>
      <c r="X862" s="3" t="str">
        <f t="shared" ca="1" si="295"/>
        <v>124594</v>
      </c>
      <c r="Y862" s="3" t="str">
        <f t="shared" si="296"/>
        <v/>
      </c>
      <c r="Z862" s="3" t="str">
        <f t="shared" si="297"/>
        <v/>
      </c>
      <c r="AA862" s="3" t="str">
        <f ca="1">" "
&amp;AE862
&amp;IF(AND(OR(K862=5,K862=6),MOD(INT(J862/1000),10)=1)," A2","")
&amp;IF(AND(NOT(I862),J862=109,OFFSET(program!$A$1,0,disasm!$A862+1)&gt;0,NOT(ISNUMBER(FIND(" A1 "," "&amp;AE862&amp;" "))))," AUTOLABEL","")
&amp;" "</f>
        <v xml:space="preserve">  </v>
      </c>
    </row>
    <row r="863" spans="1:31" x14ac:dyDescent="0.2">
      <c r="A863" s="1">
        <f t="shared" ca="1" si="282"/>
        <v>2088</v>
      </c>
      <c r="B863" s="2" t="str">
        <f t="shared" ca="1" si="283"/>
        <v>node31_main</v>
      </c>
      <c r="C863" s="3" t="str">
        <f ca="1">_xlfn.TEXTJOIN(" ",FALSE,OFFSET(program!$A$1,0,A863,1,M863))</f>
        <v>1101 4871 0 66</v>
      </c>
      <c r="D863" s="4" t="str">
        <f ca="1">IF($H863="data",".dat "&amp;X863,
IF($H863="str",".str " &amp; _xlfn.TEXTJOIN("",FALSE,OFFSET(program!$A$2,0,A863+1,1,M863-1)),
$L863&amp;" "&amp;_xlfn.TEXTJOIN(", ",TRUE,$X863:$Z863)
))</f>
        <v>ADD  4871, 0, [node.prime]</v>
      </c>
      <c r="E863" s="19" t="b">
        <f t="shared" ca="1" si="284"/>
        <v>0</v>
      </c>
      <c r="F863" s="5" t="str">
        <f t="shared" si="285"/>
        <v>node31_main</v>
      </c>
      <c r="G863" s="5">
        <f t="shared" ca="1" si="286"/>
        <v>2088</v>
      </c>
      <c r="H863" s="5" t="str">
        <f t="shared" si="287"/>
        <v>code</v>
      </c>
      <c r="I863" s="13" t="b">
        <f t="shared" si="288"/>
        <v>0</v>
      </c>
      <c r="J863" s="6">
        <f ca="1">OFFSET(program!$A$1,0,disasm!A863)</f>
        <v>1101</v>
      </c>
      <c r="K863" s="7">
        <f t="shared" ca="1" si="278"/>
        <v>1</v>
      </c>
      <c r="L863" s="7" t="str">
        <f t="shared" ca="1" si="289"/>
        <v xml:space="preserve">ADD </v>
      </c>
      <c r="M863" s="7">
        <f t="shared" ca="1" si="290"/>
        <v>4</v>
      </c>
      <c r="N863" s="7">
        <f t="shared" ca="1" si="279"/>
        <v>3</v>
      </c>
      <c r="O863" s="8">
        <f t="shared" ca="1" si="291"/>
        <v>1</v>
      </c>
      <c r="P863" s="8">
        <f t="shared" ca="1" si="280"/>
        <v>1</v>
      </c>
      <c r="Q863" s="8">
        <f t="shared" ca="1" si="281"/>
        <v>0</v>
      </c>
      <c r="R863" s="8" t="str">
        <f t="shared" ca="1" si="292"/>
        <v>num</v>
      </c>
      <c r="S863" s="8" t="str">
        <f t="shared" ca="1" si="293"/>
        <v>num</v>
      </c>
      <c r="T863" s="8" t="str">
        <f t="shared" ca="1" si="294"/>
        <v>addr</v>
      </c>
      <c r="U863" s="7">
        <f ca="1">IF(O863="","",OFFSET(program!$A$1,0,disasm!$A863+COLUMN()-COLUMN($U863)+IF($I863,0,1)))</f>
        <v>4871</v>
      </c>
      <c r="V863" s="7">
        <f ca="1">IF(P863="","",OFFSET(program!$A$1,0,disasm!$A863+COLUMN()-COLUMN($U863)+IF($I863,0,1)))</f>
        <v>0</v>
      </c>
      <c r="W863" s="7">
        <f ca="1">IF(Q863="","",OFFSET(program!$A$1,0,disasm!$A863+COLUMN()-COLUMN($U863)+IF($I863,0,1)))</f>
        <v>66</v>
      </c>
      <c r="X863" s="3" t="str">
        <f t="shared" ca="1" si="295"/>
        <v>4871</v>
      </c>
      <c r="Y863" s="3" t="str">
        <f t="shared" ca="1" si="296"/>
        <v>0</v>
      </c>
      <c r="Z863" s="3" t="str">
        <f t="shared" ca="1" si="297"/>
        <v>[node.prime]</v>
      </c>
      <c r="AA863" s="3" t="str">
        <f ca="1">" "
&amp;AE863
&amp;IF(AND(OR(K863=5,K863=6),MOD(INT(J863/1000),10)=1)," A2","")
&amp;IF(AND(NOT(I863),J863=109,OFFSET(program!$A$1,0,disasm!$A863+1)&gt;0,NOT(ISNUMBER(FIND(" A1 "," "&amp;AE863&amp;" "))))," AUTOLABEL","")
&amp;" "</f>
        <v xml:space="preserve"> CODE </v>
      </c>
      <c r="AD863" s="12" t="s">
        <v>130</v>
      </c>
      <c r="AE863" s="12" t="s">
        <v>24</v>
      </c>
    </row>
    <row r="864" spans="1:31" x14ac:dyDescent="0.2">
      <c r="A864" s="1">
        <f t="shared" ca="1" si="282"/>
        <v>2092</v>
      </c>
      <c r="B864" s="2" t="str">
        <f t="shared" ca="1" si="283"/>
        <v>node31_main+4</v>
      </c>
      <c r="C864" s="3" t="str">
        <f ca="1">_xlfn.TEXTJOIN(" ",FALSE,OFFSET(program!$A$1,0,A864,1,M864))</f>
        <v>1102 1 1 67</v>
      </c>
      <c r="D864" s="4" t="str">
        <f ca="1">IF($H864="data",".dat "&amp;X864,
IF($H864="str",".str " &amp; _xlfn.TEXTJOIN("",FALSE,OFFSET(program!$A$2,0,A864+1,1,M864-1)),
$L864&amp;" "&amp;_xlfn.TEXTJOIN(", ",TRUE,$X864:$Z864)
))</f>
        <v>MUL  1, 1, [node.rxmem_size]</v>
      </c>
      <c r="E864" s="19" t="b">
        <f t="shared" ca="1" si="284"/>
        <v>0</v>
      </c>
      <c r="F864" s="5" t="str">
        <f t="shared" ca="1" si="285"/>
        <v>node31_main</v>
      </c>
      <c r="G864" s="5">
        <f t="shared" ca="1" si="286"/>
        <v>2088</v>
      </c>
      <c r="H864" s="5" t="str">
        <f t="shared" si="287"/>
        <v>code</v>
      </c>
      <c r="I864" s="13" t="b">
        <f t="shared" si="288"/>
        <v>0</v>
      </c>
      <c r="J864" s="6">
        <f ca="1">OFFSET(program!$A$1,0,disasm!A864)</f>
        <v>1102</v>
      </c>
      <c r="K864" s="7">
        <f t="shared" ca="1" si="278"/>
        <v>2</v>
      </c>
      <c r="L864" s="7" t="str">
        <f t="shared" ca="1" si="289"/>
        <v xml:space="preserve">MUL </v>
      </c>
      <c r="M864" s="7">
        <f t="shared" ca="1" si="290"/>
        <v>4</v>
      </c>
      <c r="N864" s="7">
        <f t="shared" ca="1" si="279"/>
        <v>3</v>
      </c>
      <c r="O864" s="8">
        <f t="shared" ca="1" si="291"/>
        <v>1</v>
      </c>
      <c r="P864" s="8">
        <f t="shared" ca="1" si="280"/>
        <v>1</v>
      </c>
      <c r="Q864" s="8">
        <f t="shared" ca="1" si="281"/>
        <v>0</v>
      </c>
      <c r="R864" s="8" t="str">
        <f t="shared" ca="1" si="292"/>
        <v>num</v>
      </c>
      <c r="S864" s="8" t="str">
        <f t="shared" ca="1" si="293"/>
        <v>num</v>
      </c>
      <c r="T864" s="8" t="str">
        <f t="shared" ca="1" si="294"/>
        <v>addr</v>
      </c>
      <c r="U864" s="7">
        <f ca="1">IF(O864="","",OFFSET(program!$A$1,0,disasm!$A864+COLUMN()-COLUMN($U864)+IF($I864,0,1)))</f>
        <v>1</v>
      </c>
      <c r="V864" s="7">
        <f ca="1">IF(P864="","",OFFSET(program!$A$1,0,disasm!$A864+COLUMN()-COLUMN($U864)+IF($I864,0,1)))</f>
        <v>1</v>
      </c>
      <c r="W864" s="7">
        <f ca="1">IF(Q864="","",OFFSET(program!$A$1,0,disasm!$A864+COLUMN()-COLUMN($U864)+IF($I864,0,1)))</f>
        <v>67</v>
      </c>
      <c r="X864" s="3" t="str">
        <f t="shared" ca="1" si="295"/>
        <v>1</v>
      </c>
      <c r="Y864" s="3" t="str">
        <f t="shared" ca="1" si="296"/>
        <v>1</v>
      </c>
      <c r="Z864" s="3" t="str">
        <f t="shared" ca="1" si="297"/>
        <v>[node.rxmem_size]</v>
      </c>
      <c r="AA864" s="3" t="str">
        <f ca="1">" "
&amp;AE864
&amp;IF(AND(OR(K864=5,K864=6),MOD(INT(J864/1000),10)=1)," A2","")
&amp;IF(AND(NOT(I864),J864=109,OFFSET(program!$A$1,0,disasm!$A864+1)&gt;0,NOT(ISNUMBER(FIND(" A1 "," "&amp;AE864&amp;" "))))," AUTOLABEL","")
&amp;" "</f>
        <v xml:space="preserve">  </v>
      </c>
    </row>
    <row r="865" spans="1:31" x14ac:dyDescent="0.2">
      <c r="A865" s="1">
        <f t="shared" ca="1" si="282"/>
        <v>2096</v>
      </c>
      <c r="B865" s="2" t="str">
        <f t="shared" ca="1" si="283"/>
        <v>node31_main+8</v>
      </c>
      <c r="C865" s="3" t="str">
        <f ca="1">_xlfn.TEXTJOIN(" ",FALSE,OFFSET(program!$A$1,0,A865,1,M865))</f>
        <v>1102 2115 1 68</v>
      </c>
      <c r="D865" s="4" t="str">
        <f ca="1">IF($H865="data",".dat "&amp;X865,
IF($H865="str",".str " &amp; _xlfn.TEXTJOIN("",FALSE,OFFSET(program!$A$2,0,A865+1,1,M865-1)),
$L865&amp;" "&amp;_xlfn.TEXTJOIN(", ",TRUE,$X865:$Z865)
))</f>
        <v>MUL  node31_main+27, 1, [node.rxmem]</v>
      </c>
      <c r="E865" s="19" t="b">
        <f t="shared" ca="1" si="284"/>
        <v>0</v>
      </c>
      <c r="F865" s="5" t="str">
        <f t="shared" ca="1" si="285"/>
        <v>node31_main</v>
      </c>
      <c r="G865" s="5">
        <f t="shared" ca="1" si="286"/>
        <v>2088</v>
      </c>
      <c r="H865" s="5" t="str">
        <f t="shared" si="287"/>
        <v>code</v>
      </c>
      <c r="I865" s="13" t="b">
        <f t="shared" si="288"/>
        <v>0</v>
      </c>
      <c r="J865" s="6">
        <f ca="1">OFFSET(program!$A$1,0,disasm!A865)</f>
        <v>1102</v>
      </c>
      <c r="K865" s="7">
        <f t="shared" ca="1" si="278"/>
        <v>2</v>
      </c>
      <c r="L865" s="7" t="str">
        <f t="shared" ca="1" si="289"/>
        <v xml:space="preserve">MUL </v>
      </c>
      <c r="M865" s="7">
        <f t="shared" ca="1" si="290"/>
        <v>4</v>
      </c>
      <c r="N865" s="7">
        <f t="shared" ca="1" si="279"/>
        <v>3</v>
      </c>
      <c r="O865" s="8">
        <f t="shared" ca="1" si="291"/>
        <v>1</v>
      </c>
      <c r="P865" s="8">
        <f t="shared" ca="1" si="280"/>
        <v>1</v>
      </c>
      <c r="Q865" s="8">
        <f t="shared" ca="1" si="281"/>
        <v>0</v>
      </c>
      <c r="R865" s="8" t="str">
        <f t="shared" ca="1" si="292"/>
        <v>addr</v>
      </c>
      <c r="S865" s="8" t="str">
        <f t="shared" ca="1" si="293"/>
        <v>num</v>
      </c>
      <c r="T865" s="8" t="str">
        <f t="shared" ca="1" si="294"/>
        <v>addr</v>
      </c>
      <c r="U865" s="7">
        <f ca="1">IF(O865="","",OFFSET(program!$A$1,0,disasm!$A865+COLUMN()-COLUMN($U865)+IF($I865,0,1)))</f>
        <v>2115</v>
      </c>
      <c r="V865" s="7">
        <f ca="1">IF(P865="","",OFFSET(program!$A$1,0,disasm!$A865+COLUMN()-COLUMN($U865)+IF($I865,0,1)))</f>
        <v>1</v>
      </c>
      <c r="W865" s="7">
        <f ca="1">IF(Q865="","",OFFSET(program!$A$1,0,disasm!$A865+COLUMN()-COLUMN($U865)+IF($I865,0,1)))</f>
        <v>68</v>
      </c>
      <c r="X865" s="3" t="str">
        <f t="shared" ca="1" si="295"/>
        <v>node31_main+27</v>
      </c>
      <c r="Y865" s="3" t="str">
        <f t="shared" ca="1" si="296"/>
        <v>1</v>
      </c>
      <c r="Z865" s="3" t="str">
        <f t="shared" ca="1" si="297"/>
        <v>[node.rxmem]</v>
      </c>
      <c r="AA865" s="3" t="str">
        <f ca="1">" "
&amp;AE865
&amp;IF(AND(OR(K865=5,K865=6),MOD(INT(J865/1000),10)=1)," A2","")
&amp;IF(AND(NOT(I865),J865=109,OFFSET(program!$A$1,0,disasm!$A865+1)&gt;0,NOT(ISNUMBER(FIND(" A1 "," "&amp;AE865&amp;" "))))," AUTOLABEL","")
&amp;" "</f>
        <v xml:space="preserve"> A1 </v>
      </c>
      <c r="AE865" s="12" t="s">
        <v>28</v>
      </c>
    </row>
    <row r="866" spans="1:31" x14ac:dyDescent="0.2">
      <c r="A866" s="1">
        <f t="shared" ca="1" si="282"/>
        <v>2100</v>
      </c>
      <c r="B866" s="2" t="str">
        <f t="shared" ca="1" si="283"/>
        <v>node31_main+12</v>
      </c>
      <c r="C866" s="3" t="str">
        <f ca="1">_xlfn.TEXTJOIN(" ",FALSE,OFFSET(program!$A$1,0,A866,1,M866))</f>
        <v>1102 556 1 69</v>
      </c>
      <c r="D866" s="4" t="str">
        <f ca="1">IF($H866="data",".dat "&amp;X866,
IF($H866="str",".str " &amp; _xlfn.TEXTJOIN("",FALSE,OFFSET(program!$A$2,0,A866+1,1,M866-1)),
$L866&amp;" "&amp;_xlfn.TEXTJOIN(", ",TRUE,$X866:$Z866)
))</f>
        <v>MUL  app_first, 1, [node.node_app]</v>
      </c>
      <c r="E866" s="19" t="b">
        <f t="shared" ca="1" si="284"/>
        <v>0</v>
      </c>
      <c r="F866" s="5" t="str">
        <f t="shared" ca="1" si="285"/>
        <v>node31_main</v>
      </c>
      <c r="G866" s="5">
        <f t="shared" ca="1" si="286"/>
        <v>2088</v>
      </c>
      <c r="H866" s="5" t="str">
        <f t="shared" si="287"/>
        <v>code</v>
      </c>
      <c r="I866" s="13" t="b">
        <f t="shared" si="288"/>
        <v>0</v>
      </c>
      <c r="J866" s="6">
        <f ca="1">OFFSET(program!$A$1,0,disasm!A866)</f>
        <v>1102</v>
      </c>
      <c r="K866" s="7">
        <f t="shared" ca="1" si="278"/>
        <v>2</v>
      </c>
      <c r="L866" s="7" t="str">
        <f t="shared" ca="1" si="289"/>
        <v xml:space="preserve">MUL </v>
      </c>
      <c r="M866" s="7">
        <f t="shared" ca="1" si="290"/>
        <v>4</v>
      </c>
      <c r="N866" s="7">
        <f t="shared" ca="1" si="279"/>
        <v>3</v>
      </c>
      <c r="O866" s="8">
        <f t="shared" ca="1" si="291"/>
        <v>1</v>
      </c>
      <c r="P866" s="8">
        <f t="shared" ca="1" si="280"/>
        <v>1</v>
      </c>
      <c r="Q866" s="8">
        <f t="shared" ca="1" si="281"/>
        <v>0</v>
      </c>
      <c r="R866" s="8" t="str">
        <f t="shared" ca="1" si="292"/>
        <v>addr</v>
      </c>
      <c r="S866" s="8" t="str">
        <f t="shared" ca="1" si="293"/>
        <v>num</v>
      </c>
      <c r="T866" s="8" t="str">
        <f t="shared" ca="1" si="294"/>
        <v>addr</v>
      </c>
      <c r="U866" s="7">
        <f ca="1">IF(O866="","",OFFSET(program!$A$1,0,disasm!$A866+COLUMN()-COLUMN($U866)+IF($I866,0,1)))</f>
        <v>556</v>
      </c>
      <c r="V866" s="7">
        <f ca="1">IF(P866="","",OFFSET(program!$A$1,0,disasm!$A866+COLUMN()-COLUMN($U866)+IF($I866,0,1)))</f>
        <v>1</v>
      </c>
      <c r="W866" s="7">
        <f ca="1">IF(Q866="","",OFFSET(program!$A$1,0,disasm!$A866+COLUMN()-COLUMN($U866)+IF($I866,0,1)))</f>
        <v>69</v>
      </c>
      <c r="X866" s="3" t="str">
        <f t="shared" ca="1" si="295"/>
        <v>app_first</v>
      </c>
      <c r="Y866" s="3" t="str">
        <f t="shared" ca="1" si="296"/>
        <v>1</v>
      </c>
      <c r="Z866" s="3" t="str">
        <f t="shared" ca="1" si="297"/>
        <v>[node.node_app]</v>
      </c>
      <c r="AA866" s="3" t="str">
        <f ca="1">" "
&amp;AE866
&amp;IF(AND(OR(K866=5,K866=6),MOD(INT(J866/1000),10)=1)," A2","")
&amp;IF(AND(NOT(I866),J866=109,OFFSET(program!$A$1,0,disasm!$A866+1)&gt;0,NOT(ISNUMBER(FIND(" A1 "," "&amp;AE866&amp;" "))))," AUTOLABEL","")
&amp;" "</f>
        <v xml:space="preserve"> A1 </v>
      </c>
      <c r="AE866" s="12" t="s">
        <v>28</v>
      </c>
    </row>
    <row r="867" spans="1:31" x14ac:dyDescent="0.2">
      <c r="A867" s="1">
        <f t="shared" ca="1" si="282"/>
        <v>2104</v>
      </c>
      <c r="B867" s="2" t="str">
        <f t="shared" ca="1" si="283"/>
        <v>node31_main+16</v>
      </c>
      <c r="C867" s="3" t="str">
        <f ca="1">_xlfn.TEXTJOIN(" ",FALSE,OFFSET(program!$A$1,0,A867,1,M867))</f>
        <v>1101 1 0 71</v>
      </c>
      <c r="D867" s="4" t="str">
        <f ca="1">IF($H867="data",".dat "&amp;X867,
IF($H867="str",".str " &amp; _xlfn.TEXTJOIN("",FALSE,OFFSET(program!$A$2,0,A867+1,1,M867-1)),
$L867&amp;" "&amp;_xlfn.TEXTJOIN(", ",TRUE,$X867:$Z867)
))</f>
        <v>ADD  1, 0, [node.desttbl_size]</v>
      </c>
      <c r="E867" s="19" t="b">
        <f t="shared" ca="1" si="284"/>
        <v>0</v>
      </c>
      <c r="F867" s="5" t="str">
        <f t="shared" ca="1" si="285"/>
        <v>node31_main</v>
      </c>
      <c r="G867" s="5">
        <f t="shared" ca="1" si="286"/>
        <v>2088</v>
      </c>
      <c r="H867" s="5" t="str">
        <f t="shared" si="287"/>
        <v>code</v>
      </c>
      <c r="I867" s="13" t="b">
        <f t="shared" si="288"/>
        <v>0</v>
      </c>
      <c r="J867" s="6">
        <f ca="1">OFFSET(program!$A$1,0,disasm!A867)</f>
        <v>1101</v>
      </c>
      <c r="K867" s="7">
        <f t="shared" ca="1" si="278"/>
        <v>1</v>
      </c>
      <c r="L867" s="7" t="str">
        <f t="shared" ca="1" si="289"/>
        <v xml:space="preserve">ADD </v>
      </c>
      <c r="M867" s="7">
        <f t="shared" ca="1" si="290"/>
        <v>4</v>
      </c>
      <c r="N867" s="7">
        <f t="shared" ca="1" si="279"/>
        <v>3</v>
      </c>
      <c r="O867" s="8">
        <f t="shared" ca="1" si="291"/>
        <v>1</v>
      </c>
      <c r="P867" s="8">
        <f t="shared" ca="1" si="280"/>
        <v>1</v>
      </c>
      <c r="Q867" s="8">
        <f t="shared" ca="1" si="281"/>
        <v>0</v>
      </c>
      <c r="R867" s="8" t="str">
        <f t="shared" ca="1" si="292"/>
        <v>num</v>
      </c>
      <c r="S867" s="8" t="str">
        <f t="shared" ca="1" si="293"/>
        <v>num</v>
      </c>
      <c r="T867" s="8" t="str">
        <f t="shared" ca="1" si="294"/>
        <v>addr</v>
      </c>
      <c r="U867" s="7">
        <f ca="1">IF(O867="","",OFFSET(program!$A$1,0,disasm!$A867+COLUMN()-COLUMN($U867)+IF($I867,0,1)))</f>
        <v>1</v>
      </c>
      <c r="V867" s="7">
        <f ca="1">IF(P867="","",OFFSET(program!$A$1,0,disasm!$A867+COLUMN()-COLUMN($U867)+IF($I867,0,1)))</f>
        <v>0</v>
      </c>
      <c r="W867" s="7">
        <f ca="1">IF(Q867="","",OFFSET(program!$A$1,0,disasm!$A867+COLUMN()-COLUMN($U867)+IF($I867,0,1)))</f>
        <v>71</v>
      </c>
      <c r="X867" s="3" t="str">
        <f t="shared" ca="1" si="295"/>
        <v>1</v>
      </c>
      <c r="Y867" s="3" t="str">
        <f t="shared" ca="1" si="296"/>
        <v>0</v>
      </c>
      <c r="Z867" s="3" t="str">
        <f t="shared" ca="1" si="297"/>
        <v>[node.desttbl_size]</v>
      </c>
      <c r="AA867" s="3" t="str">
        <f ca="1">" "
&amp;AE867
&amp;IF(AND(OR(K867=5,K867=6),MOD(INT(J867/1000),10)=1)," A2","")
&amp;IF(AND(NOT(I867),J867=109,OFFSET(program!$A$1,0,disasm!$A867+1)&gt;0,NOT(ISNUMBER(FIND(" A1 "," "&amp;AE867&amp;" "))))," AUTOLABEL","")
&amp;" "</f>
        <v xml:space="preserve">  </v>
      </c>
    </row>
    <row r="868" spans="1:31" x14ac:dyDescent="0.2">
      <c r="A868" s="1">
        <f t="shared" ca="1" si="282"/>
        <v>2108</v>
      </c>
      <c r="B868" s="2" t="str">
        <f t="shared" ca="1" si="283"/>
        <v>node31_main+20</v>
      </c>
      <c r="C868" s="3" t="str">
        <f ca="1">_xlfn.TEXTJOIN(" ",FALSE,OFFSET(program!$A$1,0,A868,1,M868))</f>
        <v>1101 0 2117 72</v>
      </c>
      <c r="D868" s="4" t="str">
        <f ca="1">IF($H868="data",".dat "&amp;X868,
IF($H868="str",".str " &amp; _xlfn.TEXTJOIN("",FALSE,OFFSET(program!$A$2,0,A868+1,1,M868-1)),
$L868&amp;" "&amp;_xlfn.TEXTJOIN(", ",TRUE,$X868:$Z868)
))</f>
        <v>ADD  0, node31_main+29, [node.desttbl]</v>
      </c>
      <c r="E868" s="19" t="b">
        <f t="shared" ca="1" si="284"/>
        <v>0</v>
      </c>
      <c r="F868" s="5" t="str">
        <f t="shared" ca="1" si="285"/>
        <v>node31_main</v>
      </c>
      <c r="G868" s="5">
        <f t="shared" ca="1" si="286"/>
        <v>2088</v>
      </c>
      <c r="H868" s="5" t="str">
        <f t="shared" si="287"/>
        <v>code</v>
      </c>
      <c r="I868" s="13" t="b">
        <f t="shared" si="288"/>
        <v>0</v>
      </c>
      <c r="J868" s="6">
        <f ca="1">OFFSET(program!$A$1,0,disasm!A868)</f>
        <v>1101</v>
      </c>
      <c r="K868" s="7">
        <f t="shared" ca="1" si="278"/>
        <v>1</v>
      </c>
      <c r="L868" s="7" t="str">
        <f t="shared" ca="1" si="289"/>
        <v xml:space="preserve">ADD </v>
      </c>
      <c r="M868" s="7">
        <f t="shared" ca="1" si="290"/>
        <v>4</v>
      </c>
      <c r="N868" s="7">
        <f t="shared" ca="1" si="279"/>
        <v>3</v>
      </c>
      <c r="O868" s="8">
        <f t="shared" ca="1" si="291"/>
        <v>1</v>
      </c>
      <c r="P868" s="8">
        <f t="shared" ca="1" si="280"/>
        <v>1</v>
      </c>
      <c r="Q868" s="8">
        <f t="shared" ca="1" si="281"/>
        <v>0</v>
      </c>
      <c r="R868" s="8" t="str">
        <f t="shared" ca="1" si="292"/>
        <v>num</v>
      </c>
      <c r="S868" s="8" t="str">
        <f t="shared" ca="1" si="293"/>
        <v>addr</v>
      </c>
      <c r="T868" s="8" t="str">
        <f t="shared" ca="1" si="294"/>
        <v>addr</v>
      </c>
      <c r="U868" s="7">
        <f ca="1">IF(O868="","",OFFSET(program!$A$1,0,disasm!$A868+COLUMN()-COLUMN($U868)+IF($I868,0,1)))</f>
        <v>0</v>
      </c>
      <c r="V868" s="7">
        <f ca="1">IF(P868="","",OFFSET(program!$A$1,0,disasm!$A868+COLUMN()-COLUMN($U868)+IF($I868,0,1)))</f>
        <v>2117</v>
      </c>
      <c r="W868" s="7">
        <f ca="1">IF(Q868="","",OFFSET(program!$A$1,0,disasm!$A868+COLUMN()-COLUMN($U868)+IF($I868,0,1)))</f>
        <v>72</v>
      </c>
      <c r="X868" s="3" t="str">
        <f t="shared" ca="1" si="295"/>
        <v>0</v>
      </c>
      <c r="Y868" s="3" t="str">
        <f t="shared" ca="1" si="296"/>
        <v>node31_main+29</v>
      </c>
      <c r="Z868" s="3" t="str">
        <f t="shared" ca="1" si="297"/>
        <v>[node.desttbl]</v>
      </c>
      <c r="AA868" s="3" t="str">
        <f ca="1">" "
&amp;AE868
&amp;IF(AND(OR(K868=5,K868=6),MOD(INT(J868/1000),10)=1)," A2","")
&amp;IF(AND(NOT(I868),J868=109,OFFSET(program!$A$1,0,disasm!$A868+1)&gt;0,NOT(ISNUMBER(FIND(" A1 "," "&amp;AE868&amp;" "))))," AUTOLABEL","")
&amp;" "</f>
        <v xml:space="preserve"> A2 </v>
      </c>
      <c r="AE868" s="21" t="s">
        <v>19</v>
      </c>
    </row>
    <row r="869" spans="1:31" x14ac:dyDescent="0.2">
      <c r="A869" s="1">
        <f t="shared" ca="1" si="282"/>
        <v>2112</v>
      </c>
      <c r="B869" s="2" t="str">
        <f t="shared" ca="1" si="283"/>
        <v>node31_main+24</v>
      </c>
      <c r="C869" s="3" t="str">
        <f ca="1">_xlfn.TEXTJOIN(" ",FALSE,OFFSET(program!$A$1,0,A869,1,M869))</f>
        <v>1106 0 73</v>
      </c>
      <c r="D869" s="4" t="str">
        <f ca="1">IF($H869="data",".dat "&amp;X869,
IF($H869="str",".str " &amp; _xlfn.TEXTJOIN("",FALSE,OFFSET(program!$A$2,0,A869+1,1,M869-1)),
$L869&amp;" "&amp;_xlfn.TEXTJOIN(", ",TRUE,$X869:$Z869)
))</f>
        <v>J=0  0, main.loop</v>
      </c>
      <c r="E869" s="19" t="b">
        <f t="shared" ca="1" si="284"/>
        <v>0</v>
      </c>
      <c r="F869" s="5" t="str">
        <f t="shared" ca="1" si="285"/>
        <v>node31_main</v>
      </c>
      <c r="G869" s="5">
        <f t="shared" ca="1" si="286"/>
        <v>2088</v>
      </c>
      <c r="H869" s="5" t="str">
        <f t="shared" si="287"/>
        <v>code</v>
      </c>
      <c r="I869" s="13" t="b">
        <f t="shared" si="288"/>
        <v>0</v>
      </c>
      <c r="J869" s="6">
        <f ca="1">OFFSET(program!$A$1,0,disasm!A869)</f>
        <v>1106</v>
      </c>
      <c r="K869" s="7">
        <f t="shared" ca="1" si="278"/>
        <v>6</v>
      </c>
      <c r="L869" s="7" t="str">
        <f t="shared" ca="1" si="289"/>
        <v xml:space="preserve">J=0 </v>
      </c>
      <c r="M869" s="7">
        <f t="shared" ca="1" si="290"/>
        <v>3</v>
      </c>
      <c r="N869" s="7">
        <f t="shared" ca="1" si="279"/>
        <v>2</v>
      </c>
      <c r="O869" s="8">
        <f t="shared" ca="1" si="291"/>
        <v>1</v>
      </c>
      <c r="P869" s="8">
        <f t="shared" ca="1" si="280"/>
        <v>1</v>
      </c>
      <c r="Q869" s="8" t="str">
        <f t="shared" ca="1" si="281"/>
        <v/>
      </c>
      <c r="R869" s="8" t="str">
        <f t="shared" ca="1" si="292"/>
        <v>num</v>
      </c>
      <c r="S869" s="8" t="str">
        <f t="shared" ca="1" si="293"/>
        <v>addr</v>
      </c>
      <c r="T869" s="8" t="str">
        <f t="shared" ca="1" si="294"/>
        <v/>
      </c>
      <c r="U869" s="7">
        <f ca="1">IF(O869="","",OFFSET(program!$A$1,0,disasm!$A869+COLUMN()-COLUMN($U869)+IF($I869,0,1)))</f>
        <v>0</v>
      </c>
      <c r="V869" s="7">
        <f ca="1">IF(P869="","",OFFSET(program!$A$1,0,disasm!$A869+COLUMN()-COLUMN($U869)+IF($I869,0,1)))</f>
        <v>73</v>
      </c>
      <c r="W869" s="7" t="str">
        <f ca="1">IF(Q869="","",OFFSET(program!$A$1,0,disasm!$A869+COLUMN()-COLUMN($U869)+IF($I869,0,1)))</f>
        <v/>
      </c>
      <c r="X869" s="3" t="str">
        <f t="shared" ca="1" si="295"/>
        <v>0</v>
      </c>
      <c r="Y869" s="3" t="str">
        <f t="shared" ca="1" si="296"/>
        <v>main.loop</v>
      </c>
      <c r="Z869" s="3" t="str">
        <f t="shared" ca="1" si="297"/>
        <v/>
      </c>
      <c r="AA869" s="3" t="str">
        <f ca="1">" "
&amp;AE869
&amp;IF(AND(OR(K869=5,K869=6),MOD(INT(J869/1000),10)=1)," A2","")
&amp;IF(AND(NOT(I869),J869=109,OFFSET(program!$A$1,0,disasm!$A869+1)&gt;0,NOT(ISNUMBER(FIND(" A1 "," "&amp;AE869&amp;" "))))," AUTOLABEL","")
&amp;" "</f>
        <v xml:space="preserve">  A2 </v>
      </c>
    </row>
    <row r="870" spans="1:31" x14ac:dyDescent="0.2">
      <c r="A870" s="1">
        <f t="shared" ca="1" si="282"/>
        <v>2115</v>
      </c>
      <c r="B870" s="2" t="str">
        <f t="shared" ca="1" si="283"/>
        <v>node31_main+27</v>
      </c>
      <c r="C870" s="3" t="str">
        <f ca="1">_xlfn.TEXTJOIN(" ",FALSE,OFFSET(program!$A$1,0,A870,1,M870))</f>
        <v>1</v>
      </c>
      <c r="D870" s="4" t="str">
        <f ca="1">IF($H870="data",".dat "&amp;X870,
IF($H870="str",".str " &amp; _xlfn.TEXTJOIN("",FALSE,OFFSET(program!$A$2,0,A870+1,1,M870-1)),
$L870&amp;" "&amp;_xlfn.TEXTJOIN(", ",TRUE,$X870:$Z870)
))</f>
        <v>.dat 1</v>
      </c>
      <c r="E870" s="19" t="b">
        <f t="shared" ca="1" si="284"/>
        <v>0</v>
      </c>
      <c r="F870" s="5" t="str">
        <f t="shared" ca="1" si="285"/>
        <v>node31_main</v>
      </c>
      <c r="G870" s="5">
        <f t="shared" ca="1" si="286"/>
        <v>2088</v>
      </c>
      <c r="H870" s="5" t="str">
        <f t="shared" si="287"/>
        <v>data</v>
      </c>
      <c r="I870" s="13" t="b">
        <f t="shared" si="288"/>
        <v>1</v>
      </c>
      <c r="J870" s="6">
        <f ca="1">OFFSET(program!$A$1,0,disasm!A870)</f>
        <v>1</v>
      </c>
      <c r="K870" s="7">
        <f t="shared" ca="1" si="278"/>
        <v>1</v>
      </c>
      <c r="L870" s="7" t="str">
        <f t="shared" ca="1" si="289"/>
        <v xml:space="preserve">ADD </v>
      </c>
      <c r="M870" s="7">
        <f t="shared" si="290"/>
        <v>1</v>
      </c>
      <c r="N870" s="7">
        <f t="shared" si="279"/>
        <v>1</v>
      </c>
      <c r="O870" s="8">
        <f t="shared" si="291"/>
        <v>1</v>
      </c>
      <c r="P870" s="8" t="str">
        <f t="shared" si="280"/>
        <v/>
      </c>
      <c r="Q870" s="8" t="str">
        <f t="shared" si="281"/>
        <v/>
      </c>
      <c r="R870" s="8" t="str">
        <f t="shared" ca="1" si="292"/>
        <v>num</v>
      </c>
      <c r="S870" s="8" t="str">
        <f t="shared" si="293"/>
        <v/>
      </c>
      <c r="T870" s="8" t="str">
        <f t="shared" si="294"/>
        <v/>
      </c>
      <c r="U870" s="7">
        <f ca="1">IF(O870="","",OFFSET(program!$A$1,0,disasm!$A870+COLUMN()-COLUMN($U870)+IF($I870,0,1)))</f>
        <v>1</v>
      </c>
      <c r="V870" s="7" t="str">
        <f ca="1">IF(P870="","",OFFSET(program!$A$1,0,disasm!$A870+COLUMN()-COLUMN($U870)+IF($I870,0,1)))</f>
        <v/>
      </c>
      <c r="W870" s="7" t="str">
        <f ca="1">IF(Q870="","",OFFSET(program!$A$1,0,disasm!$A870+COLUMN()-COLUMN($U870)+IF($I870,0,1)))</f>
        <v/>
      </c>
      <c r="X870" s="3" t="str">
        <f t="shared" ca="1" si="295"/>
        <v>1</v>
      </c>
      <c r="Y870" s="3" t="str">
        <f t="shared" si="296"/>
        <v/>
      </c>
      <c r="Z870" s="3" t="str">
        <f t="shared" si="297"/>
        <v/>
      </c>
      <c r="AA870" s="3" t="str">
        <f ca="1">" "
&amp;AE870
&amp;IF(AND(OR(K870=5,K870=6),MOD(INT(J870/1000),10)=1)," A2","")
&amp;IF(AND(NOT(I870),J870=109,OFFSET(program!$A$1,0,disasm!$A870+1)&gt;0,NOT(ISNUMBER(FIND(" A1 "," "&amp;AE870&amp;" "))))," AUTOLABEL","")
&amp;" "</f>
        <v xml:space="preserve"> DATA </v>
      </c>
      <c r="AE870" s="12" t="s">
        <v>23</v>
      </c>
    </row>
    <row r="871" spans="1:31" x14ac:dyDescent="0.2">
      <c r="A871" s="1">
        <f t="shared" ca="1" si="282"/>
        <v>2116</v>
      </c>
      <c r="B871" s="2" t="str">
        <f t="shared" ca="1" si="283"/>
        <v>node31_main+28</v>
      </c>
      <c r="C871" s="3" t="str">
        <f ca="1">_xlfn.TEXTJOIN(" ",FALSE,OFFSET(program!$A$1,0,A871,1,M871))</f>
        <v>-245</v>
      </c>
      <c r="D871" s="4" t="str">
        <f ca="1">IF($H871="data",".dat "&amp;X871,
IF($H871="str",".str " &amp; _xlfn.TEXTJOIN("",FALSE,OFFSET(program!$A$2,0,A871+1,1,M871-1)),
$L871&amp;" "&amp;_xlfn.TEXTJOIN(", ",TRUE,$X871:$Z871)
))</f>
        <v>.dat -245</v>
      </c>
      <c r="E871" s="19" t="b">
        <f t="shared" ca="1" si="284"/>
        <v>0</v>
      </c>
      <c r="F871" s="5" t="str">
        <f t="shared" ca="1" si="285"/>
        <v>node31_main</v>
      </c>
      <c r="G871" s="5">
        <f t="shared" ca="1" si="286"/>
        <v>2088</v>
      </c>
      <c r="H871" s="5" t="str">
        <f t="shared" si="287"/>
        <v>data</v>
      </c>
      <c r="I871" s="13" t="b">
        <f t="shared" si="288"/>
        <v>1</v>
      </c>
      <c r="J871" s="6">
        <f ca="1">OFFSET(program!$A$1,0,disasm!A871)</f>
        <v>-245</v>
      </c>
      <c r="K871" s="7">
        <f t="shared" ca="1" si="278"/>
        <v>55</v>
      </c>
      <c r="L871" s="7" t="e">
        <f t="shared" ca="1" si="289"/>
        <v>#VALUE!</v>
      </c>
      <c r="M871" s="7">
        <f t="shared" si="290"/>
        <v>1</v>
      </c>
      <c r="N871" s="7">
        <f t="shared" si="279"/>
        <v>1</v>
      </c>
      <c r="O871" s="8">
        <f t="shared" si="291"/>
        <v>1</v>
      </c>
      <c r="P871" s="8" t="str">
        <f t="shared" si="280"/>
        <v/>
      </c>
      <c r="Q871" s="8" t="str">
        <f t="shared" si="281"/>
        <v/>
      </c>
      <c r="R871" s="8" t="str">
        <f t="shared" ca="1" si="292"/>
        <v>num</v>
      </c>
      <c r="S871" s="8" t="str">
        <f t="shared" si="293"/>
        <v/>
      </c>
      <c r="T871" s="8" t="str">
        <f t="shared" si="294"/>
        <v/>
      </c>
      <c r="U871" s="7">
        <f ca="1">IF(O871="","",OFFSET(program!$A$1,0,disasm!$A871+COLUMN()-COLUMN($U871)+IF($I871,0,1)))</f>
        <v>-245</v>
      </c>
      <c r="V871" s="7" t="str">
        <f ca="1">IF(P871="","",OFFSET(program!$A$1,0,disasm!$A871+COLUMN()-COLUMN($U871)+IF($I871,0,1)))</f>
        <v/>
      </c>
      <c r="W871" s="7" t="str">
        <f ca="1">IF(Q871="","",OFFSET(program!$A$1,0,disasm!$A871+COLUMN()-COLUMN($U871)+IF($I871,0,1)))</f>
        <v/>
      </c>
      <c r="X871" s="3" t="str">
        <f t="shared" ca="1" si="295"/>
        <v>-245</v>
      </c>
      <c r="Y871" s="3" t="str">
        <f t="shared" si="296"/>
        <v/>
      </c>
      <c r="Z871" s="3" t="str">
        <f t="shared" si="297"/>
        <v/>
      </c>
      <c r="AA871" s="3" t="str">
        <f ca="1">" "
&amp;AE871
&amp;IF(AND(OR(K871=5,K871=6),MOD(INT(J871/1000),10)=1)," A2","")
&amp;IF(AND(NOT(I871),J871=109,OFFSET(program!$A$1,0,disasm!$A871+1)&gt;0,NOT(ISNUMBER(FIND(" A1 "," "&amp;AE871&amp;" "))))," AUTOLABEL","")
&amp;" "</f>
        <v xml:space="preserve">  </v>
      </c>
    </row>
    <row r="872" spans="1:31" x14ac:dyDescent="0.2">
      <c r="A872" s="1">
        <f t="shared" ca="1" si="282"/>
        <v>2117</v>
      </c>
      <c r="B872" s="2" t="str">
        <f t="shared" ca="1" si="283"/>
        <v>node31_main+29</v>
      </c>
      <c r="C872" s="3" t="str">
        <f ca="1">_xlfn.TEXTJOIN(" ",FALSE,OFFSET(program!$A$1,0,A872,1,M872))</f>
        <v>39</v>
      </c>
      <c r="D872" s="4" t="str">
        <f ca="1">IF($H872="data",".dat "&amp;X872,
IF($H872="str",".str " &amp; _xlfn.TEXTJOIN("",FALSE,OFFSET(program!$A$2,0,A872+1,1,M872-1)),
$L872&amp;" "&amp;_xlfn.TEXTJOIN(", ",TRUE,$X872:$Z872)
))</f>
        <v>.dat 39</v>
      </c>
      <c r="E872" s="19" t="b">
        <f t="shared" ca="1" si="284"/>
        <v>0</v>
      </c>
      <c r="F872" s="5" t="str">
        <f t="shared" ca="1" si="285"/>
        <v>node31_main</v>
      </c>
      <c r="G872" s="5">
        <f t="shared" ca="1" si="286"/>
        <v>2088</v>
      </c>
      <c r="H872" s="5" t="str">
        <f t="shared" si="287"/>
        <v>data</v>
      </c>
      <c r="I872" s="13" t="b">
        <f t="shared" si="288"/>
        <v>1</v>
      </c>
      <c r="J872" s="6">
        <f ca="1">OFFSET(program!$A$1,0,disasm!A872)</f>
        <v>39</v>
      </c>
      <c r="K872" s="7">
        <f t="shared" ca="1" si="278"/>
        <v>39</v>
      </c>
      <c r="L872" s="7" t="e">
        <f t="shared" ca="1" si="289"/>
        <v>#VALUE!</v>
      </c>
      <c r="M872" s="7">
        <f t="shared" si="290"/>
        <v>1</v>
      </c>
      <c r="N872" s="7">
        <f t="shared" si="279"/>
        <v>1</v>
      </c>
      <c r="O872" s="8">
        <f t="shared" si="291"/>
        <v>1</v>
      </c>
      <c r="P872" s="8" t="str">
        <f t="shared" si="280"/>
        <v/>
      </c>
      <c r="Q872" s="8" t="str">
        <f t="shared" si="281"/>
        <v/>
      </c>
      <c r="R872" s="8" t="str">
        <f t="shared" ca="1" si="292"/>
        <v>num</v>
      </c>
      <c r="S872" s="8" t="str">
        <f t="shared" si="293"/>
        <v/>
      </c>
      <c r="T872" s="8" t="str">
        <f t="shared" si="294"/>
        <v/>
      </c>
      <c r="U872" s="7">
        <f ca="1">IF(O872="","",OFFSET(program!$A$1,0,disasm!$A872+COLUMN()-COLUMN($U872)+IF($I872,0,1)))</f>
        <v>39</v>
      </c>
      <c r="V872" s="7" t="str">
        <f ca="1">IF(P872="","",OFFSET(program!$A$1,0,disasm!$A872+COLUMN()-COLUMN($U872)+IF($I872,0,1)))</f>
        <v/>
      </c>
      <c r="W872" s="7" t="str">
        <f ca="1">IF(Q872="","",OFFSET(program!$A$1,0,disasm!$A872+COLUMN()-COLUMN($U872)+IF($I872,0,1)))</f>
        <v/>
      </c>
      <c r="X872" s="3" t="str">
        <f t="shared" ca="1" si="295"/>
        <v>39</v>
      </c>
      <c r="Y872" s="3" t="str">
        <f t="shared" si="296"/>
        <v/>
      </c>
      <c r="Z872" s="3" t="str">
        <f t="shared" si="297"/>
        <v/>
      </c>
      <c r="AA872" s="3" t="str">
        <f ca="1">" "
&amp;AE872
&amp;IF(AND(OR(K872=5,K872=6),MOD(INT(J872/1000),10)=1)," A2","")
&amp;IF(AND(NOT(I872),J872=109,OFFSET(program!$A$1,0,disasm!$A872+1)&gt;0,NOT(ISNUMBER(FIND(" A1 "," "&amp;AE872&amp;" "))))," AUTOLABEL","")
&amp;" "</f>
        <v xml:space="preserve">  </v>
      </c>
    </row>
    <row r="873" spans="1:31" x14ac:dyDescent="0.2">
      <c r="A873" s="1">
        <f t="shared" ca="1" si="282"/>
        <v>2118</v>
      </c>
      <c r="B873" s="2" t="str">
        <f t="shared" ca="1" si="283"/>
        <v>node31_main+30</v>
      </c>
      <c r="C873" s="3" t="str">
        <f ca="1">_xlfn.TEXTJOIN(" ",FALSE,OFFSET(program!$A$1,0,A873,1,M873))</f>
        <v>2081</v>
      </c>
      <c r="D873" s="4" t="str">
        <f ca="1">IF($H873="data",".dat "&amp;X873,
IF($H873="str",".str " &amp; _xlfn.TEXTJOIN("",FALSE,OFFSET(program!$A$2,0,A873+1,1,M873-1)),
$L873&amp;" "&amp;_xlfn.TEXTJOIN(", ",TRUE,$X873:$Z873)
))</f>
        <v>.dat 2081</v>
      </c>
      <c r="E873" s="19" t="b">
        <f t="shared" ca="1" si="284"/>
        <v>0</v>
      </c>
      <c r="F873" s="5" t="str">
        <f t="shared" ca="1" si="285"/>
        <v>node31_main</v>
      </c>
      <c r="G873" s="5">
        <f t="shared" ca="1" si="286"/>
        <v>2088</v>
      </c>
      <c r="H873" s="5" t="str">
        <f t="shared" si="287"/>
        <v>data</v>
      </c>
      <c r="I873" s="13" t="b">
        <f t="shared" si="288"/>
        <v>1</v>
      </c>
      <c r="J873" s="6">
        <f ca="1">OFFSET(program!$A$1,0,disasm!A873)</f>
        <v>2081</v>
      </c>
      <c r="K873" s="7">
        <f t="shared" ca="1" si="278"/>
        <v>81</v>
      </c>
      <c r="L873" s="7" t="e">
        <f t="shared" ca="1" si="289"/>
        <v>#VALUE!</v>
      </c>
      <c r="M873" s="7">
        <f t="shared" si="290"/>
        <v>1</v>
      </c>
      <c r="N873" s="7">
        <f t="shared" si="279"/>
        <v>1</v>
      </c>
      <c r="O873" s="8">
        <f t="shared" si="291"/>
        <v>1</v>
      </c>
      <c r="P873" s="8" t="str">
        <f t="shared" si="280"/>
        <v/>
      </c>
      <c r="Q873" s="8" t="str">
        <f t="shared" si="281"/>
        <v/>
      </c>
      <c r="R873" s="8" t="str">
        <f t="shared" ca="1" si="292"/>
        <v>num</v>
      </c>
      <c r="S873" s="8" t="str">
        <f t="shared" si="293"/>
        <v/>
      </c>
      <c r="T873" s="8" t="str">
        <f t="shared" si="294"/>
        <v/>
      </c>
      <c r="U873" s="7">
        <f ca="1">IF(O873="","",OFFSET(program!$A$1,0,disasm!$A873+COLUMN()-COLUMN($U873)+IF($I873,0,1)))</f>
        <v>2081</v>
      </c>
      <c r="V873" s="7" t="str">
        <f ca="1">IF(P873="","",OFFSET(program!$A$1,0,disasm!$A873+COLUMN()-COLUMN($U873)+IF($I873,0,1)))</f>
        <v/>
      </c>
      <c r="W873" s="7" t="str">
        <f ca="1">IF(Q873="","",OFFSET(program!$A$1,0,disasm!$A873+COLUMN()-COLUMN($U873)+IF($I873,0,1)))</f>
        <v/>
      </c>
      <c r="X873" s="3" t="str">
        <f t="shared" ca="1" si="295"/>
        <v>2081</v>
      </c>
      <c r="Y873" s="3" t="str">
        <f t="shared" si="296"/>
        <v/>
      </c>
      <c r="Z873" s="3" t="str">
        <f t="shared" si="297"/>
        <v/>
      </c>
      <c r="AA873" s="3" t="str">
        <f ca="1">" "
&amp;AE873
&amp;IF(AND(OR(K873=5,K873=6),MOD(INT(J873/1000),10)=1)," A2","")
&amp;IF(AND(NOT(I873),J873=109,OFFSET(program!$A$1,0,disasm!$A873+1)&gt;0,NOT(ISNUMBER(FIND(" A1 "," "&amp;AE873&amp;" "))))," AUTOLABEL","")
&amp;" "</f>
        <v xml:space="preserve">  </v>
      </c>
    </row>
    <row r="874" spans="1:31" x14ac:dyDescent="0.2">
      <c r="A874" s="1">
        <f t="shared" ca="1" si="282"/>
        <v>2119</v>
      </c>
      <c r="B874" s="2" t="str">
        <f t="shared" ca="1" si="283"/>
        <v>node49_main</v>
      </c>
      <c r="C874" s="3" t="str">
        <f ca="1">_xlfn.TEXTJOIN(" ",FALSE,OFFSET(program!$A$1,0,A874,1,M874))</f>
        <v>1102 1 83663 66</v>
      </c>
      <c r="D874" s="4" t="str">
        <f ca="1">IF($H874="data",".dat "&amp;X874,
IF($H874="str",".str " &amp; _xlfn.TEXTJOIN("",FALSE,OFFSET(program!$A$2,0,A874+1,1,M874-1)),
$L874&amp;" "&amp;_xlfn.TEXTJOIN(", ",TRUE,$X874:$Z874)
))</f>
        <v>MUL  1, 83663, [node.prime]</v>
      </c>
      <c r="E874" s="19" t="b">
        <f t="shared" ca="1" si="284"/>
        <v>1</v>
      </c>
      <c r="F874" s="5" t="str">
        <f t="shared" si="285"/>
        <v>node49_main</v>
      </c>
      <c r="G874" s="5">
        <f t="shared" ca="1" si="286"/>
        <v>2119</v>
      </c>
      <c r="H874" s="5" t="str">
        <f t="shared" si="287"/>
        <v>code</v>
      </c>
      <c r="I874" s="13" t="b">
        <f t="shared" si="288"/>
        <v>0</v>
      </c>
      <c r="J874" s="6">
        <f ca="1">OFFSET(program!$A$1,0,disasm!A874)</f>
        <v>1102</v>
      </c>
      <c r="K874" s="7">
        <f t="shared" ca="1" si="278"/>
        <v>2</v>
      </c>
      <c r="L874" s="7" t="str">
        <f t="shared" ca="1" si="289"/>
        <v xml:space="preserve">MUL </v>
      </c>
      <c r="M874" s="7">
        <f t="shared" ca="1" si="290"/>
        <v>4</v>
      </c>
      <c r="N874" s="7">
        <f t="shared" ca="1" si="279"/>
        <v>3</v>
      </c>
      <c r="O874" s="8">
        <f t="shared" ca="1" si="291"/>
        <v>1</v>
      </c>
      <c r="P874" s="8">
        <f t="shared" ca="1" si="280"/>
        <v>1</v>
      </c>
      <c r="Q874" s="8">
        <f t="shared" ca="1" si="281"/>
        <v>0</v>
      </c>
      <c r="R874" s="8" t="str">
        <f t="shared" ca="1" si="292"/>
        <v>num</v>
      </c>
      <c r="S874" s="8" t="str">
        <f t="shared" ca="1" si="293"/>
        <v>num</v>
      </c>
      <c r="T874" s="8" t="str">
        <f t="shared" ca="1" si="294"/>
        <v>addr</v>
      </c>
      <c r="U874" s="7">
        <f ca="1">IF(O874="","",OFFSET(program!$A$1,0,disasm!$A874+COLUMN()-COLUMN($U874)+IF($I874,0,1)))</f>
        <v>1</v>
      </c>
      <c r="V874" s="7">
        <f ca="1">IF(P874="","",OFFSET(program!$A$1,0,disasm!$A874+COLUMN()-COLUMN($U874)+IF($I874,0,1)))</f>
        <v>83663</v>
      </c>
      <c r="W874" s="7">
        <f ca="1">IF(Q874="","",OFFSET(program!$A$1,0,disasm!$A874+COLUMN()-COLUMN($U874)+IF($I874,0,1)))</f>
        <v>66</v>
      </c>
      <c r="X874" s="3" t="str">
        <f t="shared" ca="1" si="295"/>
        <v>1</v>
      </c>
      <c r="Y874" s="3" t="str">
        <f t="shared" ca="1" si="296"/>
        <v>83663</v>
      </c>
      <c r="Z874" s="3" t="str">
        <f t="shared" ca="1" si="297"/>
        <v>[node.prime]</v>
      </c>
      <c r="AA874" s="3" t="str">
        <f ca="1">" "
&amp;AE874
&amp;IF(AND(OR(K874=5,K874=6),MOD(INT(J874/1000),10)=1)," A2","")
&amp;IF(AND(NOT(I874),J874=109,OFFSET(program!$A$1,0,disasm!$A874+1)&gt;0,NOT(ISNUMBER(FIND(" A1 "," "&amp;AE874&amp;" "))))," AUTOLABEL","")
&amp;" "</f>
        <v xml:space="preserve"> CODE </v>
      </c>
      <c r="AD874" s="12" t="s">
        <v>131</v>
      </c>
      <c r="AE874" s="12" t="s">
        <v>24</v>
      </c>
    </row>
    <row r="875" spans="1:31" x14ac:dyDescent="0.2">
      <c r="A875" s="1">
        <f t="shared" ca="1" si="282"/>
        <v>2123</v>
      </c>
      <c r="B875" s="2" t="str">
        <f t="shared" ca="1" si="283"/>
        <v>node49_main+4</v>
      </c>
      <c r="C875" s="3" t="str">
        <f ca="1">_xlfn.TEXTJOIN(" ",FALSE,OFFSET(program!$A$1,0,A875,1,M875))</f>
        <v>1102 1 2 67</v>
      </c>
      <c r="D875" s="4" t="str">
        <f ca="1">IF($H875="data",".dat "&amp;X875,
IF($H875="str",".str " &amp; _xlfn.TEXTJOIN("",FALSE,OFFSET(program!$A$2,0,A875+1,1,M875-1)),
$L875&amp;" "&amp;_xlfn.TEXTJOIN(", ",TRUE,$X875:$Z875)
))</f>
        <v>MUL  1, 2, [node.rxmem_size]</v>
      </c>
      <c r="E875" s="19" t="b">
        <f t="shared" ca="1" si="284"/>
        <v>1</v>
      </c>
      <c r="F875" s="5" t="str">
        <f t="shared" ca="1" si="285"/>
        <v>node49_main</v>
      </c>
      <c r="G875" s="5">
        <f t="shared" ca="1" si="286"/>
        <v>2119</v>
      </c>
      <c r="H875" s="5" t="str">
        <f t="shared" si="287"/>
        <v>code</v>
      </c>
      <c r="I875" s="13" t="b">
        <f t="shared" si="288"/>
        <v>0</v>
      </c>
      <c r="J875" s="6">
        <f ca="1">OFFSET(program!$A$1,0,disasm!A875)</f>
        <v>1102</v>
      </c>
      <c r="K875" s="7">
        <f t="shared" ca="1" si="278"/>
        <v>2</v>
      </c>
      <c r="L875" s="7" t="str">
        <f t="shared" ca="1" si="289"/>
        <v xml:space="preserve">MUL </v>
      </c>
      <c r="M875" s="7">
        <f t="shared" ca="1" si="290"/>
        <v>4</v>
      </c>
      <c r="N875" s="7">
        <f t="shared" ca="1" si="279"/>
        <v>3</v>
      </c>
      <c r="O875" s="8">
        <f t="shared" ca="1" si="291"/>
        <v>1</v>
      </c>
      <c r="P875" s="8">
        <f t="shared" ca="1" si="280"/>
        <v>1</v>
      </c>
      <c r="Q875" s="8">
        <f t="shared" ca="1" si="281"/>
        <v>0</v>
      </c>
      <c r="R875" s="8" t="str">
        <f t="shared" ca="1" si="292"/>
        <v>num</v>
      </c>
      <c r="S875" s="8" t="str">
        <f t="shared" ca="1" si="293"/>
        <v>num</v>
      </c>
      <c r="T875" s="8" t="str">
        <f t="shared" ca="1" si="294"/>
        <v>addr</v>
      </c>
      <c r="U875" s="7">
        <f ca="1">IF(O875="","",OFFSET(program!$A$1,0,disasm!$A875+COLUMN()-COLUMN($U875)+IF($I875,0,1)))</f>
        <v>1</v>
      </c>
      <c r="V875" s="7">
        <f ca="1">IF(P875="","",OFFSET(program!$A$1,0,disasm!$A875+COLUMN()-COLUMN($U875)+IF($I875,0,1)))</f>
        <v>2</v>
      </c>
      <c r="W875" s="7">
        <f ca="1">IF(Q875="","",OFFSET(program!$A$1,0,disasm!$A875+COLUMN()-COLUMN($U875)+IF($I875,0,1)))</f>
        <v>67</v>
      </c>
      <c r="X875" s="3" t="str">
        <f t="shared" ca="1" si="295"/>
        <v>1</v>
      </c>
      <c r="Y875" s="3" t="str">
        <f t="shared" ca="1" si="296"/>
        <v>2</v>
      </c>
      <c r="Z875" s="3" t="str">
        <f t="shared" ca="1" si="297"/>
        <v>[node.rxmem_size]</v>
      </c>
      <c r="AA875" s="3" t="str">
        <f ca="1">" "
&amp;AE875
&amp;IF(AND(OR(K875=5,K875=6),MOD(INT(J875/1000),10)=1)," A2","")
&amp;IF(AND(NOT(I875),J875=109,OFFSET(program!$A$1,0,disasm!$A875+1)&gt;0,NOT(ISNUMBER(FIND(" A1 "," "&amp;AE875&amp;" "))))," AUTOLABEL","")
&amp;" "</f>
        <v xml:space="preserve">  </v>
      </c>
    </row>
    <row r="876" spans="1:31" x14ac:dyDescent="0.2">
      <c r="A876" s="1">
        <f t="shared" ca="1" si="282"/>
        <v>2127</v>
      </c>
      <c r="B876" s="2" t="str">
        <f t="shared" ca="1" si="283"/>
        <v>node49_main+8</v>
      </c>
      <c r="C876" s="3" t="str">
        <f ca="1">_xlfn.TEXTJOIN(" ",FALSE,OFFSET(program!$A$1,0,A876,1,M876))</f>
        <v>1101 2146 0 68</v>
      </c>
      <c r="D876" s="4" t="str">
        <f ca="1">IF($H876="data",".dat "&amp;X876,
IF($H876="str",".str " &amp; _xlfn.TEXTJOIN("",FALSE,OFFSET(program!$A$2,0,A876+1,1,M876-1)),
$L876&amp;" "&amp;_xlfn.TEXTJOIN(", ",TRUE,$X876:$Z876)
))</f>
        <v>ADD  node49_main+27, 0, [node.rxmem]</v>
      </c>
      <c r="E876" s="19" t="b">
        <f t="shared" ca="1" si="284"/>
        <v>1</v>
      </c>
      <c r="F876" s="5" t="str">
        <f t="shared" ca="1" si="285"/>
        <v>node49_main</v>
      </c>
      <c r="G876" s="5">
        <f t="shared" ca="1" si="286"/>
        <v>2119</v>
      </c>
      <c r="H876" s="5" t="str">
        <f t="shared" si="287"/>
        <v>code</v>
      </c>
      <c r="I876" s="13" t="b">
        <f t="shared" si="288"/>
        <v>0</v>
      </c>
      <c r="J876" s="6">
        <f ca="1">OFFSET(program!$A$1,0,disasm!A876)</f>
        <v>1101</v>
      </c>
      <c r="K876" s="7">
        <f t="shared" ca="1" si="278"/>
        <v>1</v>
      </c>
      <c r="L876" s="7" t="str">
        <f t="shared" ca="1" si="289"/>
        <v xml:space="preserve">ADD </v>
      </c>
      <c r="M876" s="7">
        <f t="shared" ca="1" si="290"/>
        <v>4</v>
      </c>
      <c r="N876" s="7">
        <f t="shared" ca="1" si="279"/>
        <v>3</v>
      </c>
      <c r="O876" s="8">
        <f t="shared" ca="1" si="291"/>
        <v>1</v>
      </c>
      <c r="P876" s="8">
        <f t="shared" ca="1" si="280"/>
        <v>1</v>
      </c>
      <c r="Q876" s="8">
        <f t="shared" ca="1" si="281"/>
        <v>0</v>
      </c>
      <c r="R876" s="8" t="str">
        <f t="shared" ca="1" si="292"/>
        <v>addr</v>
      </c>
      <c r="S876" s="8" t="str">
        <f t="shared" ca="1" si="293"/>
        <v>num</v>
      </c>
      <c r="T876" s="8" t="str">
        <f t="shared" ca="1" si="294"/>
        <v>addr</v>
      </c>
      <c r="U876" s="7">
        <f ca="1">IF(O876="","",OFFSET(program!$A$1,0,disasm!$A876+COLUMN()-COLUMN($U876)+IF($I876,0,1)))</f>
        <v>2146</v>
      </c>
      <c r="V876" s="7">
        <f ca="1">IF(P876="","",OFFSET(program!$A$1,0,disasm!$A876+COLUMN()-COLUMN($U876)+IF($I876,0,1)))</f>
        <v>0</v>
      </c>
      <c r="W876" s="7">
        <f ca="1">IF(Q876="","",OFFSET(program!$A$1,0,disasm!$A876+COLUMN()-COLUMN($U876)+IF($I876,0,1)))</f>
        <v>68</v>
      </c>
      <c r="X876" s="3" t="str">
        <f t="shared" ca="1" si="295"/>
        <v>node49_main+27</v>
      </c>
      <c r="Y876" s="3" t="str">
        <f t="shared" ca="1" si="296"/>
        <v>0</v>
      </c>
      <c r="Z876" s="3" t="str">
        <f t="shared" ca="1" si="297"/>
        <v>[node.rxmem]</v>
      </c>
      <c r="AA876" s="3" t="str">
        <f ca="1">" "
&amp;AE876
&amp;IF(AND(OR(K876=5,K876=6),MOD(INT(J876/1000),10)=1)," A2","")
&amp;IF(AND(NOT(I876),J876=109,OFFSET(program!$A$1,0,disasm!$A876+1)&gt;0,NOT(ISNUMBER(FIND(" A1 "," "&amp;AE876&amp;" "))))," AUTOLABEL","")
&amp;" "</f>
        <v xml:space="preserve"> A1 </v>
      </c>
      <c r="AE876" s="12" t="s">
        <v>28</v>
      </c>
    </row>
    <row r="877" spans="1:31" x14ac:dyDescent="0.2">
      <c r="A877" s="1">
        <f t="shared" ca="1" si="282"/>
        <v>2131</v>
      </c>
      <c r="B877" s="2" t="str">
        <f t="shared" ca="1" si="283"/>
        <v>node49_main+12</v>
      </c>
      <c r="C877" s="3" t="str">
        <f ca="1">_xlfn.TEXTJOIN(" ",FALSE,OFFSET(program!$A$1,0,A877,1,M877))</f>
        <v>1101 351 0 69</v>
      </c>
      <c r="D877" s="4" t="str">
        <f ca="1">IF($H877="data",".dat "&amp;X877,
IF($H877="str",".str " &amp; _xlfn.TEXTJOIN("",FALSE,OFFSET(program!$A$2,0,A877+1,1,M877-1)),
$L877&amp;" "&amp;_xlfn.TEXTJOIN(", ",TRUE,$X877:$Z877)
))</f>
        <v>ADD  app_quotient, 0, [node.node_app]</v>
      </c>
      <c r="E877" s="19" t="b">
        <f t="shared" ca="1" si="284"/>
        <v>1</v>
      </c>
      <c r="F877" s="5" t="str">
        <f t="shared" ca="1" si="285"/>
        <v>node49_main</v>
      </c>
      <c r="G877" s="5">
        <f t="shared" ca="1" si="286"/>
        <v>2119</v>
      </c>
      <c r="H877" s="5" t="str">
        <f t="shared" si="287"/>
        <v>code</v>
      </c>
      <c r="I877" s="13" t="b">
        <f t="shared" si="288"/>
        <v>0</v>
      </c>
      <c r="J877" s="6">
        <f ca="1">OFFSET(program!$A$1,0,disasm!A877)</f>
        <v>1101</v>
      </c>
      <c r="K877" s="7">
        <f t="shared" ca="1" si="278"/>
        <v>1</v>
      </c>
      <c r="L877" s="7" t="str">
        <f t="shared" ca="1" si="289"/>
        <v xml:space="preserve">ADD </v>
      </c>
      <c r="M877" s="7">
        <f t="shared" ca="1" si="290"/>
        <v>4</v>
      </c>
      <c r="N877" s="7">
        <f t="shared" ca="1" si="279"/>
        <v>3</v>
      </c>
      <c r="O877" s="8">
        <f t="shared" ca="1" si="291"/>
        <v>1</v>
      </c>
      <c r="P877" s="8">
        <f t="shared" ca="1" si="280"/>
        <v>1</v>
      </c>
      <c r="Q877" s="8">
        <f t="shared" ca="1" si="281"/>
        <v>0</v>
      </c>
      <c r="R877" s="8" t="str">
        <f t="shared" ca="1" si="292"/>
        <v>addr</v>
      </c>
      <c r="S877" s="8" t="str">
        <f t="shared" ca="1" si="293"/>
        <v>num</v>
      </c>
      <c r="T877" s="8" t="str">
        <f t="shared" ca="1" si="294"/>
        <v>addr</v>
      </c>
      <c r="U877" s="7">
        <f ca="1">IF(O877="","",OFFSET(program!$A$1,0,disasm!$A877+COLUMN()-COLUMN($U877)+IF($I877,0,1)))</f>
        <v>351</v>
      </c>
      <c r="V877" s="7">
        <f ca="1">IF(P877="","",OFFSET(program!$A$1,0,disasm!$A877+COLUMN()-COLUMN($U877)+IF($I877,0,1)))</f>
        <v>0</v>
      </c>
      <c r="W877" s="7">
        <f ca="1">IF(Q877="","",OFFSET(program!$A$1,0,disasm!$A877+COLUMN()-COLUMN($U877)+IF($I877,0,1)))</f>
        <v>69</v>
      </c>
      <c r="X877" s="3" t="str">
        <f t="shared" ca="1" si="295"/>
        <v>app_quotient</v>
      </c>
      <c r="Y877" s="3" t="str">
        <f t="shared" ca="1" si="296"/>
        <v>0</v>
      </c>
      <c r="Z877" s="3" t="str">
        <f t="shared" ca="1" si="297"/>
        <v>[node.node_app]</v>
      </c>
      <c r="AA877" s="3" t="str">
        <f ca="1">" "
&amp;AE877
&amp;IF(AND(OR(K877=5,K877=6),MOD(INT(J877/1000),10)=1)," A2","")
&amp;IF(AND(NOT(I877),J877=109,OFFSET(program!$A$1,0,disasm!$A877+1)&gt;0,NOT(ISNUMBER(FIND(" A1 "," "&amp;AE877&amp;" "))))," AUTOLABEL","")
&amp;" "</f>
        <v xml:space="preserve"> A1 </v>
      </c>
      <c r="AE877" s="12" t="s">
        <v>28</v>
      </c>
    </row>
    <row r="878" spans="1:31" x14ac:dyDescent="0.2">
      <c r="A878" s="1">
        <f t="shared" ca="1" si="282"/>
        <v>2135</v>
      </c>
      <c r="B878" s="2" t="str">
        <f t="shared" ca="1" si="283"/>
        <v>node49_main+16</v>
      </c>
      <c r="C878" s="3" t="str">
        <f ca="1">_xlfn.TEXTJOIN(" ",FALSE,OFFSET(program!$A$1,0,A878,1,M878))</f>
        <v>1101 1 0 71</v>
      </c>
      <c r="D878" s="4" t="str">
        <f ca="1">IF($H878="data",".dat "&amp;X878,
IF($H878="str",".str " &amp; _xlfn.TEXTJOIN("",FALSE,OFFSET(program!$A$2,0,A878+1,1,M878-1)),
$L878&amp;" "&amp;_xlfn.TEXTJOIN(", ",TRUE,$X878:$Z878)
))</f>
        <v>ADD  1, 0, [node.desttbl_size]</v>
      </c>
      <c r="E878" s="19" t="b">
        <f t="shared" ca="1" si="284"/>
        <v>1</v>
      </c>
      <c r="F878" s="5" t="str">
        <f t="shared" ca="1" si="285"/>
        <v>node49_main</v>
      </c>
      <c r="G878" s="5">
        <f t="shared" ca="1" si="286"/>
        <v>2119</v>
      </c>
      <c r="H878" s="5" t="str">
        <f t="shared" si="287"/>
        <v>code</v>
      </c>
      <c r="I878" s="13" t="b">
        <f t="shared" si="288"/>
        <v>0</v>
      </c>
      <c r="J878" s="6">
        <f ca="1">OFFSET(program!$A$1,0,disasm!A878)</f>
        <v>1101</v>
      </c>
      <c r="K878" s="7">
        <f t="shared" ca="1" si="278"/>
        <v>1</v>
      </c>
      <c r="L878" s="7" t="str">
        <f t="shared" ca="1" si="289"/>
        <v xml:space="preserve">ADD </v>
      </c>
      <c r="M878" s="7">
        <f t="shared" ca="1" si="290"/>
        <v>4</v>
      </c>
      <c r="N878" s="7">
        <f t="shared" ca="1" si="279"/>
        <v>3</v>
      </c>
      <c r="O878" s="8">
        <f t="shared" ca="1" si="291"/>
        <v>1</v>
      </c>
      <c r="P878" s="8">
        <f t="shared" ca="1" si="280"/>
        <v>1</v>
      </c>
      <c r="Q878" s="8">
        <f t="shared" ca="1" si="281"/>
        <v>0</v>
      </c>
      <c r="R878" s="8" t="str">
        <f t="shared" ca="1" si="292"/>
        <v>num</v>
      </c>
      <c r="S878" s="8" t="str">
        <f t="shared" ca="1" si="293"/>
        <v>num</v>
      </c>
      <c r="T878" s="8" t="str">
        <f t="shared" ca="1" si="294"/>
        <v>addr</v>
      </c>
      <c r="U878" s="7">
        <f ca="1">IF(O878="","",OFFSET(program!$A$1,0,disasm!$A878+COLUMN()-COLUMN($U878)+IF($I878,0,1)))</f>
        <v>1</v>
      </c>
      <c r="V878" s="7">
        <f ca="1">IF(P878="","",OFFSET(program!$A$1,0,disasm!$A878+COLUMN()-COLUMN($U878)+IF($I878,0,1)))</f>
        <v>0</v>
      </c>
      <c r="W878" s="7">
        <f ca="1">IF(Q878="","",OFFSET(program!$A$1,0,disasm!$A878+COLUMN()-COLUMN($U878)+IF($I878,0,1)))</f>
        <v>71</v>
      </c>
      <c r="X878" s="3" t="str">
        <f t="shared" ca="1" si="295"/>
        <v>1</v>
      </c>
      <c r="Y878" s="3" t="str">
        <f t="shared" ca="1" si="296"/>
        <v>0</v>
      </c>
      <c r="Z878" s="3" t="str">
        <f t="shared" ca="1" si="297"/>
        <v>[node.desttbl_size]</v>
      </c>
      <c r="AA878" s="3" t="str">
        <f ca="1">" "
&amp;AE878
&amp;IF(AND(OR(K878=5,K878=6),MOD(INT(J878/1000),10)=1)," A2","")
&amp;IF(AND(NOT(I878),J878=109,OFFSET(program!$A$1,0,disasm!$A878+1)&gt;0,NOT(ISNUMBER(FIND(" A1 "," "&amp;AE878&amp;" "))))," AUTOLABEL","")
&amp;" "</f>
        <v xml:space="preserve">  </v>
      </c>
    </row>
    <row r="879" spans="1:31" x14ac:dyDescent="0.2">
      <c r="A879" s="1">
        <f t="shared" ca="1" si="282"/>
        <v>2139</v>
      </c>
      <c r="B879" s="2" t="str">
        <f t="shared" ca="1" si="283"/>
        <v>node49_main+20</v>
      </c>
      <c r="C879" s="3" t="str">
        <f ca="1">_xlfn.TEXTJOIN(" ",FALSE,OFFSET(program!$A$1,0,A879,1,M879))</f>
        <v>1102 2150 1 72</v>
      </c>
      <c r="D879" s="4" t="str">
        <f ca="1">IF($H879="data",".dat "&amp;X879,
IF($H879="str",".str " &amp; _xlfn.TEXTJOIN("",FALSE,OFFSET(program!$A$2,0,A879+1,1,M879-1)),
$L879&amp;" "&amp;_xlfn.TEXTJOIN(", ",TRUE,$X879:$Z879)
))</f>
        <v>MUL  node49_main+31, 1, [node.desttbl]</v>
      </c>
      <c r="E879" s="19" t="b">
        <f t="shared" ca="1" si="284"/>
        <v>1</v>
      </c>
      <c r="F879" s="5" t="str">
        <f t="shared" ca="1" si="285"/>
        <v>node49_main</v>
      </c>
      <c r="G879" s="5">
        <f t="shared" ca="1" si="286"/>
        <v>2119</v>
      </c>
      <c r="H879" s="5" t="str">
        <f t="shared" si="287"/>
        <v>code</v>
      </c>
      <c r="I879" s="13" t="b">
        <f t="shared" si="288"/>
        <v>0</v>
      </c>
      <c r="J879" s="6">
        <f ca="1">OFFSET(program!$A$1,0,disasm!A879)</f>
        <v>1102</v>
      </c>
      <c r="K879" s="7">
        <f t="shared" ca="1" si="278"/>
        <v>2</v>
      </c>
      <c r="L879" s="7" t="str">
        <f t="shared" ca="1" si="289"/>
        <v xml:space="preserve">MUL </v>
      </c>
      <c r="M879" s="7">
        <f t="shared" ca="1" si="290"/>
        <v>4</v>
      </c>
      <c r="N879" s="7">
        <f t="shared" ca="1" si="279"/>
        <v>3</v>
      </c>
      <c r="O879" s="8">
        <f t="shared" ca="1" si="291"/>
        <v>1</v>
      </c>
      <c r="P879" s="8">
        <f t="shared" ca="1" si="280"/>
        <v>1</v>
      </c>
      <c r="Q879" s="8">
        <f t="shared" ca="1" si="281"/>
        <v>0</v>
      </c>
      <c r="R879" s="8" t="str">
        <f t="shared" ca="1" si="292"/>
        <v>addr</v>
      </c>
      <c r="S879" s="8" t="str">
        <f t="shared" ca="1" si="293"/>
        <v>num</v>
      </c>
      <c r="T879" s="8" t="str">
        <f t="shared" ca="1" si="294"/>
        <v>addr</v>
      </c>
      <c r="U879" s="7">
        <f ca="1">IF(O879="","",OFFSET(program!$A$1,0,disasm!$A879+COLUMN()-COLUMN($U879)+IF($I879,0,1)))</f>
        <v>2150</v>
      </c>
      <c r="V879" s="7">
        <f ca="1">IF(P879="","",OFFSET(program!$A$1,0,disasm!$A879+COLUMN()-COLUMN($U879)+IF($I879,0,1)))</f>
        <v>1</v>
      </c>
      <c r="W879" s="7">
        <f ca="1">IF(Q879="","",OFFSET(program!$A$1,0,disasm!$A879+COLUMN()-COLUMN($U879)+IF($I879,0,1)))</f>
        <v>72</v>
      </c>
      <c r="X879" s="3" t="str">
        <f t="shared" ca="1" si="295"/>
        <v>node49_main+31</v>
      </c>
      <c r="Y879" s="3" t="str">
        <f t="shared" ca="1" si="296"/>
        <v>1</v>
      </c>
      <c r="Z879" s="3" t="str">
        <f t="shared" ca="1" si="297"/>
        <v>[node.desttbl]</v>
      </c>
      <c r="AA879" s="3" t="str">
        <f ca="1">" "
&amp;AE879
&amp;IF(AND(OR(K879=5,K879=6),MOD(INT(J879/1000),10)=1)," A2","")
&amp;IF(AND(NOT(I879),J879=109,OFFSET(program!$A$1,0,disasm!$A879+1)&gt;0,NOT(ISNUMBER(FIND(" A1 "," "&amp;AE879&amp;" "))))," AUTOLABEL","")
&amp;" "</f>
        <v xml:space="preserve"> A1 </v>
      </c>
      <c r="AE879" s="21" t="s">
        <v>28</v>
      </c>
    </row>
    <row r="880" spans="1:31" x14ac:dyDescent="0.2">
      <c r="A880" s="1">
        <f t="shared" ca="1" si="282"/>
        <v>2143</v>
      </c>
      <c r="B880" s="2" t="str">
        <f t="shared" ca="1" si="283"/>
        <v>node49_main+24</v>
      </c>
      <c r="C880" s="3" t="str">
        <f ca="1">_xlfn.TEXTJOIN(" ",FALSE,OFFSET(program!$A$1,0,A880,1,M880))</f>
        <v>1106 0 73</v>
      </c>
      <c r="D880" s="4" t="str">
        <f ca="1">IF($H880="data",".dat "&amp;X880,
IF($H880="str",".str " &amp; _xlfn.TEXTJOIN("",FALSE,OFFSET(program!$A$2,0,A880+1,1,M880-1)),
$L880&amp;" "&amp;_xlfn.TEXTJOIN(", ",TRUE,$X880:$Z880)
))</f>
        <v>J=0  0, main.loop</v>
      </c>
      <c r="E880" s="19" t="b">
        <f t="shared" ca="1" si="284"/>
        <v>1</v>
      </c>
      <c r="F880" s="5" t="str">
        <f t="shared" ca="1" si="285"/>
        <v>node49_main</v>
      </c>
      <c r="G880" s="5">
        <f t="shared" ca="1" si="286"/>
        <v>2119</v>
      </c>
      <c r="H880" s="5" t="str">
        <f t="shared" si="287"/>
        <v>code</v>
      </c>
      <c r="I880" s="13" t="b">
        <f t="shared" si="288"/>
        <v>0</v>
      </c>
      <c r="J880" s="6">
        <f ca="1">OFFSET(program!$A$1,0,disasm!A880)</f>
        <v>1106</v>
      </c>
      <c r="K880" s="7">
        <f t="shared" ca="1" si="278"/>
        <v>6</v>
      </c>
      <c r="L880" s="7" t="str">
        <f t="shared" ca="1" si="289"/>
        <v xml:space="preserve">J=0 </v>
      </c>
      <c r="M880" s="7">
        <f t="shared" ca="1" si="290"/>
        <v>3</v>
      </c>
      <c r="N880" s="7">
        <f t="shared" ca="1" si="279"/>
        <v>2</v>
      </c>
      <c r="O880" s="8">
        <f t="shared" ca="1" si="291"/>
        <v>1</v>
      </c>
      <c r="P880" s="8">
        <f t="shared" ca="1" si="280"/>
        <v>1</v>
      </c>
      <c r="Q880" s="8" t="str">
        <f t="shared" ca="1" si="281"/>
        <v/>
      </c>
      <c r="R880" s="8" t="str">
        <f t="shared" ca="1" si="292"/>
        <v>num</v>
      </c>
      <c r="S880" s="8" t="str">
        <f t="shared" ca="1" si="293"/>
        <v>addr</v>
      </c>
      <c r="T880" s="8" t="str">
        <f t="shared" ca="1" si="294"/>
        <v/>
      </c>
      <c r="U880" s="7">
        <f ca="1">IF(O880="","",OFFSET(program!$A$1,0,disasm!$A880+COLUMN()-COLUMN($U880)+IF($I880,0,1)))</f>
        <v>0</v>
      </c>
      <c r="V880" s="7">
        <f ca="1">IF(P880="","",OFFSET(program!$A$1,0,disasm!$A880+COLUMN()-COLUMN($U880)+IF($I880,0,1)))</f>
        <v>73</v>
      </c>
      <c r="W880" s="7" t="str">
        <f ca="1">IF(Q880="","",OFFSET(program!$A$1,0,disasm!$A880+COLUMN()-COLUMN($U880)+IF($I880,0,1)))</f>
        <v/>
      </c>
      <c r="X880" s="3" t="str">
        <f t="shared" ca="1" si="295"/>
        <v>0</v>
      </c>
      <c r="Y880" s="3" t="str">
        <f t="shared" ca="1" si="296"/>
        <v>main.loop</v>
      </c>
      <c r="Z880" s="3" t="str">
        <f t="shared" ca="1" si="297"/>
        <v/>
      </c>
      <c r="AA880" s="3" t="str">
        <f ca="1">" "
&amp;AE880
&amp;IF(AND(OR(K880=5,K880=6),MOD(INT(J880/1000),10)=1)," A2","")
&amp;IF(AND(NOT(I880),J880=109,OFFSET(program!$A$1,0,disasm!$A880+1)&gt;0,NOT(ISNUMBER(FIND(" A1 "," "&amp;AE880&amp;" "))))," AUTOLABEL","")
&amp;" "</f>
        <v xml:space="preserve">  A2 </v>
      </c>
    </row>
    <row r="881" spans="1:31" x14ac:dyDescent="0.2">
      <c r="A881" s="1">
        <f t="shared" ca="1" si="282"/>
        <v>2146</v>
      </c>
      <c r="B881" s="2" t="str">
        <f t="shared" ca="1" si="283"/>
        <v>node49_main+27</v>
      </c>
      <c r="C881" s="3" t="str">
        <f ca="1">_xlfn.TEXTJOIN(" ",FALSE,OFFSET(program!$A$1,0,A881,1,M881))</f>
        <v>0</v>
      </c>
      <c r="D881" s="4" t="str">
        <f ca="1">IF($H881="data",".dat "&amp;X881,
IF($H881="str",".str " &amp; _xlfn.TEXTJOIN("",FALSE,OFFSET(program!$A$2,0,A881+1,1,M881-1)),
$L881&amp;" "&amp;_xlfn.TEXTJOIN(", ",TRUE,$X881:$Z881)
))</f>
        <v>.dat 0</v>
      </c>
      <c r="E881" s="19" t="b">
        <f t="shared" ca="1" si="284"/>
        <v>1</v>
      </c>
      <c r="F881" s="5" t="str">
        <f t="shared" ca="1" si="285"/>
        <v>node49_main</v>
      </c>
      <c r="G881" s="5">
        <f t="shared" ca="1" si="286"/>
        <v>2119</v>
      </c>
      <c r="H881" s="5" t="str">
        <f t="shared" si="287"/>
        <v>data</v>
      </c>
      <c r="I881" s="13" t="b">
        <f t="shared" si="288"/>
        <v>1</v>
      </c>
      <c r="J881" s="6">
        <f ca="1">OFFSET(program!$A$1,0,disasm!A881)</f>
        <v>0</v>
      </c>
      <c r="K881" s="7">
        <f t="shared" ca="1" si="278"/>
        <v>0</v>
      </c>
      <c r="L881" s="7" t="e">
        <f t="shared" ca="1" si="289"/>
        <v>#VALUE!</v>
      </c>
      <c r="M881" s="7">
        <f t="shared" si="290"/>
        <v>1</v>
      </c>
      <c r="N881" s="7">
        <f t="shared" si="279"/>
        <v>1</v>
      </c>
      <c r="O881" s="8">
        <f t="shared" si="291"/>
        <v>1</v>
      </c>
      <c r="P881" s="8" t="str">
        <f t="shared" si="280"/>
        <v/>
      </c>
      <c r="Q881" s="8" t="str">
        <f t="shared" si="281"/>
        <v/>
      </c>
      <c r="R881" s="8" t="str">
        <f t="shared" ca="1" si="292"/>
        <v>num</v>
      </c>
      <c r="S881" s="8" t="str">
        <f t="shared" si="293"/>
        <v/>
      </c>
      <c r="T881" s="8" t="str">
        <f t="shared" si="294"/>
        <v/>
      </c>
      <c r="U881" s="7">
        <f ca="1">IF(O881="","",OFFSET(program!$A$1,0,disasm!$A881+COLUMN()-COLUMN($U881)+IF($I881,0,1)))</f>
        <v>0</v>
      </c>
      <c r="V881" s="7" t="str">
        <f ca="1">IF(P881="","",OFFSET(program!$A$1,0,disasm!$A881+COLUMN()-COLUMN($U881)+IF($I881,0,1)))</f>
        <v/>
      </c>
      <c r="W881" s="7" t="str">
        <f ca="1">IF(Q881="","",OFFSET(program!$A$1,0,disasm!$A881+COLUMN()-COLUMN($U881)+IF($I881,0,1)))</f>
        <v/>
      </c>
      <c r="X881" s="3" t="str">
        <f t="shared" ca="1" si="295"/>
        <v>0</v>
      </c>
      <c r="Y881" s="3" t="str">
        <f t="shared" si="296"/>
        <v/>
      </c>
      <c r="Z881" s="3" t="str">
        <f t="shared" si="297"/>
        <v/>
      </c>
      <c r="AA881" s="3" t="str">
        <f ca="1">" "
&amp;AE881
&amp;IF(AND(OR(K881=5,K881=6),MOD(INT(J881/1000),10)=1)," A2","")
&amp;IF(AND(NOT(I881),J881=109,OFFSET(program!$A$1,0,disasm!$A881+1)&gt;0,NOT(ISNUMBER(FIND(" A1 "," "&amp;AE881&amp;" "))))," AUTOLABEL","")
&amp;" "</f>
        <v xml:space="preserve"> DATA </v>
      </c>
      <c r="AE881" s="12" t="s">
        <v>23</v>
      </c>
    </row>
    <row r="882" spans="1:31" x14ac:dyDescent="0.2">
      <c r="A882" s="1">
        <f t="shared" ca="1" si="282"/>
        <v>2147</v>
      </c>
      <c r="B882" s="2" t="str">
        <f t="shared" ca="1" si="283"/>
        <v>node49_main+28</v>
      </c>
      <c r="C882" s="3" t="str">
        <f ca="1">_xlfn.TEXTJOIN(" ",FALSE,OFFSET(program!$A$1,0,A882,1,M882))</f>
        <v>0</v>
      </c>
      <c r="D882" s="4" t="str">
        <f ca="1">IF($H882="data",".dat "&amp;X882,
IF($H882="str",".str " &amp; _xlfn.TEXTJOIN("",FALSE,OFFSET(program!$A$2,0,A882+1,1,M882-1)),
$L882&amp;" "&amp;_xlfn.TEXTJOIN(", ",TRUE,$X882:$Z882)
))</f>
        <v>.dat 0</v>
      </c>
      <c r="E882" s="19" t="b">
        <f t="shared" ca="1" si="284"/>
        <v>1</v>
      </c>
      <c r="F882" s="5" t="str">
        <f t="shared" ca="1" si="285"/>
        <v>node49_main</v>
      </c>
      <c r="G882" s="5">
        <f t="shared" ca="1" si="286"/>
        <v>2119</v>
      </c>
      <c r="H882" s="5" t="str">
        <f t="shared" si="287"/>
        <v>data</v>
      </c>
      <c r="I882" s="13" t="b">
        <f t="shared" si="288"/>
        <v>1</v>
      </c>
      <c r="J882" s="6">
        <f ca="1">OFFSET(program!$A$1,0,disasm!A882)</f>
        <v>0</v>
      </c>
      <c r="K882" s="7">
        <f t="shared" ca="1" si="278"/>
        <v>0</v>
      </c>
      <c r="L882" s="7" t="e">
        <f t="shared" ca="1" si="289"/>
        <v>#VALUE!</v>
      </c>
      <c r="M882" s="7">
        <f t="shared" si="290"/>
        <v>1</v>
      </c>
      <c r="N882" s="7">
        <f t="shared" si="279"/>
        <v>1</v>
      </c>
      <c r="O882" s="8">
        <f t="shared" si="291"/>
        <v>1</v>
      </c>
      <c r="P882" s="8" t="str">
        <f t="shared" si="280"/>
        <v/>
      </c>
      <c r="Q882" s="8" t="str">
        <f t="shared" si="281"/>
        <v/>
      </c>
      <c r="R882" s="8" t="str">
        <f t="shared" ca="1" si="292"/>
        <v>num</v>
      </c>
      <c r="S882" s="8" t="str">
        <f t="shared" si="293"/>
        <v/>
      </c>
      <c r="T882" s="8" t="str">
        <f t="shared" si="294"/>
        <v/>
      </c>
      <c r="U882" s="7">
        <f ca="1">IF(O882="","",OFFSET(program!$A$1,0,disasm!$A882+COLUMN()-COLUMN($U882)+IF($I882,0,1)))</f>
        <v>0</v>
      </c>
      <c r="V882" s="7" t="str">
        <f ca="1">IF(P882="","",OFFSET(program!$A$1,0,disasm!$A882+COLUMN()-COLUMN($U882)+IF($I882,0,1)))</f>
        <v/>
      </c>
      <c r="W882" s="7" t="str">
        <f ca="1">IF(Q882="","",OFFSET(program!$A$1,0,disasm!$A882+COLUMN()-COLUMN($U882)+IF($I882,0,1)))</f>
        <v/>
      </c>
      <c r="X882" s="3" t="str">
        <f t="shared" ca="1" si="295"/>
        <v>0</v>
      </c>
      <c r="Y882" s="3" t="str">
        <f t="shared" si="296"/>
        <v/>
      </c>
      <c r="Z882" s="3" t="str">
        <f t="shared" si="297"/>
        <v/>
      </c>
      <c r="AA882" s="3" t="str">
        <f ca="1">" "
&amp;AE882
&amp;IF(AND(OR(K882=5,K882=6),MOD(INT(J882/1000),10)=1)," A2","")
&amp;IF(AND(NOT(I882),J882=109,OFFSET(program!$A$1,0,disasm!$A882+1)&gt;0,NOT(ISNUMBER(FIND(" A1 "," "&amp;AE882&amp;" "))))," AUTOLABEL","")
&amp;" "</f>
        <v xml:space="preserve">  </v>
      </c>
    </row>
    <row r="883" spans="1:31" x14ac:dyDescent="0.2">
      <c r="A883" s="1">
        <f t="shared" ca="1" si="282"/>
        <v>2148</v>
      </c>
      <c r="B883" s="2" t="str">
        <f t="shared" ca="1" si="283"/>
        <v>node49_main+29</v>
      </c>
      <c r="C883" s="3" t="str">
        <f ca="1">_xlfn.TEXTJOIN(" ",FALSE,OFFSET(program!$A$1,0,A883,1,M883))</f>
        <v>0</v>
      </c>
      <c r="D883" s="4" t="str">
        <f ca="1">IF($H883="data",".dat "&amp;X883,
IF($H883="str",".str " &amp; _xlfn.TEXTJOIN("",FALSE,OFFSET(program!$A$2,0,A883+1,1,M883-1)),
$L883&amp;" "&amp;_xlfn.TEXTJOIN(", ",TRUE,$X883:$Z883)
))</f>
        <v>.dat 0</v>
      </c>
      <c r="E883" s="19" t="b">
        <f t="shared" ca="1" si="284"/>
        <v>1</v>
      </c>
      <c r="F883" s="5" t="str">
        <f t="shared" ca="1" si="285"/>
        <v>node49_main</v>
      </c>
      <c r="G883" s="5">
        <f t="shared" ca="1" si="286"/>
        <v>2119</v>
      </c>
      <c r="H883" s="5" t="str">
        <f t="shared" si="287"/>
        <v>data</v>
      </c>
      <c r="I883" s="13" t="b">
        <f t="shared" si="288"/>
        <v>1</v>
      </c>
      <c r="J883" s="6">
        <f ca="1">OFFSET(program!$A$1,0,disasm!A883)</f>
        <v>0</v>
      </c>
      <c r="K883" s="7">
        <f t="shared" ca="1" si="278"/>
        <v>0</v>
      </c>
      <c r="L883" s="7" t="e">
        <f t="shared" ca="1" si="289"/>
        <v>#VALUE!</v>
      </c>
      <c r="M883" s="7">
        <f t="shared" si="290"/>
        <v>1</v>
      </c>
      <c r="N883" s="7">
        <f t="shared" si="279"/>
        <v>1</v>
      </c>
      <c r="O883" s="8">
        <f t="shared" si="291"/>
        <v>1</v>
      </c>
      <c r="P883" s="8" t="str">
        <f t="shared" si="280"/>
        <v/>
      </c>
      <c r="Q883" s="8" t="str">
        <f t="shared" si="281"/>
        <v/>
      </c>
      <c r="R883" s="8" t="str">
        <f t="shared" ca="1" si="292"/>
        <v>num</v>
      </c>
      <c r="S883" s="8" t="str">
        <f t="shared" si="293"/>
        <v/>
      </c>
      <c r="T883" s="8" t="str">
        <f t="shared" si="294"/>
        <v/>
      </c>
      <c r="U883" s="7">
        <f ca="1">IF(O883="","",OFFSET(program!$A$1,0,disasm!$A883+COLUMN()-COLUMN($U883)+IF($I883,0,1)))</f>
        <v>0</v>
      </c>
      <c r="V883" s="7" t="str">
        <f ca="1">IF(P883="","",OFFSET(program!$A$1,0,disasm!$A883+COLUMN()-COLUMN($U883)+IF($I883,0,1)))</f>
        <v/>
      </c>
      <c r="W883" s="7" t="str">
        <f ca="1">IF(Q883="","",OFFSET(program!$A$1,0,disasm!$A883+COLUMN()-COLUMN($U883)+IF($I883,0,1)))</f>
        <v/>
      </c>
      <c r="X883" s="3" t="str">
        <f t="shared" ca="1" si="295"/>
        <v>0</v>
      </c>
      <c r="Y883" s="3" t="str">
        <f t="shared" si="296"/>
        <v/>
      </c>
      <c r="Z883" s="3" t="str">
        <f t="shared" si="297"/>
        <v/>
      </c>
      <c r="AA883" s="3" t="str">
        <f ca="1">" "
&amp;AE883
&amp;IF(AND(OR(K883=5,K883=6),MOD(INT(J883/1000),10)=1)," A2","")
&amp;IF(AND(NOT(I883),J883=109,OFFSET(program!$A$1,0,disasm!$A883+1)&gt;0,NOT(ISNUMBER(FIND(" A1 "," "&amp;AE883&amp;" "))))," AUTOLABEL","")
&amp;" "</f>
        <v xml:space="preserve">  </v>
      </c>
    </row>
    <row r="884" spans="1:31" x14ac:dyDescent="0.2">
      <c r="A884" s="1">
        <f t="shared" ca="1" si="282"/>
        <v>2149</v>
      </c>
      <c r="B884" s="2" t="str">
        <f t="shared" ca="1" si="283"/>
        <v>node49_main+30</v>
      </c>
      <c r="C884" s="3" t="str">
        <f ca="1">_xlfn.TEXTJOIN(" ",FALSE,OFFSET(program!$A$1,0,A884,1,M884))</f>
        <v>0</v>
      </c>
      <c r="D884" s="4" t="str">
        <f ca="1">IF($H884="data",".dat "&amp;X884,
IF($H884="str",".str " &amp; _xlfn.TEXTJOIN("",FALSE,OFFSET(program!$A$2,0,A884+1,1,M884-1)),
$L884&amp;" "&amp;_xlfn.TEXTJOIN(", ",TRUE,$X884:$Z884)
))</f>
        <v>.dat 0</v>
      </c>
      <c r="E884" s="19" t="b">
        <f t="shared" ca="1" si="284"/>
        <v>1</v>
      </c>
      <c r="F884" s="5" t="str">
        <f t="shared" ca="1" si="285"/>
        <v>node49_main</v>
      </c>
      <c r="G884" s="5">
        <f t="shared" ca="1" si="286"/>
        <v>2119</v>
      </c>
      <c r="H884" s="5" t="str">
        <f t="shared" si="287"/>
        <v>data</v>
      </c>
      <c r="I884" s="13" t="b">
        <f t="shared" si="288"/>
        <v>1</v>
      </c>
      <c r="J884" s="6">
        <f ca="1">OFFSET(program!$A$1,0,disasm!A884)</f>
        <v>0</v>
      </c>
      <c r="K884" s="7">
        <f t="shared" ca="1" si="278"/>
        <v>0</v>
      </c>
      <c r="L884" s="7" t="e">
        <f t="shared" ca="1" si="289"/>
        <v>#VALUE!</v>
      </c>
      <c r="M884" s="7">
        <f t="shared" si="290"/>
        <v>1</v>
      </c>
      <c r="N884" s="7">
        <f t="shared" si="279"/>
        <v>1</v>
      </c>
      <c r="O884" s="8">
        <f t="shared" si="291"/>
        <v>1</v>
      </c>
      <c r="P884" s="8" t="str">
        <f t="shared" si="280"/>
        <v/>
      </c>
      <c r="Q884" s="8" t="str">
        <f t="shared" si="281"/>
        <v/>
      </c>
      <c r="R884" s="8" t="str">
        <f t="shared" ca="1" si="292"/>
        <v>num</v>
      </c>
      <c r="S884" s="8" t="str">
        <f t="shared" si="293"/>
        <v/>
      </c>
      <c r="T884" s="8" t="str">
        <f t="shared" si="294"/>
        <v/>
      </c>
      <c r="U884" s="7">
        <f ca="1">IF(O884="","",OFFSET(program!$A$1,0,disasm!$A884+COLUMN()-COLUMN($U884)+IF($I884,0,1)))</f>
        <v>0</v>
      </c>
      <c r="V884" s="7" t="str">
        <f ca="1">IF(P884="","",OFFSET(program!$A$1,0,disasm!$A884+COLUMN()-COLUMN($U884)+IF($I884,0,1)))</f>
        <v/>
      </c>
      <c r="W884" s="7" t="str">
        <f ca="1">IF(Q884="","",OFFSET(program!$A$1,0,disasm!$A884+COLUMN()-COLUMN($U884)+IF($I884,0,1)))</f>
        <v/>
      </c>
      <c r="X884" s="3" t="str">
        <f t="shared" ca="1" si="295"/>
        <v>0</v>
      </c>
      <c r="Y884" s="3" t="str">
        <f t="shared" si="296"/>
        <v/>
      </c>
      <c r="Z884" s="3" t="str">
        <f t="shared" si="297"/>
        <v/>
      </c>
      <c r="AA884" s="3" t="str">
        <f ca="1">" "
&amp;AE884
&amp;IF(AND(OR(K884=5,K884=6),MOD(INT(J884/1000),10)=1)," A2","")
&amp;IF(AND(NOT(I884),J884=109,OFFSET(program!$A$1,0,disasm!$A884+1)&gt;0,NOT(ISNUMBER(FIND(" A1 "," "&amp;AE884&amp;" "))))," AUTOLABEL","")
&amp;" "</f>
        <v xml:space="preserve">  </v>
      </c>
    </row>
    <row r="885" spans="1:31" x14ac:dyDescent="0.2">
      <c r="A885" s="1">
        <f t="shared" ca="1" si="282"/>
        <v>2150</v>
      </c>
      <c r="B885" s="2" t="str">
        <f t="shared" ca="1" si="283"/>
        <v>node49_main+31</v>
      </c>
      <c r="C885" s="3" t="str">
        <f ca="1">_xlfn.TEXTJOIN(" ",FALSE,OFFSET(program!$A$1,0,A885,1,M885))</f>
        <v>255</v>
      </c>
      <c r="D885" s="4" t="str">
        <f ca="1">IF($H885="data",".dat "&amp;X885,
IF($H885="str",".str " &amp; _xlfn.TEXTJOIN("",FALSE,OFFSET(program!$A$2,0,A885+1,1,M885-1)),
$L885&amp;" "&amp;_xlfn.TEXTJOIN(", ",TRUE,$X885:$Z885)
))</f>
        <v>.dat 255</v>
      </c>
      <c r="E885" s="19" t="b">
        <f t="shared" ca="1" si="284"/>
        <v>1</v>
      </c>
      <c r="F885" s="5" t="str">
        <f t="shared" ca="1" si="285"/>
        <v>node49_main</v>
      </c>
      <c r="G885" s="5">
        <f t="shared" ca="1" si="286"/>
        <v>2119</v>
      </c>
      <c r="H885" s="5" t="str">
        <f t="shared" si="287"/>
        <v>data</v>
      </c>
      <c r="I885" s="13" t="b">
        <f t="shared" si="288"/>
        <v>1</v>
      </c>
      <c r="J885" s="6">
        <f ca="1">OFFSET(program!$A$1,0,disasm!A885)</f>
        <v>255</v>
      </c>
      <c r="K885" s="7">
        <f t="shared" ca="1" si="278"/>
        <v>55</v>
      </c>
      <c r="L885" s="7" t="e">
        <f t="shared" ca="1" si="289"/>
        <v>#VALUE!</v>
      </c>
      <c r="M885" s="7">
        <f t="shared" si="290"/>
        <v>1</v>
      </c>
      <c r="N885" s="7">
        <f t="shared" si="279"/>
        <v>1</v>
      </c>
      <c r="O885" s="8">
        <f t="shared" si="291"/>
        <v>1</v>
      </c>
      <c r="P885" s="8" t="str">
        <f t="shared" si="280"/>
        <v/>
      </c>
      <c r="Q885" s="8" t="str">
        <f t="shared" si="281"/>
        <v/>
      </c>
      <c r="R885" s="8" t="str">
        <f t="shared" ca="1" si="292"/>
        <v>num</v>
      </c>
      <c r="S885" s="8" t="str">
        <f t="shared" si="293"/>
        <v/>
      </c>
      <c r="T885" s="8" t="str">
        <f t="shared" si="294"/>
        <v/>
      </c>
      <c r="U885" s="7">
        <f ca="1">IF(O885="","",OFFSET(program!$A$1,0,disasm!$A885+COLUMN()-COLUMN($U885)+IF($I885,0,1)))</f>
        <v>255</v>
      </c>
      <c r="V885" s="7" t="str">
        <f ca="1">IF(P885="","",OFFSET(program!$A$1,0,disasm!$A885+COLUMN()-COLUMN($U885)+IF($I885,0,1)))</f>
        <v/>
      </c>
      <c r="W885" s="7" t="str">
        <f ca="1">IF(Q885="","",OFFSET(program!$A$1,0,disasm!$A885+COLUMN()-COLUMN($U885)+IF($I885,0,1)))</f>
        <v/>
      </c>
      <c r="X885" s="3" t="str">
        <f t="shared" ca="1" si="295"/>
        <v>255</v>
      </c>
      <c r="Y885" s="3" t="str">
        <f t="shared" si="296"/>
        <v/>
      </c>
      <c r="Z885" s="3" t="str">
        <f t="shared" si="297"/>
        <v/>
      </c>
      <c r="AA885" s="3" t="str">
        <f ca="1">" "
&amp;AE885
&amp;IF(AND(OR(K885=5,K885=6),MOD(INT(J885/1000),10)=1)," A2","")
&amp;IF(AND(NOT(I885),J885=109,OFFSET(program!$A$1,0,disasm!$A885+1)&gt;0,NOT(ISNUMBER(FIND(" A1 "," "&amp;AE885&amp;" "))))," AUTOLABEL","")
&amp;" "</f>
        <v xml:space="preserve">  </v>
      </c>
    </row>
    <row r="886" spans="1:31" x14ac:dyDescent="0.2">
      <c r="A886" s="1">
        <f t="shared" ca="1" si="282"/>
        <v>2151</v>
      </c>
      <c r="B886" s="2" t="str">
        <f t="shared" ca="1" si="283"/>
        <v>node49_main+32</v>
      </c>
      <c r="C886" s="3" t="str">
        <f ca="1">_xlfn.TEXTJOIN(" ",FALSE,OFFSET(program!$A$1,0,A886,1,M886))</f>
        <v>5783</v>
      </c>
      <c r="D886" s="4" t="str">
        <f ca="1">IF($H886="data",".dat "&amp;X886,
IF($H886="str",".str " &amp; _xlfn.TEXTJOIN("",FALSE,OFFSET(program!$A$2,0,A886+1,1,M886-1)),
$L886&amp;" "&amp;_xlfn.TEXTJOIN(", ",TRUE,$X886:$Z886)
))</f>
        <v>.dat 5783</v>
      </c>
      <c r="E886" s="19" t="b">
        <f t="shared" ca="1" si="284"/>
        <v>1</v>
      </c>
      <c r="F886" s="5" t="str">
        <f t="shared" ca="1" si="285"/>
        <v>node49_main</v>
      </c>
      <c r="G886" s="5">
        <f t="shared" ca="1" si="286"/>
        <v>2119</v>
      </c>
      <c r="H886" s="5" t="str">
        <f t="shared" si="287"/>
        <v>data</v>
      </c>
      <c r="I886" s="13" t="b">
        <f t="shared" si="288"/>
        <v>1</v>
      </c>
      <c r="J886" s="6">
        <f ca="1">OFFSET(program!$A$1,0,disasm!A886)</f>
        <v>5783</v>
      </c>
      <c r="K886" s="7">
        <f t="shared" ca="1" si="278"/>
        <v>83</v>
      </c>
      <c r="L886" s="7" t="e">
        <f t="shared" ca="1" si="289"/>
        <v>#VALUE!</v>
      </c>
      <c r="M886" s="7">
        <f t="shared" si="290"/>
        <v>1</v>
      </c>
      <c r="N886" s="7">
        <f t="shared" si="279"/>
        <v>1</v>
      </c>
      <c r="O886" s="8">
        <f t="shared" si="291"/>
        <v>1</v>
      </c>
      <c r="P886" s="8" t="str">
        <f t="shared" si="280"/>
        <v/>
      </c>
      <c r="Q886" s="8" t="str">
        <f t="shared" si="281"/>
        <v/>
      </c>
      <c r="R886" s="8" t="str">
        <f t="shared" ca="1" si="292"/>
        <v>num</v>
      </c>
      <c r="S886" s="8" t="str">
        <f t="shared" si="293"/>
        <v/>
      </c>
      <c r="T886" s="8" t="str">
        <f t="shared" si="294"/>
        <v/>
      </c>
      <c r="U886" s="7">
        <f ca="1">IF(O886="","",OFFSET(program!$A$1,0,disasm!$A886+COLUMN()-COLUMN($U886)+IF($I886,0,1)))</f>
        <v>5783</v>
      </c>
      <c r="V886" s="7" t="str">
        <f ca="1">IF(P886="","",OFFSET(program!$A$1,0,disasm!$A886+COLUMN()-COLUMN($U886)+IF($I886,0,1)))</f>
        <v/>
      </c>
      <c r="W886" s="7" t="str">
        <f ca="1">IF(Q886="","",OFFSET(program!$A$1,0,disasm!$A886+COLUMN()-COLUMN($U886)+IF($I886,0,1)))</f>
        <v/>
      </c>
      <c r="X886" s="3" t="str">
        <f t="shared" ca="1" si="295"/>
        <v>5783</v>
      </c>
      <c r="Y886" s="3" t="str">
        <f t="shared" si="296"/>
        <v/>
      </c>
      <c r="Z886" s="3" t="str">
        <f t="shared" si="297"/>
        <v/>
      </c>
      <c r="AA886" s="3" t="str">
        <f ca="1">" "
&amp;AE886
&amp;IF(AND(OR(K886=5,K886=6),MOD(INT(J886/1000),10)=1)," A2","")
&amp;IF(AND(NOT(I886),J886=109,OFFSET(program!$A$1,0,disasm!$A886+1)&gt;0,NOT(ISNUMBER(FIND(" A1 "," "&amp;AE886&amp;" "))))," AUTOLABEL","")
&amp;" "</f>
        <v xml:space="preserve">  </v>
      </c>
    </row>
    <row r="887" spans="1:31" x14ac:dyDescent="0.2">
      <c r="A887" s="1">
        <f t="shared" ca="1" si="282"/>
        <v>2152</v>
      </c>
      <c r="B887" s="2" t="str">
        <f t="shared" ca="1" si="283"/>
        <v>node33_main</v>
      </c>
      <c r="C887" s="3" t="str">
        <f ca="1">_xlfn.TEXTJOIN(" ",FALSE,OFFSET(program!$A$1,0,A887,1,M887))</f>
        <v>1101 0 997 66</v>
      </c>
      <c r="D887" s="4" t="str">
        <f ca="1">IF($H887="data",".dat "&amp;X887,
IF($H887="str",".str " &amp; _xlfn.TEXTJOIN("",FALSE,OFFSET(program!$A$2,0,A887+1,1,M887-1)),
$L887&amp;" "&amp;_xlfn.TEXTJOIN(", ",TRUE,$X887:$Z887)
))</f>
        <v>ADD  0, 997, [node.prime]</v>
      </c>
      <c r="E887" s="19" t="b">
        <f t="shared" ca="1" si="284"/>
        <v>0</v>
      </c>
      <c r="F887" s="5" t="str">
        <f t="shared" si="285"/>
        <v>node33_main</v>
      </c>
      <c r="G887" s="5">
        <f t="shared" ca="1" si="286"/>
        <v>2152</v>
      </c>
      <c r="H887" s="5" t="str">
        <f t="shared" si="287"/>
        <v>code</v>
      </c>
      <c r="I887" s="13" t="b">
        <f t="shared" si="288"/>
        <v>0</v>
      </c>
      <c r="J887" s="6">
        <f ca="1">OFFSET(program!$A$1,0,disasm!A887)</f>
        <v>1101</v>
      </c>
      <c r="K887" s="7">
        <f t="shared" ca="1" si="278"/>
        <v>1</v>
      </c>
      <c r="L887" s="7" t="str">
        <f t="shared" ca="1" si="289"/>
        <v xml:space="preserve">ADD </v>
      </c>
      <c r="M887" s="7">
        <f t="shared" ca="1" si="290"/>
        <v>4</v>
      </c>
      <c r="N887" s="7">
        <f t="shared" ca="1" si="279"/>
        <v>3</v>
      </c>
      <c r="O887" s="8">
        <f t="shared" ca="1" si="291"/>
        <v>1</v>
      </c>
      <c r="P887" s="8">
        <f t="shared" ca="1" si="280"/>
        <v>1</v>
      </c>
      <c r="Q887" s="8">
        <f t="shared" ca="1" si="281"/>
        <v>0</v>
      </c>
      <c r="R887" s="8" t="str">
        <f t="shared" ca="1" si="292"/>
        <v>num</v>
      </c>
      <c r="S887" s="8" t="str">
        <f t="shared" ca="1" si="293"/>
        <v>num</v>
      </c>
      <c r="T887" s="8" t="str">
        <f t="shared" ca="1" si="294"/>
        <v>addr</v>
      </c>
      <c r="U887" s="7">
        <f ca="1">IF(O887="","",OFFSET(program!$A$1,0,disasm!$A887+COLUMN()-COLUMN($U887)+IF($I887,0,1)))</f>
        <v>0</v>
      </c>
      <c r="V887" s="7">
        <f ca="1">IF(P887="","",OFFSET(program!$A$1,0,disasm!$A887+COLUMN()-COLUMN($U887)+IF($I887,0,1)))</f>
        <v>997</v>
      </c>
      <c r="W887" s="7">
        <f ca="1">IF(Q887="","",OFFSET(program!$A$1,0,disasm!$A887+COLUMN()-COLUMN($U887)+IF($I887,0,1)))</f>
        <v>66</v>
      </c>
      <c r="X887" s="3" t="str">
        <f t="shared" ca="1" si="295"/>
        <v>0</v>
      </c>
      <c r="Y887" s="3" t="str">
        <f t="shared" ca="1" si="296"/>
        <v>997</v>
      </c>
      <c r="Z887" s="3" t="str">
        <f t="shared" ca="1" si="297"/>
        <v>[node.prime]</v>
      </c>
      <c r="AA887" s="3" t="str">
        <f ca="1">" "
&amp;AE887
&amp;IF(AND(OR(K887=5,K887=6),MOD(INT(J887/1000),10)=1)," A2","")
&amp;IF(AND(NOT(I887),J887=109,OFFSET(program!$A$1,0,disasm!$A887+1)&gt;0,NOT(ISNUMBER(FIND(" A1 "," "&amp;AE887&amp;" "))))," AUTOLABEL","")
&amp;" "</f>
        <v xml:space="preserve"> CODE </v>
      </c>
      <c r="AD887" s="12" t="s">
        <v>132</v>
      </c>
      <c r="AE887" s="12" t="s">
        <v>24</v>
      </c>
    </row>
    <row r="888" spans="1:31" x14ac:dyDescent="0.2">
      <c r="A888" s="1">
        <f t="shared" ca="1" si="282"/>
        <v>2156</v>
      </c>
      <c r="B888" s="2" t="str">
        <f t="shared" ca="1" si="283"/>
        <v>node33_main+4</v>
      </c>
      <c r="C888" s="3" t="str">
        <f ca="1">_xlfn.TEXTJOIN(" ",FALSE,OFFSET(program!$A$1,0,A888,1,M888))</f>
        <v>1102 1 1 67</v>
      </c>
      <c r="D888" s="4" t="str">
        <f ca="1">IF($H888="data",".dat "&amp;X888,
IF($H888="str",".str " &amp; _xlfn.TEXTJOIN("",FALSE,OFFSET(program!$A$2,0,A888+1,1,M888-1)),
$L888&amp;" "&amp;_xlfn.TEXTJOIN(", ",TRUE,$X888:$Z888)
))</f>
        <v>MUL  1, 1, [node.rxmem_size]</v>
      </c>
      <c r="E888" s="19" t="b">
        <f t="shared" ca="1" si="284"/>
        <v>0</v>
      </c>
      <c r="F888" s="5" t="str">
        <f t="shared" ca="1" si="285"/>
        <v>node33_main</v>
      </c>
      <c r="G888" s="5">
        <f t="shared" ca="1" si="286"/>
        <v>2152</v>
      </c>
      <c r="H888" s="5" t="str">
        <f t="shared" si="287"/>
        <v>code</v>
      </c>
      <c r="I888" s="13" t="b">
        <f t="shared" si="288"/>
        <v>0</v>
      </c>
      <c r="J888" s="6">
        <f ca="1">OFFSET(program!$A$1,0,disasm!A888)</f>
        <v>1102</v>
      </c>
      <c r="K888" s="7">
        <f t="shared" ca="1" si="278"/>
        <v>2</v>
      </c>
      <c r="L888" s="7" t="str">
        <f t="shared" ca="1" si="289"/>
        <v xml:space="preserve">MUL </v>
      </c>
      <c r="M888" s="7">
        <f t="shared" ca="1" si="290"/>
        <v>4</v>
      </c>
      <c r="N888" s="7">
        <f t="shared" ca="1" si="279"/>
        <v>3</v>
      </c>
      <c r="O888" s="8">
        <f t="shared" ca="1" si="291"/>
        <v>1</v>
      </c>
      <c r="P888" s="8">
        <f t="shared" ca="1" si="280"/>
        <v>1</v>
      </c>
      <c r="Q888" s="8">
        <f t="shared" ca="1" si="281"/>
        <v>0</v>
      </c>
      <c r="R888" s="8" t="str">
        <f t="shared" ca="1" si="292"/>
        <v>num</v>
      </c>
      <c r="S888" s="8" t="str">
        <f t="shared" ca="1" si="293"/>
        <v>num</v>
      </c>
      <c r="T888" s="8" t="str">
        <f t="shared" ca="1" si="294"/>
        <v>addr</v>
      </c>
      <c r="U888" s="7">
        <f ca="1">IF(O888="","",OFFSET(program!$A$1,0,disasm!$A888+COLUMN()-COLUMN($U888)+IF($I888,0,1)))</f>
        <v>1</v>
      </c>
      <c r="V888" s="7">
        <f ca="1">IF(P888="","",OFFSET(program!$A$1,0,disasm!$A888+COLUMN()-COLUMN($U888)+IF($I888,0,1)))</f>
        <v>1</v>
      </c>
      <c r="W888" s="7">
        <f ca="1">IF(Q888="","",OFFSET(program!$A$1,0,disasm!$A888+COLUMN()-COLUMN($U888)+IF($I888,0,1)))</f>
        <v>67</v>
      </c>
      <c r="X888" s="3" t="str">
        <f t="shared" ca="1" si="295"/>
        <v>1</v>
      </c>
      <c r="Y888" s="3" t="str">
        <f t="shared" ca="1" si="296"/>
        <v>1</v>
      </c>
      <c r="Z888" s="3" t="str">
        <f t="shared" ca="1" si="297"/>
        <v>[node.rxmem_size]</v>
      </c>
      <c r="AA888" s="3" t="str">
        <f ca="1">" "
&amp;AE888
&amp;IF(AND(OR(K888=5,K888=6),MOD(INT(J888/1000),10)=1)," A2","")
&amp;IF(AND(NOT(I888),J888=109,OFFSET(program!$A$1,0,disasm!$A888+1)&gt;0,NOT(ISNUMBER(FIND(" A1 "," "&amp;AE888&amp;" "))))," AUTOLABEL","")
&amp;" "</f>
        <v xml:space="preserve">  </v>
      </c>
    </row>
    <row r="889" spans="1:31" x14ac:dyDescent="0.2">
      <c r="A889" s="1">
        <f t="shared" ca="1" si="282"/>
        <v>2160</v>
      </c>
      <c r="B889" s="2" t="str">
        <f t="shared" ca="1" si="283"/>
        <v>node33_main+8</v>
      </c>
      <c r="C889" s="3" t="str">
        <f ca="1">_xlfn.TEXTJOIN(" ",FALSE,OFFSET(program!$A$1,0,A889,1,M889))</f>
        <v>1102 2179 1 68</v>
      </c>
      <c r="D889" s="4" t="str">
        <f ca="1">IF($H889="data",".dat "&amp;X889,
IF($H889="str",".str " &amp; _xlfn.TEXTJOIN("",FALSE,OFFSET(program!$A$2,0,A889+1,1,M889-1)),
$L889&amp;" "&amp;_xlfn.TEXTJOIN(", ",TRUE,$X889:$Z889)
))</f>
        <v>MUL  node33_main+27, 1, [node.rxmem]</v>
      </c>
      <c r="E889" s="19" t="b">
        <f t="shared" ca="1" si="284"/>
        <v>0</v>
      </c>
      <c r="F889" s="5" t="str">
        <f t="shared" ca="1" si="285"/>
        <v>node33_main</v>
      </c>
      <c r="G889" s="5">
        <f t="shared" ca="1" si="286"/>
        <v>2152</v>
      </c>
      <c r="H889" s="5" t="str">
        <f t="shared" si="287"/>
        <v>code</v>
      </c>
      <c r="I889" s="13" t="b">
        <f t="shared" si="288"/>
        <v>0</v>
      </c>
      <c r="J889" s="6">
        <f ca="1">OFFSET(program!$A$1,0,disasm!A889)</f>
        <v>1102</v>
      </c>
      <c r="K889" s="7">
        <f t="shared" ca="1" si="278"/>
        <v>2</v>
      </c>
      <c r="L889" s="7" t="str">
        <f t="shared" ca="1" si="289"/>
        <v xml:space="preserve">MUL </v>
      </c>
      <c r="M889" s="7">
        <f t="shared" ca="1" si="290"/>
        <v>4</v>
      </c>
      <c r="N889" s="7">
        <f t="shared" ca="1" si="279"/>
        <v>3</v>
      </c>
      <c r="O889" s="8">
        <f t="shared" ca="1" si="291"/>
        <v>1</v>
      </c>
      <c r="P889" s="8">
        <f t="shared" ca="1" si="280"/>
        <v>1</v>
      </c>
      <c r="Q889" s="8">
        <f t="shared" ca="1" si="281"/>
        <v>0</v>
      </c>
      <c r="R889" s="8" t="str">
        <f t="shared" ca="1" si="292"/>
        <v>addr</v>
      </c>
      <c r="S889" s="8" t="str">
        <f t="shared" ca="1" si="293"/>
        <v>num</v>
      </c>
      <c r="T889" s="8" t="str">
        <f t="shared" ca="1" si="294"/>
        <v>addr</v>
      </c>
      <c r="U889" s="7">
        <f ca="1">IF(O889="","",OFFSET(program!$A$1,0,disasm!$A889+COLUMN()-COLUMN($U889)+IF($I889,0,1)))</f>
        <v>2179</v>
      </c>
      <c r="V889" s="7">
        <f ca="1">IF(P889="","",OFFSET(program!$A$1,0,disasm!$A889+COLUMN()-COLUMN($U889)+IF($I889,0,1)))</f>
        <v>1</v>
      </c>
      <c r="W889" s="7">
        <f ca="1">IF(Q889="","",OFFSET(program!$A$1,0,disasm!$A889+COLUMN()-COLUMN($U889)+IF($I889,0,1)))</f>
        <v>68</v>
      </c>
      <c r="X889" s="3" t="str">
        <f t="shared" ca="1" si="295"/>
        <v>node33_main+27</v>
      </c>
      <c r="Y889" s="3" t="str">
        <f t="shared" ca="1" si="296"/>
        <v>1</v>
      </c>
      <c r="Z889" s="3" t="str">
        <f t="shared" ca="1" si="297"/>
        <v>[node.rxmem]</v>
      </c>
      <c r="AA889" s="3" t="str">
        <f ca="1">" "
&amp;AE889
&amp;IF(AND(OR(K889=5,K889=6),MOD(INT(J889/1000),10)=1)," A2","")
&amp;IF(AND(NOT(I889),J889=109,OFFSET(program!$A$1,0,disasm!$A889+1)&gt;0,NOT(ISNUMBER(FIND(" A1 "," "&amp;AE889&amp;" "))))," AUTOLABEL","")
&amp;" "</f>
        <v xml:space="preserve"> A1 </v>
      </c>
      <c r="AE889" s="12" t="s">
        <v>28</v>
      </c>
    </row>
    <row r="890" spans="1:31" x14ac:dyDescent="0.2">
      <c r="A890" s="1">
        <f t="shared" ca="1" si="282"/>
        <v>2164</v>
      </c>
      <c r="B890" s="2" t="str">
        <f t="shared" ca="1" si="283"/>
        <v>node33_main+12</v>
      </c>
      <c r="C890" s="3" t="str">
        <f ca="1">_xlfn.TEXTJOIN(" ",FALSE,OFFSET(program!$A$1,0,A890,1,M890))</f>
        <v>1101 0 556 69</v>
      </c>
      <c r="D890" s="4" t="str">
        <f ca="1">IF($H890="data",".dat "&amp;X890,
IF($H890="str",".str " &amp; _xlfn.TEXTJOIN("",FALSE,OFFSET(program!$A$2,0,A890+1,1,M890-1)),
$L890&amp;" "&amp;_xlfn.TEXTJOIN(", ",TRUE,$X890:$Z890)
))</f>
        <v>ADD  0, app_first, [node.node_app]</v>
      </c>
      <c r="E890" s="19" t="b">
        <f t="shared" ca="1" si="284"/>
        <v>0</v>
      </c>
      <c r="F890" s="5" t="str">
        <f t="shared" ca="1" si="285"/>
        <v>node33_main</v>
      </c>
      <c r="G890" s="5">
        <f t="shared" ca="1" si="286"/>
        <v>2152</v>
      </c>
      <c r="H890" s="5" t="str">
        <f t="shared" si="287"/>
        <v>code</v>
      </c>
      <c r="I890" s="13" t="b">
        <f t="shared" si="288"/>
        <v>0</v>
      </c>
      <c r="J890" s="6">
        <f ca="1">OFFSET(program!$A$1,0,disasm!A890)</f>
        <v>1101</v>
      </c>
      <c r="K890" s="7">
        <f t="shared" ca="1" si="278"/>
        <v>1</v>
      </c>
      <c r="L890" s="7" t="str">
        <f t="shared" ca="1" si="289"/>
        <v xml:space="preserve">ADD </v>
      </c>
      <c r="M890" s="7">
        <f t="shared" ca="1" si="290"/>
        <v>4</v>
      </c>
      <c r="N890" s="7">
        <f t="shared" ca="1" si="279"/>
        <v>3</v>
      </c>
      <c r="O890" s="8">
        <f t="shared" ca="1" si="291"/>
        <v>1</v>
      </c>
      <c r="P890" s="8">
        <f t="shared" ca="1" si="280"/>
        <v>1</v>
      </c>
      <c r="Q890" s="8">
        <f t="shared" ca="1" si="281"/>
        <v>0</v>
      </c>
      <c r="R890" s="8" t="str">
        <f t="shared" ca="1" si="292"/>
        <v>num</v>
      </c>
      <c r="S890" s="8" t="str">
        <f t="shared" ca="1" si="293"/>
        <v>addr</v>
      </c>
      <c r="T890" s="8" t="str">
        <f t="shared" ca="1" si="294"/>
        <v>addr</v>
      </c>
      <c r="U890" s="7">
        <f ca="1">IF(O890="","",OFFSET(program!$A$1,0,disasm!$A890+COLUMN()-COLUMN($U890)+IF($I890,0,1)))</f>
        <v>0</v>
      </c>
      <c r="V890" s="7">
        <f ca="1">IF(P890="","",OFFSET(program!$A$1,0,disasm!$A890+COLUMN()-COLUMN($U890)+IF($I890,0,1)))</f>
        <v>556</v>
      </c>
      <c r="W890" s="7">
        <f ca="1">IF(Q890="","",OFFSET(program!$A$1,0,disasm!$A890+COLUMN()-COLUMN($U890)+IF($I890,0,1)))</f>
        <v>69</v>
      </c>
      <c r="X890" s="3" t="str">
        <f t="shared" ca="1" si="295"/>
        <v>0</v>
      </c>
      <c r="Y890" s="3" t="str">
        <f t="shared" ca="1" si="296"/>
        <v>app_first</v>
      </c>
      <c r="Z890" s="3" t="str">
        <f t="shared" ca="1" si="297"/>
        <v>[node.node_app]</v>
      </c>
      <c r="AA890" s="3" t="str">
        <f ca="1">" "
&amp;AE890
&amp;IF(AND(OR(K890=5,K890=6),MOD(INT(J890/1000),10)=1)," A2","")
&amp;IF(AND(NOT(I890),J890=109,OFFSET(program!$A$1,0,disasm!$A890+1)&gt;0,NOT(ISNUMBER(FIND(" A1 "," "&amp;AE890&amp;" "))))," AUTOLABEL","")
&amp;" "</f>
        <v xml:space="preserve"> A2 </v>
      </c>
      <c r="AE890" s="12" t="s">
        <v>19</v>
      </c>
    </row>
    <row r="891" spans="1:31" x14ac:dyDescent="0.2">
      <c r="A891" s="1">
        <f t="shared" ca="1" si="282"/>
        <v>2168</v>
      </c>
      <c r="B891" s="2" t="str">
        <f t="shared" ca="1" si="283"/>
        <v>node33_main+16</v>
      </c>
      <c r="C891" s="3" t="str">
        <f ca="1">_xlfn.TEXTJOIN(" ",FALSE,OFFSET(program!$A$1,0,A891,1,M891))</f>
        <v>1102 1 1 71</v>
      </c>
      <c r="D891" s="4" t="str">
        <f ca="1">IF($H891="data",".dat "&amp;X891,
IF($H891="str",".str " &amp; _xlfn.TEXTJOIN("",FALSE,OFFSET(program!$A$2,0,A891+1,1,M891-1)),
$L891&amp;" "&amp;_xlfn.TEXTJOIN(", ",TRUE,$X891:$Z891)
))</f>
        <v>MUL  1, 1, [node.desttbl_size]</v>
      </c>
      <c r="E891" s="19" t="b">
        <f t="shared" ca="1" si="284"/>
        <v>0</v>
      </c>
      <c r="F891" s="5" t="str">
        <f t="shared" ca="1" si="285"/>
        <v>node33_main</v>
      </c>
      <c r="G891" s="5">
        <f t="shared" ca="1" si="286"/>
        <v>2152</v>
      </c>
      <c r="H891" s="5" t="str">
        <f t="shared" si="287"/>
        <v>code</v>
      </c>
      <c r="I891" s="13" t="b">
        <f t="shared" si="288"/>
        <v>0</v>
      </c>
      <c r="J891" s="6">
        <f ca="1">OFFSET(program!$A$1,0,disasm!A891)</f>
        <v>1102</v>
      </c>
      <c r="K891" s="7">
        <f t="shared" ca="1" si="278"/>
        <v>2</v>
      </c>
      <c r="L891" s="7" t="str">
        <f t="shared" ca="1" si="289"/>
        <v xml:space="preserve">MUL </v>
      </c>
      <c r="M891" s="7">
        <f t="shared" ca="1" si="290"/>
        <v>4</v>
      </c>
      <c r="N891" s="7">
        <f t="shared" ca="1" si="279"/>
        <v>3</v>
      </c>
      <c r="O891" s="8">
        <f t="shared" ca="1" si="291"/>
        <v>1</v>
      </c>
      <c r="P891" s="8">
        <f t="shared" ca="1" si="280"/>
        <v>1</v>
      </c>
      <c r="Q891" s="8">
        <f t="shared" ca="1" si="281"/>
        <v>0</v>
      </c>
      <c r="R891" s="8" t="str">
        <f t="shared" ca="1" si="292"/>
        <v>num</v>
      </c>
      <c r="S891" s="8" t="str">
        <f t="shared" ca="1" si="293"/>
        <v>num</v>
      </c>
      <c r="T891" s="8" t="str">
        <f t="shared" ca="1" si="294"/>
        <v>addr</v>
      </c>
      <c r="U891" s="7">
        <f ca="1">IF(O891="","",OFFSET(program!$A$1,0,disasm!$A891+COLUMN()-COLUMN($U891)+IF($I891,0,1)))</f>
        <v>1</v>
      </c>
      <c r="V891" s="7">
        <f ca="1">IF(P891="","",OFFSET(program!$A$1,0,disasm!$A891+COLUMN()-COLUMN($U891)+IF($I891,0,1)))</f>
        <v>1</v>
      </c>
      <c r="W891" s="7">
        <f ca="1">IF(Q891="","",OFFSET(program!$A$1,0,disasm!$A891+COLUMN()-COLUMN($U891)+IF($I891,0,1)))</f>
        <v>71</v>
      </c>
      <c r="X891" s="3" t="str">
        <f t="shared" ca="1" si="295"/>
        <v>1</v>
      </c>
      <c r="Y891" s="3" t="str">
        <f t="shared" ca="1" si="296"/>
        <v>1</v>
      </c>
      <c r="Z891" s="3" t="str">
        <f t="shared" ca="1" si="297"/>
        <v>[node.desttbl_size]</v>
      </c>
      <c r="AA891" s="3" t="str">
        <f ca="1">" "
&amp;AE891
&amp;IF(AND(OR(K891=5,K891=6),MOD(INT(J891/1000),10)=1)," A2","")
&amp;IF(AND(NOT(I891),J891=109,OFFSET(program!$A$1,0,disasm!$A891+1)&gt;0,NOT(ISNUMBER(FIND(" A1 "," "&amp;AE891&amp;" "))))," AUTOLABEL","")
&amp;" "</f>
        <v xml:space="preserve">  </v>
      </c>
    </row>
    <row r="892" spans="1:31" x14ac:dyDescent="0.2">
      <c r="A892" s="1">
        <f t="shared" ca="1" si="282"/>
        <v>2172</v>
      </c>
      <c r="B892" s="2" t="str">
        <f t="shared" ca="1" si="283"/>
        <v>node33_main+20</v>
      </c>
      <c r="C892" s="3" t="str">
        <f ca="1">_xlfn.TEXTJOIN(" ",FALSE,OFFSET(program!$A$1,0,A892,1,M892))</f>
        <v>1102 2181 1 72</v>
      </c>
      <c r="D892" s="4" t="str">
        <f ca="1">IF($H892="data",".dat "&amp;X892,
IF($H892="str",".str " &amp; _xlfn.TEXTJOIN("",FALSE,OFFSET(program!$A$2,0,A892+1,1,M892-1)),
$L892&amp;" "&amp;_xlfn.TEXTJOIN(", ",TRUE,$X892:$Z892)
))</f>
        <v>MUL  node33_main+29, 1, [node.desttbl]</v>
      </c>
      <c r="E892" s="19" t="b">
        <f t="shared" ca="1" si="284"/>
        <v>0</v>
      </c>
      <c r="F892" s="5" t="str">
        <f t="shared" ca="1" si="285"/>
        <v>node33_main</v>
      </c>
      <c r="G892" s="5">
        <f t="shared" ca="1" si="286"/>
        <v>2152</v>
      </c>
      <c r="H892" s="5" t="str">
        <f t="shared" si="287"/>
        <v>code</v>
      </c>
      <c r="I892" s="13" t="b">
        <f t="shared" si="288"/>
        <v>0</v>
      </c>
      <c r="J892" s="6">
        <f ca="1">OFFSET(program!$A$1,0,disasm!A892)</f>
        <v>1102</v>
      </c>
      <c r="K892" s="7">
        <f t="shared" ca="1" si="278"/>
        <v>2</v>
      </c>
      <c r="L892" s="7" t="str">
        <f t="shared" ca="1" si="289"/>
        <v xml:space="preserve">MUL </v>
      </c>
      <c r="M892" s="7">
        <f t="shared" ca="1" si="290"/>
        <v>4</v>
      </c>
      <c r="N892" s="7">
        <f t="shared" ca="1" si="279"/>
        <v>3</v>
      </c>
      <c r="O892" s="8">
        <f t="shared" ca="1" si="291"/>
        <v>1</v>
      </c>
      <c r="P892" s="8">
        <f t="shared" ca="1" si="280"/>
        <v>1</v>
      </c>
      <c r="Q892" s="8">
        <f t="shared" ca="1" si="281"/>
        <v>0</v>
      </c>
      <c r="R892" s="8" t="str">
        <f t="shared" ca="1" si="292"/>
        <v>addr</v>
      </c>
      <c r="S892" s="8" t="str">
        <f t="shared" ca="1" si="293"/>
        <v>num</v>
      </c>
      <c r="T892" s="8" t="str">
        <f t="shared" ca="1" si="294"/>
        <v>addr</v>
      </c>
      <c r="U892" s="7">
        <f ca="1">IF(O892="","",OFFSET(program!$A$1,0,disasm!$A892+COLUMN()-COLUMN($U892)+IF($I892,0,1)))</f>
        <v>2181</v>
      </c>
      <c r="V892" s="7">
        <f ca="1">IF(P892="","",OFFSET(program!$A$1,0,disasm!$A892+COLUMN()-COLUMN($U892)+IF($I892,0,1)))</f>
        <v>1</v>
      </c>
      <c r="W892" s="7">
        <f ca="1">IF(Q892="","",OFFSET(program!$A$1,0,disasm!$A892+COLUMN()-COLUMN($U892)+IF($I892,0,1)))</f>
        <v>72</v>
      </c>
      <c r="X892" s="3" t="str">
        <f t="shared" ca="1" si="295"/>
        <v>node33_main+29</v>
      </c>
      <c r="Y892" s="3" t="str">
        <f t="shared" ca="1" si="296"/>
        <v>1</v>
      </c>
      <c r="Z892" s="3" t="str">
        <f t="shared" ca="1" si="297"/>
        <v>[node.desttbl]</v>
      </c>
      <c r="AA892" s="3" t="str">
        <f ca="1">" "
&amp;AE892
&amp;IF(AND(OR(K892=5,K892=6),MOD(INT(J892/1000),10)=1)," A2","")
&amp;IF(AND(NOT(I892),J892=109,OFFSET(program!$A$1,0,disasm!$A892+1)&gt;0,NOT(ISNUMBER(FIND(" A1 "," "&amp;AE892&amp;" "))))," AUTOLABEL","")
&amp;" "</f>
        <v xml:space="preserve"> A1 </v>
      </c>
      <c r="AE892" s="21" t="s">
        <v>28</v>
      </c>
    </row>
    <row r="893" spans="1:31" x14ac:dyDescent="0.2">
      <c r="A893" s="1">
        <f t="shared" ca="1" si="282"/>
        <v>2176</v>
      </c>
      <c r="B893" s="2" t="str">
        <f t="shared" ca="1" si="283"/>
        <v>node33_main+24</v>
      </c>
      <c r="C893" s="3" t="str">
        <f ca="1">_xlfn.TEXTJOIN(" ",FALSE,OFFSET(program!$A$1,0,A893,1,M893))</f>
        <v>1106 0 73</v>
      </c>
      <c r="D893" s="4" t="str">
        <f ca="1">IF($H893="data",".dat "&amp;X893,
IF($H893="str",".str " &amp; _xlfn.TEXTJOIN("",FALSE,OFFSET(program!$A$2,0,A893+1,1,M893-1)),
$L893&amp;" "&amp;_xlfn.TEXTJOIN(", ",TRUE,$X893:$Z893)
))</f>
        <v>J=0  0, main.loop</v>
      </c>
      <c r="E893" s="19" t="b">
        <f t="shared" ca="1" si="284"/>
        <v>0</v>
      </c>
      <c r="F893" s="5" t="str">
        <f t="shared" ca="1" si="285"/>
        <v>node33_main</v>
      </c>
      <c r="G893" s="5">
        <f t="shared" ca="1" si="286"/>
        <v>2152</v>
      </c>
      <c r="H893" s="5" t="str">
        <f t="shared" si="287"/>
        <v>code</v>
      </c>
      <c r="I893" s="13" t="b">
        <f t="shared" si="288"/>
        <v>0</v>
      </c>
      <c r="J893" s="6">
        <f ca="1">OFFSET(program!$A$1,0,disasm!A893)</f>
        <v>1106</v>
      </c>
      <c r="K893" s="7">
        <f t="shared" ca="1" si="278"/>
        <v>6</v>
      </c>
      <c r="L893" s="7" t="str">
        <f t="shared" ca="1" si="289"/>
        <v xml:space="preserve">J=0 </v>
      </c>
      <c r="M893" s="7">
        <f t="shared" ca="1" si="290"/>
        <v>3</v>
      </c>
      <c r="N893" s="7">
        <f t="shared" ca="1" si="279"/>
        <v>2</v>
      </c>
      <c r="O893" s="8">
        <f t="shared" ca="1" si="291"/>
        <v>1</v>
      </c>
      <c r="P893" s="8">
        <f t="shared" ca="1" si="280"/>
        <v>1</v>
      </c>
      <c r="Q893" s="8" t="str">
        <f t="shared" ca="1" si="281"/>
        <v/>
      </c>
      <c r="R893" s="8" t="str">
        <f t="shared" ca="1" si="292"/>
        <v>num</v>
      </c>
      <c r="S893" s="8" t="str">
        <f t="shared" ca="1" si="293"/>
        <v>addr</v>
      </c>
      <c r="T893" s="8" t="str">
        <f t="shared" ca="1" si="294"/>
        <v/>
      </c>
      <c r="U893" s="7">
        <f ca="1">IF(O893="","",OFFSET(program!$A$1,0,disasm!$A893+COLUMN()-COLUMN($U893)+IF($I893,0,1)))</f>
        <v>0</v>
      </c>
      <c r="V893" s="7">
        <f ca="1">IF(P893="","",OFFSET(program!$A$1,0,disasm!$A893+COLUMN()-COLUMN($U893)+IF($I893,0,1)))</f>
        <v>73</v>
      </c>
      <c r="W893" s="7" t="str">
        <f ca="1">IF(Q893="","",OFFSET(program!$A$1,0,disasm!$A893+COLUMN()-COLUMN($U893)+IF($I893,0,1)))</f>
        <v/>
      </c>
      <c r="X893" s="3" t="str">
        <f t="shared" ca="1" si="295"/>
        <v>0</v>
      </c>
      <c r="Y893" s="3" t="str">
        <f t="shared" ca="1" si="296"/>
        <v>main.loop</v>
      </c>
      <c r="Z893" s="3" t="str">
        <f t="shared" ca="1" si="297"/>
        <v/>
      </c>
      <c r="AA893" s="3" t="str">
        <f ca="1">" "
&amp;AE893
&amp;IF(AND(OR(K893=5,K893=6),MOD(INT(J893/1000),10)=1)," A2","")
&amp;IF(AND(NOT(I893),J893=109,OFFSET(program!$A$1,0,disasm!$A893+1)&gt;0,NOT(ISNUMBER(FIND(" A1 "," "&amp;AE893&amp;" "))))," AUTOLABEL","")
&amp;" "</f>
        <v xml:space="preserve">  A2 </v>
      </c>
    </row>
    <row r="894" spans="1:31" x14ac:dyDescent="0.2">
      <c r="A894" s="1">
        <f t="shared" ca="1" si="282"/>
        <v>2179</v>
      </c>
      <c r="B894" s="2" t="str">
        <f t="shared" ca="1" si="283"/>
        <v>node33_main+27</v>
      </c>
      <c r="C894" s="3" t="str">
        <f ca="1">_xlfn.TEXTJOIN(" ",FALSE,OFFSET(program!$A$1,0,A894,1,M894))</f>
        <v>1</v>
      </c>
      <c r="D894" s="4" t="str">
        <f ca="1">IF($H894="data",".dat "&amp;X894,
IF($H894="str",".str " &amp; _xlfn.TEXTJOIN("",FALSE,OFFSET(program!$A$2,0,A894+1,1,M894-1)),
$L894&amp;" "&amp;_xlfn.TEXTJOIN(", ",TRUE,$X894:$Z894)
))</f>
        <v>.dat 1</v>
      </c>
      <c r="E894" s="19" t="b">
        <f t="shared" ca="1" si="284"/>
        <v>0</v>
      </c>
      <c r="F894" s="5" t="str">
        <f t="shared" ca="1" si="285"/>
        <v>node33_main</v>
      </c>
      <c r="G894" s="5">
        <f t="shared" ca="1" si="286"/>
        <v>2152</v>
      </c>
      <c r="H894" s="5" t="str">
        <f t="shared" si="287"/>
        <v>data</v>
      </c>
      <c r="I894" s="13" t="b">
        <f t="shared" si="288"/>
        <v>1</v>
      </c>
      <c r="J894" s="6">
        <f ca="1">OFFSET(program!$A$1,0,disasm!A894)</f>
        <v>1</v>
      </c>
      <c r="K894" s="7">
        <f t="shared" ca="1" si="278"/>
        <v>1</v>
      </c>
      <c r="L894" s="7" t="str">
        <f t="shared" ca="1" si="289"/>
        <v xml:space="preserve">ADD </v>
      </c>
      <c r="M894" s="7">
        <f t="shared" si="290"/>
        <v>1</v>
      </c>
      <c r="N894" s="7">
        <f t="shared" si="279"/>
        <v>1</v>
      </c>
      <c r="O894" s="8">
        <f t="shared" si="291"/>
        <v>1</v>
      </c>
      <c r="P894" s="8" t="str">
        <f t="shared" si="280"/>
        <v/>
      </c>
      <c r="Q894" s="8" t="str">
        <f t="shared" si="281"/>
        <v/>
      </c>
      <c r="R894" s="8" t="str">
        <f t="shared" ca="1" si="292"/>
        <v>num</v>
      </c>
      <c r="S894" s="8" t="str">
        <f t="shared" si="293"/>
        <v/>
      </c>
      <c r="T894" s="8" t="str">
        <f t="shared" si="294"/>
        <v/>
      </c>
      <c r="U894" s="7">
        <f ca="1">IF(O894="","",OFFSET(program!$A$1,0,disasm!$A894+COLUMN()-COLUMN($U894)+IF($I894,0,1)))</f>
        <v>1</v>
      </c>
      <c r="V894" s="7" t="str">
        <f ca="1">IF(P894="","",OFFSET(program!$A$1,0,disasm!$A894+COLUMN()-COLUMN($U894)+IF($I894,0,1)))</f>
        <v/>
      </c>
      <c r="W894" s="7" t="str">
        <f ca="1">IF(Q894="","",OFFSET(program!$A$1,0,disasm!$A894+COLUMN()-COLUMN($U894)+IF($I894,0,1)))</f>
        <v/>
      </c>
      <c r="X894" s="3" t="str">
        <f t="shared" ca="1" si="295"/>
        <v>1</v>
      </c>
      <c r="Y894" s="3" t="str">
        <f t="shared" si="296"/>
        <v/>
      </c>
      <c r="Z894" s="3" t="str">
        <f t="shared" si="297"/>
        <v/>
      </c>
      <c r="AA894" s="3" t="str">
        <f ca="1">" "
&amp;AE894
&amp;IF(AND(OR(K894=5,K894=6),MOD(INT(J894/1000),10)=1)," A2","")
&amp;IF(AND(NOT(I894),J894=109,OFFSET(program!$A$1,0,disasm!$A894+1)&gt;0,NOT(ISNUMBER(FIND(" A1 "," "&amp;AE894&amp;" "))))," AUTOLABEL","")
&amp;" "</f>
        <v xml:space="preserve"> DATA </v>
      </c>
      <c r="AE894" s="12" t="s">
        <v>23</v>
      </c>
    </row>
    <row r="895" spans="1:31" x14ac:dyDescent="0.2">
      <c r="A895" s="1">
        <f t="shared" ca="1" si="282"/>
        <v>2180</v>
      </c>
      <c r="B895" s="2" t="str">
        <f t="shared" ca="1" si="283"/>
        <v>node33_main+28</v>
      </c>
      <c r="C895" s="3" t="str">
        <f ca="1">_xlfn.TEXTJOIN(" ",FALSE,OFFSET(program!$A$1,0,A895,1,M895))</f>
        <v>59</v>
      </c>
      <c r="D895" s="4" t="str">
        <f ca="1">IF($H895="data",".dat "&amp;X895,
IF($H895="str",".str " &amp; _xlfn.TEXTJOIN("",FALSE,OFFSET(program!$A$2,0,A895+1,1,M895-1)),
$L895&amp;" "&amp;_xlfn.TEXTJOIN(", ",TRUE,$X895:$Z895)
))</f>
        <v>.dat 59</v>
      </c>
      <c r="E895" s="19" t="b">
        <f t="shared" ca="1" si="284"/>
        <v>0</v>
      </c>
      <c r="F895" s="5" t="str">
        <f t="shared" ca="1" si="285"/>
        <v>node33_main</v>
      </c>
      <c r="G895" s="5">
        <f t="shared" ca="1" si="286"/>
        <v>2152</v>
      </c>
      <c r="H895" s="5" t="str">
        <f t="shared" si="287"/>
        <v>data</v>
      </c>
      <c r="I895" s="13" t="b">
        <f t="shared" si="288"/>
        <v>1</v>
      </c>
      <c r="J895" s="6">
        <f ca="1">OFFSET(program!$A$1,0,disasm!A895)</f>
        <v>59</v>
      </c>
      <c r="K895" s="7">
        <f t="shared" ca="1" si="278"/>
        <v>59</v>
      </c>
      <c r="L895" s="7" t="e">
        <f t="shared" ca="1" si="289"/>
        <v>#VALUE!</v>
      </c>
      <c r="M895" s="7">
        <f t="shared" si="290"/>
        <v>1</v>
      </c>
      <c r="N895" s="7">
        <f t="shared" si="279"/>
        <v>1</v>
      </c>
      <c r="O895" s="8">
        <f t="shared" si="291"/>
        <v>1</v>
      </c>
      <c r="P895" s="8" t="str">
        <f t="shared" si="280"/>
        <v/>
      </c>
      <c r="Q895" s="8" t="str">
        <f t="shared" si="281"/>
        <v/>
      </c>
      <c r="R895" s="8" t="str">
        <f t="shared" ca="1" si="292"/>
        <v>num</v>
      </c>
      <c r="S895" s="8" t="str">
        <f t="shared" si="293"/>
        <v/>
      </c>
      <c r="T895" s="8" t="str">
        <f t="shared" si="294"/>
        <v/>
      </c>
      <c r="U895" s="7">
        <f ca="1">IF(O895="","",OFFSET(program!$A$1,0,disasm!$A895+COLUMN()-COLUMN($U895)+IF($I895,0,1)))</f>
        <v>59</v>
      </c>
      <c r="V895" s="7" t="str">
        <f ca="1">IF(P895="","",OFFSET(program!$A$1,0,disasm!$A895+COLUMN()-COLUMN($U895)+IF($I895,0,1)))</f>
        <v/>
      </c>
      <c r="W895" s="7" t="str">
        <f ca="1">IF(Q895="","",OFFSET(program!$A$1,0,disasm!$A895+COLUMN()-COLUMN($U895)+IF($I895,0,1)))</f>
        <v/>
      </c>
      <c r="X895" s="3" t="str">
        <f t="shared" ca="1" si="295"/>
        <v>59</v>
      </c>
      <c r="Y895" s="3" t="str">
        <f t="shared" si="296"/>
        <v/>
      </c>
      <c r="Z895" s="3" t="str">
        <f t="shared" si="297"/>
        <v/>
      </c>
      <c r="AA895" s="3" t="str">
        <f ca="1">" "
&amp;AE895
&amp;IF(AND(OR(K895=5,K895=6),MOD(INT(J895/1000),10)=1)," A2","")
&amp;IF(AND(NOT(I895),J895=109,OFFSET(program!$A$1,0,disasm!$A895+1)&gt;0,NOT(ISNUMBER(FIND(" A1 "," "&amp;AE895&amp;" "))))," AUTOLABEL","")
&amp;" "</f>
        <v xml:space="preserve">  </v>
      </c>
    </row>
    <row r="896" spans="1:31" x14ac:dyDescent="0.2">
      <c r="A896" s="1">
        <f t="shared" ca="1" si="282"/>
        <v>2181</v>
      </c>
      <c r="B896" s="2" t="str">
        <f t="shared" ca="1" si="283"/>
        <v>node33_main+29</v>
      </c>
      <c r="C896" s="3" t="str">
        <f ca="1">_xlfn.TEXTJOIN(" ",FALSE,OFFSET(program!$A$1,0,A896,1,M896))</f>
        <v>42</v>
      </c>
      <c r="D896" s="4" t="str">
        <f ca="1">IF($H896="data",".dat "&amp;X896,
IF($H896="str",".str " &amp; _xlfn.TEXTJOIN("",FALSE,OFFSET(program!$A$2,0,A896+1,1,M896-1)),
$L896&amp;" "&amp;_xlfn.TEXTJOIN(", ",TRUE,$X896:$Z896)
))</f>
        <v>.dat 42</v>
      </c>
      <c r="E896" s="19" t="b">
        <f t="shared" ca="1" si="284"/>
        <v>0</v>
      </c>
      <c r="F896" s="5" t="str">
        <f t="shared" ca="1" si="285"/>
        <v>node33_main</v>
      </c>
      <c r="G896" s="5">
        <f t="shared" ca="1" si="286"/>
        <v>2152</v>
      </c>
      <c r="H896" s="5" t="str">
        <f t="shared" si="287"/>
        <v>data</v>
      </c>
      <c r="I896" s="13" t="b">
        <f t="shared" si="288"/>
        <v>1</v>
      </c>
      <c r="J896" s="6">
        <f ca="1">OFFSET(program!$A$1,0,disasm!A896)</f>
        <v>42</v>
      </c>
      <c r="K896" s="7">
        <f t="shared" ca="1" si="278"/>
        <v>42</v>
      </c>
      <c r="L896" s="7" t="e">
        <f t="shared" ca="1" si="289"/>
        <v>#VALUE!</v>
      </c>
      <c r="M896" s="7">
        <f t="shared" si="290"/>
        <v>1</v>
      </c>
      <c r="N896" s="7">
        <f t="shared" si="279"/>
        <v>1</v>
      </c>
      <c r="O896" s="8">
        <f t="shared" si="291"/>
        <v>1</v>
      </c>
      <c r="P896" s="8" t="str">
        <f t="shared" si="280"/>
        <v/>
      </c>
      <c r="Q896" s="8" t="str">
        <f t="shared" si="281"/>
        <v/>
      </c>
      <c r="R896" s="8" t="str">
        <f t="shared" ca="1" si="292"/>
        <v>num</v>
      </c>
      <c r="S896" s="8" t="str">
        <f t="shared" si="293"/>
        <v/>
      </c>
      <c r="T896" s="8" t="str">
        <f t="shared" si="294"/>
        <v/>
      </c>
      <c r="U896" s="7">
        <f ca="1">IF(O896="","",OFFSET(program!$A$1,0,disasm!$A896+COLUMN()-COLUMN($U896)+IF($I896,0,1)))</f>
        <v>42</v>
      </c>
      <c r="V896" s="7" t="str">
        <f ca="1">IF(P896="","",OFFSET(program!$A$1,0,disasm!$A896+COLUMN()-COLUMN($U896)+IF($I896,0,1)))</f>
        <v/>
      </c>
      <c r="W896" s="7" t="str">
        <f ca="1">IF(Q896="","",OFFSET(program!$A$1,0,disasm!$A896+COLUMN()-COLUMN($U896)+IF($I896,0,1)))</f>
        <v/>
      </c>
      <c r="X896" s="3" t="str">
        <f t="shared" ca="1" si="295"/>
        <v>42</v>
      </c>
      <c r="Y896" s="3" t="str">
        <f t="shared" si="296"/>
        <v/>
      </c>
      <c r="Z896" s="3" t="str">
        <f t="shared" si="297"/>
        <v/>
      </c>
      <c r="AA896" s="3" t="str">
        <f ca="1">" "
&amp;AE896
&amp;IF(AND(OR(K896=5,K896=6),MOD(INT(J896/1000),10)=1)," A2","")
&amp;IF(AND(NOT(I896),J896=109,OFFSET(program!$A$1,0,disasm!$A896+1)&gt;0,NOT(ISNUMBER(FIND(" A1 "," "&amp;AE896&amp;" "))))," AUTOLABEL","")
&amp;" "</f>
        <v xml:space="preserve">  </v>
      </c>
    </row>
    <row r="897" spans="1:31" x14ac:dyDescent="0.2">
      <c r="A897" s="1">
        <f t="shared" ca="1" si="282"/>
        <v>2182</v>
      </c>
      <c r="B897" s="2" t="str">
        <f t="shared" ca="1" si="283"/>
        <v>node33_main+30</v>
      </c>
      <c r="C897" s="3" t="str">
        <f ca="1">_xlfn.TEXTJOIN(" ",FALSE,OFFSET(program!$A$1,0,A897,1,M897))</f>
        <v>311485</v>
      </c>
      <c r="D897" s="4" t="str">
        <f ca="1">IF($H897="data",".dat "&amp;X897,
IF($H897="str",".str " &amp; _xlfn.TEXTJOIN("",FALSE,OFFSET(program!$A$2,0,A897+1,1,M897-1)),
$L897&amp;" "&amp;_xlfn.TEXTJOIN(", ",TRUE,$X897:$Z897)
))</f>
        <v>.dat 311485</v>
      </c>
      <c r="E897" s="19" t="b">
        <f t="shared" ca="1" si="284"/>
        <v>0</v>
      </c>
      <c r="F897" s="5" t="str">
        <f t="shared" ca="1" si="285"/>
        <v>node33_main</v>
      </c>
      <c r="G897" s="5">
        <f t="shared" ca="1" si="286"/>
        <v>2152</v>
      </c>
      <c r="H897" s="5" t="str">
        <f t="shared" si="287"/>
        <v>data</v>
      </c>
      <c r="I897" s="13" t="b">
        <f t="shared" si="288"/>
        <v>1</v>
      </c>
      <c r="J897" s="6">
        <f ca="1">OFFSET(program!$A$1,0,disasm!A897)</f>
        <v>311485</v>
      </c>
      <c r="K897" s="7">
        <f t="shared" ca="1" si="278"/>
        <v>85</v>
      </c>
      <c r="L897" s="7" t="e">
        <f t="shared" ca="1" si="289"/>
        <v>#VALUE!</v>
      </c>
      <c r="M897" s="7">
        <f t="shared" si="290"/>
        <v>1</v>
      </c>
      <c r="N897" s="7">
        <f t="shared" si="279"/>
        <v>1</v>
      </c>
      <c r="O897" s="8">
        <f t="shared" si="291"/>
        <v>1</v>
      </c>
      <c r="P897" s="8" t="str">
        <f t="shared" si="280"/>
        <v/>
      </c>
      <c r="Q897" s="8" t="str">
        <f t="shared" si="281"/>
        <v/>
      </c>
      <c r="R897" s="8" t="str">
        <f t="shared" ca="1" si="292"/>
        <v>num</v>
      </c>
      <c r="S897" s="8" t="str">
        <f t="shared" si="293"/>
        <v/>
      </c>
      <c r="T897" s="8" t="str">
        <f t="shared" si="294"/>
        <v/>
      </c>
      <c r="U897" s="7">
        <f ca="1">IF(O897="","",OFFSET(program!$A$1,0,disasm!$A897+COLUMN()-COLUMN($U897)+IF($I897,0,1)))</f>
        <v>311485</v>
      </c>
      <c r="V897" s="7" t="str">
        <f ca="1">IF(P897="","",OFFSET(program!$A$1,0,disasm!$A897+COLUMN()-COLUMN($U897)+IF($I897,0,1)))</f>
        <v/>
      </c>
      <c r="W897" s="7" t="str">
        <f ca="1">IF(Q897="","",OFFSET(program!$A$1,0,disasm!$A897+COLUMN()-COLUMN($U897)+IF($I897,0,1)))</f>
        <v/>
      </c>
      <c r="X897" s="3" t="str">
        <f t="shared" ca="1" si="295"/>
        <v>311485</v>
      </c>
      <c r="Y897" s="3" t="str">
        <f t="shared" si="296"/>
        <v/>
      </c>
      <c r="Z897" s="3" t="str">
        <f t="shared" si="297"/>
        <v/>
      </c>
      <c r="AA897" s="3" t="str">
        <f ca="1">" "
&amp;AE897
&amp;IF(AND(OR(K897=5,K897=6),MOD(INT(J897/1000),10)=1)," A2","")
&amp;IF(AND(NOT(I897),J897=109,OFFSET(program!$A$1,0,disasm!$A897+1)&gt;0,NOT(ISNUMBER(FIND(" A1 "," "&amp;AE897&amp;" "))))," AUTOLABEL","")
&amp;" "</f>
        <v xml:space="preserve">  </v>
      </c>
    </row>
    <row r="898" spans="1:31" x14ac:dyDescent="0.2">
      <c r="A898" s="1">
        <f t="shared" ca="1" si="282"/>
        <v>2183</v>
      </c>
      <c r="B898" s="2" t="str">
        <f t="shared" ca="1" si="283"/>
        <v>node03_main</v>
      </c>
      <c r="C898" s="3" t="str">
        <f ca="1">_xlfn.TEXTJOIN(" ",FALSE,OFFSET(program!$A$1,0,A898,1,M898))</f>
        <v>1102 48397 1 66</v>
      </c>
      <c r="D898" s="4" t="str">
        <f ca="1">IF($H898="data",".dat "&amp;X898,
IF($H898="str",".str " &amp; _xlfn.TEXTJOIN("",FALSE,OFFSET(program!$A$2,0,A898+1,1,M898-1)),
$L898&amp;" "&amp;_xlfn.TEXTJOIN(", ",TRUE,$X898:$Z898)
))</f>
        <v>MUL  48397, 1, [node.prime]</v>
      </c>
      <c r="E898" s="19" t="b">
        <f t="shared" ca="1" si="284"/>
        <v>1</v>
      </c>
      <c r="F898" s="5" t="str">
        <f t="shared" si="285"/>
        <v>node03_main</v>
      </c>
      <c r="G898" s="5">
        <f t="shared" ca="1" si="286"/>
        <v>2183</v>
      </c>
      <c r="H898" s="5" t="str">
        <f t="shared" si="287"/>
        <v>code</v>
      </c>
      <c r="I898" s="13" t="b">
        <f t="shared" si="288"/>
        <v>0</v>
      </c>
      <c r="J898" s="6">
        <f ca="1">OFFSET(program!$A$1,0,disasm!A898)</f>
        <v>1102</v>
      </c>
      <c r="K898" s="7">
        <f t="shared" ca="1" si="278"/>
        <v>2</v>
      </c>
      <c r="L898" s="7" t="str">
        <f t="shared" ca="1" si="289"/>
        <v xml:space="preserve">MUL </v>
      </c>
      <c r="M898" s="7">
        <f t="shared" ca="1" si="290"/>
        <v>4</v>
      </c>
      <c r="N898" s="7">
        <f t="shared" ca="1" si="279"/>
        <v>3</v>
      </c>
      <c r="O898" s="8">
        <f t="shared" ca="1" si="291"/>
        <v>1</v>
      </c>
      <c r="P898" s="8">
        <f t="shared" ca="1" si="280"/>
        <v>1</v>
      </c>
      <c r="Q898" s="8">
        <f t="shared" ca="1" si="281"/>
        <v>0</v>
      </c>
      <c r="R898" s="8" t="str">
        <f t="shared" ca="1" si="292"/>
        <v>num</v>
      </c>
      <c r="S898" s="8" t="str">
        <f t="shared" ca="1" si="293"/>
        <v>num</v>
      </c>
      <c r="T898" s="8" t="str">
        <f t="shared" ca="1" si="294"/>
        <v>addr</v>
      </c>
      <c r="U898" s="7">
        <f ca="1">IF(O898="","",OFFSET(program!$A$1,0,disasm!$A898+COLUMN()-COLUMN($U898)+IF($I898,0,1)))</f>
        <v>48397</v>
      </c>
      <c r="V898" s="7">
        <f ca="1">IF(P898="","",OFFSET(program!$A$1,0,disasm!$A898+COLUMN()-COLUMN($U898)+IF($I898,0,1)))</f>
        <v>1</v>
      </c>
      <c r="W898" s="7">
        <f ca="1">IF(Q898="","",OFFSET(program!$A$1,0,disasm!$A898+COLUMN()-COLUMN($U898)+IF($I898,0,1)))</f>
        <v>66</v>
      </c>
      <c r="X898" s="3" t="str">
        <f t="shared" ca="1" si="295"/>
        <v>48397</v>
      </c>
      <c r="Y898" s="3" t="str">
        <f t="shared" ca="1" si="296"/>
        <v>1</v>
      </c>
      <c r="Z898" s="3" t="str">
        <f t="shared" ca="1" si="297"/>
        <v>[node.prime]</v>
      </c>
      <c r="AA898" s="3" t="str">
        <f ca="1">" "
&amp;AE898
&amp;IF(AND(OR(K898=5,K898=6),MOD(INT(J898/1000),10)=1)," A2","")
&amp;IF(AND(NOT(I898),J898=109,OFFSET(program!$A$1,0,disasm!$A898+1)&gt;0,NOT(ISNUMBER(FIND(" A1 "," "&amp;AE898&amp;" "))))," AUTOLABEL","")
&amp;" "</f>
        <v xml:space="preserve"> CODE </v>
      </c>
      <c r="AD898" s="12" t="s">
        <v>133</v>
      </c>
      <c r="AE898" s="12" t="s">
        <v>24</v>
      </c>
    </row>
    <row r="899" spans="1:31" x14ac:dyDescent="0.2">
      <c r="A899" s="1">
        <f t="shared" ca="1" si="282"/>
        <v>2187</v>
      </c>
      <c r="B899" s="2" t="str">
        <f t="shared" ca="1" si="283"/>
        <v>node03_main+4</v>
      </c>
      <c r="C899" s="3" t="str">
        <f ca="1">_xlfn.TEXTJOIN(" ",FALSE,OFFSET(program!$A$1,0,A899,1,M899))</f>
        <v>1101 1 0 67</v>
      </c>
      <c r="D899" s="4" t="str">
        <f ca="1">IF($H899="data",".dat "&amp;X899,
IF($H899="str",".str " &amp; _xlfn.TEXTJOIN("",FALSE,OFFSET(program!$A$2,0,A899+1,1,M899-1)),
$L899&amp;" "&amp;_xlfn.TEXTJOIN(", ",TRUE,$X899:$Z899)
))</f>
        <v>ADD  1, 0, [node.rxmem_size]</v>
      </c>
      <c r="E899" s="19" t="b">
        <f t="shared" ca="1" si="284"/>
        <v>1</v>
      </c>
      <c r="F899" s="5" t="str">
        <f t="shared" ca="1" si="285"/>
        <v>node03_main</v>
      </c>
      <c r="G899" s="5">
        <f t="shared" ca="1" si="286"/>
        <v>2183</v>
      </c>
      <c r="H899" s="5" t="str">
        <f t="shared" si="287"/>
        <v>code</v>
      </c>
      <c r="I899" s="13" t="b">
        <f t="shared" si="288"/>
        <v>0</v>
      </c>
      <c r="J899" s="6">
        <f ca="1">OFFSET(program!$A$1,0,disasm!A899)</f>
        <v>1101</v>
      </c>
      <c r="K899" s="7">
        <f t="shared" ref="K899:K931" ca="1" si="298">MOD($J899,100)</f>
        <v>1</v>
      </c>
      <c r="L899" s="7" t="str">
        <f t="shared" ca="1" si="289"/>
        <v xml:space="preserve">ADD </v>
      </c>
      <c r="M899" s="7">
        <f t="shared" ca="1" si="290"/>
        <v>4</v>
      </c>
      <c r="N899" s="7">
        <f t="shared" ref="N899:N931" ca="1" si="299">IF($I899,1,IFERROR(CHOOSE($K899,3,3,1,1,2,2,3,3,1),0))</f>
        <v>3</v>
      </c>
      <c r="O899" s="8">
        <f t="shared" ca="1" si="291"/>
        <v>1</v>
      </c>
      <c r="P899" s="8">
        <f t="shared" ref="P899:P931" ca="1" si="300">IF($N899&gt;=2,MOD(INT($J899/1000),10),"")</f>
        <v>1</v>
      </c>
      <c r="Q899" s="8">
        <f t="shared" ref="Q899:Q931" ca="1" si="301">IF($N899&gt;=3,MOD(INT($J899/10000),10),"")</f>
        <v>0</v>
      </c>
      <c r="R899" s="8" t="str">
        <f t="shared" ca="1" si="292"/>
        <v>num</v>
      </c>
      <c r="S899" s="8" t="str">
        <f t="shared" ca="1" si="293"/>
        <v>num</v>
      </c>
      <c r="T899" s="8" t="str">
        <f t="shared" ca="1" si="294"/>
        <v>addr</v>
      </c>
      <c r="U899" s="7">
        <f ca="1">IF(O899="","",OFFSET(program!$A$1,0,disasm!$A899+COLUMN()-COLUMN($U899)+IF($I899,0,1)))</f>
        <v>1</v>
      </c>
      <c r="V899" s="7">
        <f ca="1">IF(P899="","",OFFSET(program!$A$1,0,disasm!$A899+COLUMN()-COLUMN($U899)+IF($I899,0,1)))</f>
        <v>0</v>
      </c>
      <c r="W899" s="7">
        <f ca="1">IF(Q899="","",OFFSET(program!$A$1,0,disasm!$A899+COLUMN()-COLUMN($U899)+IF($I899,0,1)))</f>
        <v>67</v>
      </c>
      <c r="X899" s="3" t="str">
        <f t="shared" ca="1" si="295"/>
        <v>1</v>
      </c>
      <c r="Y899" s="3" t="str">
        <f t="shared" ca="1" si="296"/>
        <v>0</v>
      </c>
      <c r="Z899" s="3" t="str">
        <f t="shared" ca="1" si="297"/>
        <v>[node.rxmem_size]</v>
      </c>
      <c r="AA899" s="3" t="str">
        <f ca="1">" "
&amp;AE899
&amp;IF(AND(OR(K899=5,K899=6),MOD(INT(J899/1000),10)=1)," A2","")
&amp;IF(AND(NOT(I899),J899=109,OFFSET(program!$A$1,0,disasm!$A899+1)&gt;0,NOT(ISNUMBER(FIND(" A1 "," "&amp;AE899&amp;" "))))," AUTOLABEL","")
&amp;" "</f>
        <v xml:space="preserve">  </v>
      </c>
    </row>
    <row r="900" spans="1:31" x14ac:dyDescent="0.2">
      <c r="A900" s="1">
        <f t="shared" ref="A900:A931" ca="1" si="302">A899+M899</f>
        <v>2191</v>
      </c>
      <c r="B900" s="2" t="str">
        <f t="shared" ref="B900:B931" ca="1" si="303">$F900
&amp;IF(ISBLANK(AB900),
    IF($A900=$G900,
        "",
        "+"&amp;$A900-$G900
    ),
    "."&amp;AB900
)</f>
        <v>node03_main+8</v>
      </c>
      <c r="C900" s="3" t="str">
        <f ca="1">_xlfn.TEXTJOIN(" ",FALSE,OFFSET(program!$A$1,0,A900,1,M900))</f>
        <v>1102 2210 1 68</v>
      </c>
      <c r="D900" s="4" t="str">
        <f ca="1">IF($H900="data",".dat "&amp;X900,
IF($H900="str",".str " &amp; _xlfn.TEXTJOIN("",FALSE,OFFSET(program!$A$2,0,A900+1,1,M900-1)),
$L900&amp;" "&amp;_xlfn.TEXTJOIN(", ",TRUE,$X900:$Z900)
))</f>
        <v>MUL  node03_main+27, 1, [node.rxmem]</v>
      </c>
      <c r="E900" s="19" t="b">
        <f t="shared" ref="E900:E931" ca="1" si="304">IF(G900&lt;&gt;G899,NOT(E899),E899)</f>
        <v>1</v>
      </c>
      <c r="F900" s="5" t="str">
        <f t="shared" ref="F900:F931" ca="1" si="305">IF(ISBLANK($AD900),
    IF(ISNUMBER(FIND(" AUTOLABEL ",AA900)),IF(I900,"data","fun")&amp;A900,F899),
    $AD900
)</f>
        <v>node03_main</v>
      </c>
      <c r="G900" s="5">
        <f t="shared" ref="G900:G931" ca="1" si="306">IF(AND(ISBLANK($AD900),NOT(ISNUMBER(FIND(" AUTOLABEL ",AA900)))),G899,$A900)</f>
        <v>2183</v>
      </c>
      <c r="H900" s="5" t="str">
        <f t="shared" ref="H900:H931" si="307">IF(ISNUMBER(FIND(" STR "," "&amp;AE900&amp;" ")),"str",
IF(ISNUMBER(FIND(" CODE "," "&amp;AE900&amp;" ")),"code",
IF(ISNUMBER(FIND(" DATA "," "&amp;AE900&amp;" ")),"data",
$H899
)))</f>
        <v>code</v>
      </c>
      <c r="I900" s="13" t="b">
        <f t="shared" ref="I900:I931" si="308">H900&lt;&gt;"code"</f>
        <v>0</v>
      </c>
      <c r="J900" s="6">
        <f ca="1">OFFSET(program!$A$1,0,disasm!A900)</f>
        <v>1102</v>
      </c>
      <c r="K900" s="7">
        <f t="shared" ca="1" si="298"/>
        <v>2</v>
      </c>
      <c r="L900" s="7" t="str">
        <f t="shared" ref="L900:L931" ca="1" si="309">IF(K900=99,"END",CHOOSE(K900,"ADD ","MUL ","IN  ","OUT ","J!=0","J=0 ","CMP&lt;","CMP=","SP+ "))</f>
        <v xml:space="preserve">MUL </v>
      </c>
      <c r="M900" s="7">
        <f t="shared" ref="M900:M931" ca="1" si="310">IF($H900="data",1,IF($H900="str",$J900+1,N900+1))</f>
        <v>4</v>
      </c>
      <c r="N900" s="7">
        <f t="shared" ca="1" si="299"/>
        <v>3</v>
      </c>
      <c r="O900" s="8">
        <f t="shared" ref="O900:O931" ca="1" si="311">IF(I900,1,IF($N900&gt;=1,MOD(INT($J900/100),10),""))</f>
        <v>1</v>
      </c>
      <c r="P900" s="8">
        <f t="shared" ca="1" si="300"/>
        <v>1</v>
      </c>
      <c r="Q900" s="8">
        <f t="shared" ca="1" si="301"/>
        <v>0</v>
      </c>
      <c r="R900" s="8" t="str">
        <f t="shared" ref="R900:R931" ca="1" si="312">IF(O900="","",
    IF(ISNUMBER(FIND(" A"&amp;R$1&amp;" ",$AA900)),"addr",
        IF(ISNUMBER(FIND(" C"&amp;R$1&amp;" ",$AA900)),"char",
            CHOOSE(O900+1,"addr","num","num")
        )
    )
)</f>
        <v>addr</v>
      </c>
      <c r="S900" s="8" t="str">
        <f t="shared" ref="S900:S931" ca="1" si="313">IF(P900="","",
    IF(ISNUMBER(FIND(" A"&amp;S$1&amp;" ",$AA900)),"addr",
        IF(ISNUMBER(FIND(" C"&amp;S$1&amp;" ",$AA900)),"char",
            CHOOSE(P900+1,"addr","num","num")
        )
    )
)</f>
        <v>num</v>
      </c>
      <c r="T900" s="8" t="str">
        <f t="shared" ref="T900:T931" ca="1" si="314">IF(Q900="","",
    IF(ISNUMBER(FIND(" A"&amp;T$1&amp;" ",$AA900)),"addr",
        IF(ISNUMBER(FIND(" C"&amp;T$1&amp;" ",$AA900)),"char",
            CHOOSE(Q900+1,"addr","num","num")
        )
    )
)</f>
        <v>addr</v>
      </c>
      <c r="U900" s="7">
        <f ca="1">IF(O900="","",OFFSET(program!$A$1,0,disasm!$A900+COLUMN()-COLUMN($U900)+IF($I900,0,1)))</f>
        <v>2210</v>
      </c>
      <c r="V900" s="7">
        <f ca="1">IF(P900="","",OFFSET(program!$A$1,0,disasm!$A900+COLUMN()-COLUMN($U900)+IF($I900,0,1)))</f>
        <v>1</v>
      </c>
      <c r="W900" s="7">
        <f ca="1">IF(Q900="","",OFFSET(program!$A$1,0,disasm!$A900+COLUMN()-COLUMN($U900)+IF($I900,0,1)))</f>
        <v>68</v>
      </c>
      <c r="X900" s="3" t="str">
        <f t="shared" ref="X900:X931" ca="1" si="315">IF(O900="","",
  SUBSTITUTE(SUBSTITUTE(
    CHOOSE(1+O900,"[val]","val","[SP+val]"),
    "val",
    IF(R900="char","'"&amp;CHAR(U900)&amp;"'",
      IF(R900="addr",
        INDEX($B:$B,MATCH(U900,$A:$A,1))
          &amp; IF(INDEX($A:$A,MATCH(U900,$A:$A,1)) &lt; U900, ".a"&amp;(U900 - INDEX($A:$A,MATCH(U900,$A:$A,1))),""),
        U900
       )
    )
  ),"+-","-")
)</f>
        <v>node03_main+27</v>
      </c>
      <c r="Y900" s="3" t="str">
        <f t="shared" ref="Y900:Y931" ca="1" si="316">IF(P900="","",
  SUBSTITUTE(SUBSTITUTE(
    CHOOSE(1+P900,"[val]","val","[SP+val]"),
    "val",
    IF(S900="char","'"&amp;CHAR(V900)&amp;"'",
      IF(S900="addr",
        INDEX($B:$B,MATCH(V900,$A:$A,1))
          &amp; IF(INDEX($A:$A,MATCH(V900,$A:$A,1)) &lt; V900, ".a"&amp;(V900 - INDEX($A:$A,MATCH(V900,$A:$A,1))),""),
        V900
       )
    )
  ),"+-","-")
)</f>
        <v>1</v>
      </c>
      <c r="Z900" s="3" t="str">
        <f t="shared" ref="Z900:Z931" ca="1" si="317">IF(Q900="","",
  SUBSTITUTE(SUBSTITUTE(
    CHOOSE(1+Q900,"[val]","val","[SP+val]"),
    "val",
    IF(T900="char","'"&amp;CHAR(W900)&amp;"'",
      IF(T900="addr",
        INDEX($B:$B,MATCH(W900,$A:$A,1))
          &amp; IF(INDEX($A:$A,MATCH(W900,$A:$A,1)) &lt; W900, ".a"&amp;(W900 - INDEX($A:$A,MATCH(W900,$A:$A,1))),""),
        W900
       )
    )
  ),"+-","-")
)</f>
        <v>[node.rxmem]</v>
      </c>
      <c r="AA900" s="3" t="str">
        <f ca="1">" "
&amp;AE900
&amp;IF(AND(OR(K900=5,K900=6),MOD(INT(J900/1000),10)=1)," A2","")
&amp;IF(AND(NOT(I900),J900=109,OFFSET(program!$A$1,0,disasm!$A900+1)&gt;0,NOT(ISNUMBER(FIND(" A1 "," "&amp;AE900&amp;" "))))," AUTOLABEL","")
&amp;" "</f>
        <v xml:space="preserve"> A1 </v>
      </c>
      <c r="AE900" s="12" t="s">
        <v>28</v>
      </c>
    </row>
    <row r="901" spans="1:31" x14ac:dyDescent="0.2">
      <c r="A901" s="1">
        <f t="shared" ca="1" si="302"/>
        <v>2195</v>
      </c>
      <c r="B901" s="2" t="str">
        <f t="shared" ca="1" si="303"/>
        <v>node03_main+12</v>
      </c>
      <c r="C901" s="3" t="str">
        <f ca="1">_xlfn.TEXTJOIN(" ",FALSE,OFFSET(program!$A$1,0,A901,1,M901))</f>
        <v>1101 0 556 69</v>
      </c>
      <c r="D901" s="4" t="str">
        <f ca="1">IF($H901="data",".dat "&amp;X901,
IF($H901="str",".str " &amp; _xlfn.TEXTJOIN("",FALSE,OFFSET(program!$A$2,0,A901+1,1,M901-1)),
$L901&amp;" "&amp;_xlfn.TEXTJOIN(", ",TRUE,$X901:$Z901)
))</f>
        <v>ADD  0, app_first, [node.node_app]</v>
      </c>
      <c r="E901" s="19" t="b">
        <f t="shared" ca="1" si="304"/>
        <v>1</v>
      </c>
      <c r="F901" s="5" t="str">
        <f t="shared" ca="1" si="305"/>
        <v>node03_main</v>
      </c>
      <c r="G901" s="5">
        <f t="shared" ca="1" si="306"/>
        <v>2183</v>
      </c>
      <c r="H901" s="5" t="str">
        <f t="shared" si="307"/>
        <v>code</v>
      </c>
      <c r="I901" s="13" t="b">
        <f t="shared" si="308"/>
        <v>0</v>
      </c>
      <c r="J901" s="6">
        <f ca="1">OFFSET(program!$A$1,0,disasm!A901)</f>
        <v>1101</v>
      </c>
      <c r="K901" s="7">
        <f t="shared" ca="1" si="298"/>
        <v>1</v>
      </c>
      <c r="L901" s="7" t="str">
        <f t="shared" ca="1" si="309"/>
        <v xml:space="preserve">ADD </v>
      </c>
      <c r="M901" s="7">
        <f t="shared" ca="1" si="310"/>
        <v>4</v>
      </c>
      <c r="N901" s="7">
        <f t="shared" ca="1" si="299"/>
        <v>3</v>
      </c>
      <c r="O901" s="8">
        <f t="shared" ca="1" si="311"/>
        <v>1</v>
      </c>
      <c r="P901" s="8">
        <f t="shared" ca="1" si="300"/>
        <v>1</v>
      </c>
      <c r="Q901" s="8">
        <f t="shared" ca="1" si="301"/>
        <v>0</v>
      </c>
      <c r="R901" s="8" t="str">
        <f t="shared" ca="1" si="312"/>
        <v>num</v>
      </c>
      <c r="S901" s="8" t="str">
        <f t="shared" ca="1" si="313"/>
        <v>addr</v>
      </c>
      <c r="T901" s="8" t="str">
        <f t="shared" ca="1" si="314"/>
        <v>addr</v>
      </c>
      <c r="U901" s="7">
        <f ca="1">IF(O901="","",OFFSET(program!$A$1,0,disasm!$A901+COLUMN()-COLUMN($U901)+IF($I901,0,1)))</f>
        <v>0</v>
      </c>
      <c r="V901" s="7">
        <f ca="1">IF(P901="","",OFFSET(program!$A$1,0,disasm!$A901+COLUMN()-COLUMN($U901)+IF($I901,0,1)))</f>
        <v>556</v>
      </c>
      <c r="W901" s="7">
        <f ca="1">IF(Q901="","",OFFSET(program!$A$1,0,disasm!$A901+COLUMN()-COLUMN($U901)+IF($I901,0,1)))</f>
        <v>69</v>
      </c>
      <c r="X901" s="3" t="str">
        <f t="shared" ca="1" si="315"/>
        <v>0</v>
      </c>
      <c r="Y901" s="3" t="str">
        <f t="shared" ca="1" si="316"/>
        <v>app_first</v>
      </c>
      <c r="Z901" s="3" t="str">
        <f t="shared" ca="1" si="317"/>
        <v>[node.node_app]</v>
      </c>
      <c r="AA901" s="3" t="str">
        <f ca="1">" "
&amp;AE901
&amp;IF(AND(OR(K901=5,K901=6),MOD(INT(J901/1000),10)=1)," A2","")
&amp;IF(AND(NOT(I901),J901=109,OFFSET(program!$A$1,0,disasm!$A901+1)&gt;0,NOT(ISNUMBER(FIND(" A1 "," "&amp;AE901&amp;" "))))," AUTOLABEL","")
&amp;" "</f>
        <v xml:space="preserve"> A2 </v>
      </c>
      <c r="AE901" s="12" t="s">
        <v>19</v>
      </c>
    </row>
    <row r="902" spans="1:31" x14ac:dyDescent="0.2">
      <c r="A902" s="1">
        <f t="shared" ca="1" si="302"/>
        <v>2199</v>
      </c>
      <c r="B902" s="2" t="str">
        <f t="shared" ca="1" si="303"/>
        <v>node03_main+16</v>
      </c>
      <c r="C902" s="3" t="str">
        <f ca="1">_xlfn.TEXTJOIN(" ",FALSE,OFFSET(program!$A$1,0,A902,1,M902))</f>
        <v>1101 0 1 71</v>
      </c>
      <c r="D902" s="4" t="str">
        <f ca="1">IF($H902="data",".dat "&amp;X902,
IF($H902="str",".str " &amp; _xlfn.TEXTJOIN("",FALSE,OFFSET(program!$A$2,0,A902+1,1,M902-1)),
$L902&amp;" "&amp;_xlfn.TEXTJOIN(", ",TRUE,$X902:$Z902)
))</f>
        <v>ADD  0, 1, [node.desttbl_size]</v>
      </c>
      <c r="E902" s="19" t="b">
        <f t="shared" ca="1" si="304"/>
        <v>1</v>
      </c>
      <c r="F902" s="5" t="str">
        <f t="shared" ca="1" si="305"/>
        <v>node03_main</v>
      </c>
      <c r="G902" s="5">
        <f t="shared" ca="1" si="306"/>
        <v>2183</v>
      </c>
      <c r="H902" s="5" t="str">
        <f t="shared" si="307"/>
        <v>code</v>
      </c>
      <c r="I902" s="13" t="b">
        <f t="shared" si="308"/>
        <v>0</v>
      </c>
      <c r="J902" s="6">
        <f ca="1">OFFSET(program!$A$1,0,disasm!A902)</f>
        <v>1101</v>
      </c>
      <c r="K902" s="7">
        <f t="shared" ca="1" si="298"/>
        <v>1</v>
      </c>
      <c r="L902" s="7" t="str">
        <f t="shared" ca="1" si="309"/>
        <v xml:space="preserve">ADD </v>
      </c>
      <c r="M902" s="7">
        <f t="shared" ca="1" si="310"/>
        <v>4</v>
      </c>
      <c r="N902" s="7">
        <f t="shared" ca="1" si="299"/>
        <v>3</v>
      </c>
      <c r="O902" s="8">
        <f t="shared" ca="1" si="311"/>
        <v>1</v>
      </c>
      <c r="P902" s="8">
        <f t="shared" ca="1" si="300"/>
        <v>1</v>
      </c>
      <c r="Q902" s="8">
        <f t="shared" ca="1" si="301"/>
        <v>0</v>
      </c>
      <c r="R902" s="8" t="str">
        <f t="shared" ca="1" si="312"/>
        <v>num</v>
      </c>
      <c r="S902" s="8" t="str">
        <f t="shared" ca="1" si="313"/>
        <v>num</v>
      </c>
      <c r="T902" s="8" t="str">
        <f t="shared" ca="1" si="314"/>
        <v>addr</v>
      </c>
      <c r="U902" s="7">
        <f ca="1">IF(O902="","",OFFSET(program!$A$1,0,disasm!$A902+COLUMN()-COLUMN($U902)+IF($I902,0,1)))</f>
        <v>0</v>
      </c>
      <c r="V902" s="7">
        <f ca="1">IF(P902="","",OFFSET(program!$A$1,0,disasm!$A902+COLUMN()-COLUMN($U902)+IF($I902,0,1)))</f>
        <v>1</v>
      </c>
      <c r="W902" s="7">
        <f ca="1">IF(Q902="","",OFFSET(program!$A$1,0,disasm!$A902+COLUMN()-COLUMN($U902)+IF($I902,0,1)))</f>
        <v>71</v>
      </c>
      <c r="X902" s="3" t="str">
        <f t="shared" ca="1" si="315"/>
        <v>0</v>
      </c>
      <c r="Y902" s="3" t="str">
        <f t="shared" ca="1" si="316"/>
        <v>1</v>
      </c>
      <c r="Z902" s="3" t="str">
        <f t="shared" ca="1" si="317"/>
        <v>[node.desttbl_size]</v>
      </c>
      <c r="AA902" s="3" t="str">
        <f ca="1">" "
&amp;AE902
&amp;IF(AND(OR(K902=5,K902=6),MOD(INT(J902/1000),10)=1)," A2","")
&amp;IF(AND(NOT(I902),J902=109,OFFSET(program!$A$1,0,disasm!$A902+1)&gt;0,NOT(ISNUMBER(FIND(" A1 "," "&amp;AE902&amp;" "))))," AUTOLABEL","")
&amp;" "</f>
        <v xml:space="preserve">  </v>
      </c>
    </row>
    <row r="903" spans="1:31" x14ac:dyDescent="0.2">
      <c r="A903" s="1">
        <f t="shared" ca="1" si="302"/>
        <v>2203</v>
      </c>
      <c r="B903" s="2" t="str">
        <f t="shared" ca="1" si="303"/>
        <v>node03_main+20</v>
      </c>
      <c r="C903" s="3" t="str">
        <f ca="1">_xlfn.TEXTJOIN(" ",FALSE,OFFSET(program!$A$1,0,A903,1,M903))</f>
        <v>1101 2212 0 72</v>
      </c>
      <c r="D903" s="4" t="str">
        <f ca="1">IF($H903="data",".dat "&amp;X903,
IF($H903="str",".str " &amp; _xlfn.TEXTJOIN("",FALSE,OFFSET(program!$A$2,0,A903+1,1,M903-1)),
$L903&amp;" "&amp;_xlfn.TEXTJOIN(", ",TRUE,$X903:$Z903)
))</f>
        <v>ADD  node03_main+29, 0, [node.desttbl]</v>
      </c>
      <c r="E903" s="19" t="b">
        <f t="shared" ca="1" si="304"/>
        <v>1</v>
      </c>
      <c r="F903" s="5" t="str">
        <f t="shared" ca="1" si="305"/>
        <v>node03_main</v>
      </c>
      <c r="G903" s="5">
        <f t="shared" ca="1" si="306"/>
        <v>2183</v>
      </c>
      <c r="H903" s="5" t="str">
        <f t="shared" si="307"/>
        <v>code</v>
      </c>
      <c r="I903" s="13" t="b">
        <f t="shared" si="308"/>
        <v>0</v>
      </c>
      <c r="J903" s="6">
        <f ca="1">OFFSET(program!$A$1,0,disasm!A903)</f>
        <v>1101</v>
      </c>
      <c r="K903" s="7">
        <f t="shared" ca="1" si="298"/>
        <v>1</v>
      </c>
      <c r="L903" s="7" t="str">
        <f t="shared" ca="1" si="309"/>
        <v xml:space="preserve">ADD </v>
      </c>
      <c r="M903" s="7">
        <f t="shared" ca="1" si="310"/>
        <v>4</v>
      </c>
      <c r="N903" s="7">
        <f t="shared" ca="1" si="299"/>
        <v>3</v>
      </c>
      <c r="O903" s="8">
        <f t="shared" ca="1" si="311"/>
        <v>1</v>
      </c>
      <c r="P903" s="8">
        <f t="shared" ca="1" si="300"/>
        <v>1</v>
      </c>
      <c r="Q903" s="8">
        <f t="shared" ca="1" si="301"/>
        <v>0</v>
      </c>
      <c r="R903" s="8" t="str">
        <f t="shared" ca="1" si="312"/>
        <v>addr</v>
      </c>
      <c r="S903" s="8" t="str">
        <f t="shared" ca="1" si="313"/>
        <v>num</v>
      </c>
      <c r="T903" s="8" t="str">
        <f t="shared" ca="1" si="314"/>
        <v>addr</v>
      </c>
      <c r="U903" s="7">
        <f ca="1">IF(O903="","",OFFSET(program!$A$1,0,disasm!$A903+COLUMN()-COLUMN($U903)+IF($I903,0,1)))</f>
        <v>2212</v>
      </c>
      <c r="V903" s="7">
        <f ca="1">IF(P903="","",OFFSET(program!$A$1,0,disasm!$A903+COLUMN()-COLUMN($U903)+IF($I903,0,1)))</f>
        <v>0</v>
      </c>
      <c r="W903" s="7">
        <f ca="1">IF(Q903="","",OFFSET(program!$A$1,0,disasm!$A903+COLUMN()-COLUMN($U903)+IF($I903,0,1)))</f>
        <v>72</v>
      </c>
      <c r="X903" s="3" t="str">
        <f t="shared" ca="1" si="315"/>
        <v>node03_main+29</v>
      </c>
      <c r="Y903" s="3" t="str">
        <f t="shared" ca="1" si="316"/>
        <v>0</v>
      </c>
      <c r="Z903" s="3" t="str">
        <f t="shared" ca="1" si="317"/>
        <v>[node.desttbl]</v>
      </c>
      <c r="AA903" s="3" t="str">
        <f ca="1">" "
&amp;AE903
&amp;IF(AND(OR(K903=5,K903=6),MOD(INT(J903/1000),10)=1)," A2","")
&amp;IF(AND(NOT(I903),J903=109,OFFSET(program!$A$1,0,disasm!$A903+1)&gt;0,NOT(ISNUMBER(FIND(" A1 "," "&amp;AE903&amp;" "))))," AUTOLABEL","")
&amp;" "</f>
        <v xml:space="preserve"> A1 </v>
      </c>
      <c r="AE903" s="21" t="s">
        <v>28</v>
      </c>
    </row>
    <row r="904" spans="1:31" x14ac:dyDescent="0.2">
      <c r="A904" s="1">
        <f t="shared" ca="1" si="302"/>
        <v>2207</v>
      </c>
      <c r="B904" s="2" t="str">
        <f t="shared" ca="1" si="303"/>
        <v>node03_main+24</v>
      </c>
      <c r="C904" s="3" t="str">
        <f ca="1">_xlfn.TEXTJOIN(" ",FALSE,OFFSET(program!$A$1,0,A904,1,M904))</f>
        <v>1105 1 73</v>
      </c>
      <c r="D904" s="4" t="str">
        <f ca="1">IF($H904="data",".dat "&amp;X904,
IF($H904="str",".str " &amp; _xlfn.TEXTJOIN("",FALSE,OFFSET(program!$A$2,0,A904+1,1,M904-1)),
$L904&amp;" "&amp;_xlfn.TEXTJOIN(", ",TRUE,$X904:$Z904)
))</f>
        <v>J!=0 1, main.loop</v>
      </c>
      <c r="E904" s="19" t="b">
        <f t="shared" ca="1" si="304"/>
        <v>1</v>
      </c>
      <c r="F904" s="5" t="str">
        <f t="shared" ca="1" si="305"/>
        <v>node03_main</v>
      </c>
      <c r="G904" s="5">
        <f t="shared" ca="1" si="306"/>
        <v>2183</v>
      </c>
      <c r="H904" s="5" t="str">
        <f t="shared" si="307"/>
        <v>code</v>
      </c>
      <c r="I904" s="13" t="b">
        <f t="shared" si="308"/>
        <v>0</v>
      </c>
      <c r="J904" s="6">
        <f ca="1">OFFSET(program!$A$1,0,disasm!A904)</f>
        <v>1105</v>
      </c>
      <c r="K904" s="7">
        <f t="shared" ca="1" si="298"/>
        <v>5</v>
      </c>
      <c r="L904" s="7" t="str">
        <f t="shared" ca="1" si="309"/>
        <v>J!=0</v>
      </c>
      <c r="M904" s="7">
        <f t="shared" ca="1" si="310"/>
        <v>3</v>
      </c>
      <c r="N904" s="7">
        <f t="shared" ca="1" si="299"/>
        <v>2</v>
      </c>
      <c r="O904" s="8">
        <f t="shared" ca="1" si="311"/>
        <v>1</v>
      </c>
      <c r="P904" s="8">
        <f t="shared" ca="1" si="300"/>
        <v>1</v>
      </c>
      <c r="Q904" s="8" t="str">
        <f t="shared" ca="1" si="301"/>
        <v/>
      </c>
      <c r="R904" s="8" t="str">
        <f t="shared" ca="1" si="312"/>
        <v>num</v>
      </c>
      <c r="S904" s="8" t="str">
        <f t="shared" ca="1" si="313"/>
        <v>addr</v>
      </c>
      <c r="T904" s="8" t="str">
        <f t="shared" ca="1" si="314"/>
        <v/>
      </c>
      <c r="U904" s="7">
        <f ca="1">IF(O904="","",OFFSET(program!$A$1,0,disasm!$A904+COLUMN()-COLUMN($U904)+IF($I904,0,1)))</f>
        <v>1</v>
      </c>
      <c r="V904" s="7">
        <f ca="1">IF(P904="","",OFFSET(program!$A$1,0,disasm!$A904+COLUMN()-COLUMN($U904)+IF($I904,0,1)))</f>
        <v>73</v>
      </c>
      <c r="W904" s="7" t="str">
        <f ca="1">IF(Q904="","",OFFSET(program!$A$1,0,disasm!$A904+COLUMN()-COLUMN($U904)+IF($I904,0,1)))</f>
        <v/>
      </c>
      <c r="X904" s="3" t="str">
        <f t="shared" ca="1" si="315"/>
        <v>1</v>
      </c>
      <c r="Y904" s="3" t="str">
        <f t="shared" ca="1" si="316"/>
        <v>main.loop</v>
      </c>
      <c r="Z904" s="3" t="str">
        <f t="shared" ca="1" si="317"/>
        <v/>
      </c>
      <c r="AA904" s="3" t="str">
        <f ca="1">" "
&amp;AE904
&amp;IF(AND(OR(K904=5,K904=6),MOD(INT(J904/1000),10)=1)," A2","")
&amp;IF(AND(NOT(I904),J904=109,OFFSET(program!$A$1,0,disasm!$A904+1)&gt;0,NOT(ISNUMBER(FIND(" A1 "," "&amp;AE904&amp;" "))))," AUTOLABEL","")
&amp;" "</f>
        <v xml:space="preserve">  A2 </v>
      </c>
    </row>
    <row r="905" spans="1:31" x14ac:dyDescent="0.2">
      <c r="A905" s="1">
        <f t="shared" ca="1" si="302"/>
        <v>2210</v>
      </c>
      <c r="B905" s="2" t="str">
        <f t="shared" ca="1" si="303"/>
        <v>node03_main+27</v>
      </c>
      <c r="C905" s="3" t="str">
        <f ca="1">_xlfn.TEXTJOIN(" ",FALSE,OFFSET(program!$A$1,0,A905,1,M905))</f>
        <v>1</v>
      </c>
      <c r="D905" s="4" t="str">
        <f ca="1">IF($H905="data",".dat "&amp;X905,
IF($H905="str",".str " &amp; _xlfn.TEXTJOIN("",FALSE,OFFSET(program!$A$2,0,A905+1,1,M905-1)),
$L905&amp;" "&amp;_xlfn.TEXTJOIN(", ",TRUE,$X905:$Z905)
))</f>
        <v>.dat 1</v>
      </c>
      <c r="E905" s="19" t="b">
        <f t="shared" ca="1" si="304"/>
        <v>1</v>
      </c>
      <c r="F905" s="5" t="str">
        <f t="shared" ca="1" si="305"/>
        <v>node03_main</v>
      </c>
      <c r="G905" s="5">
        <f t="shared" ca="1" si="306"/>
        <v>2183</v>
      </c>
      <c r="H905" s="5" t="str">
        <f t="shared" si="307"/>
        <v>data</v>
      </c>
      <c r="I905" s="13" t="b">
        <f t="shared" si="308"/>
        <v>1</v>
      </c>
      <c r="J905" s="6">
        <f ca="1">OFFSET(program!$A$1,0,disasm!A905)</f>
        <v>1</v>
      </c>
      <c r="K905" s="7">
        <f t="shared" ca="1" si="298"/>
        <v>1</v>
      </c>
      <c r="L905" s="7" t="str">
        <f t="shared" ca="1" si="309"/>
        <v xml:space="preserve">ADD </v>
      </c>
      <c r="M905" s="7">
        <f t="shared" si="310"/>
        <v>1</v>
      </c>
      <c r="N905" s="7">
        <f t="shared" si="299"/>
        <v>1</v>
      </c>
      <c r="O905" s="8">
        <f t="shared" si="311"/>
        <v>1</v>
      </c>
      <c r="P905" s="8" t="str">
        <f t="shared" si="300"/>
        <v/>
      </c>
      <c r="Q905" s="8" t="str">
        <f t="shared" si="301"/>
        <v/>
      </c>
      <c r="R905" s="8" t="str">
        <f t="shared" ca="1" si="312"/>
        <v>num</v>
      </c>
      <c r="S905" s="8" t="str">
        <f t="shared" si="313"/>
        <v/>
      </c>
      <c r="T905" s="8" t="str">
        <f t="shared" si="314"/>
        <v/>
      </c>
      <c r="U905" s="7">
        <f ca="1">IF(O905="","",OFFSET(program!$A$1,0,disasm!$A905+COLUMN()-COLUMN($U905)+IF($I905,0,1)))</f>
        <v>1</v>
      </c>
      <c r="V905" s="7" t="str">
        <f ca="1">IF(P905="","",OFFSET(program!$A$1,0,disasm!$A905+COLUMN()-COLUMN($U905)+IF($I905,0,1)))</f>
        <v/>
      </c>
      <c r="W905" s="7" t="str">
        <f ca="1">IF(Q905="","",OFFSET(program!$A$1,0,disasm!$A905+COLUMN()-COLUMN($U905)+IF($I905,0,1)))</f>
        <v/>
      </c>
      <c r="X905" s="3" t="str">
        <f t="shared" ca="1" si="315"/>
        <v>1</v>
      </c>
      <c r="Y905" s="3" t="str">
        <f t="shared" si="316"/>
        <v/>
      </c>
      <c r="Z905" s="3" t="str">
        <f t="shared" si="317"/>
        <v/>
      </c>
      <c r="AA905" s="3" t="str">
        <f ca="1">" "
&amp;AE905
&amp;IF(AND(OR(K905=5,K905=6),MOD(INT(J905/1000),10)=1)," A2","")
&amp;IF(AND(NOT(I905),J905=109,OFFSET(program!$A$1,0,disasm!$A905+1)&gt;0,NOT(ISNUMBER(FIND(" A1 "," "&amp;AE905&amp;" "))))," AUTOLABEL","")
&amp;" "</f>
        <v xml:space="preserve"> DATA </v>
      </c>
      <c r="AE905" s="12" t="s">
        <v>23</v>
      </c>
    </row>
    <row r="906" spans="1:31" x14ac:dyDescent="0.2">
      <c r="A906" s="1">
        <f t="shared" ca="1" si="302"/>
        <v>2211</v>
      </c>
      <c r="B906" s="2" t="str">
        <f t="shared" ca="1" si="303"/>
        <v>node03_main+28</v>
      </c>
      <c r="C906" s="3" t="str">
        <f ca="1">_xlfn.TEXTJOIN(" ",FALSE,OFFSET(program!$A$1,0,A906,1,M906))</f>
        <v>160</v>
      </c>
      <c r="D906" s="4" t="str">
        <f ca="1">IF($H906="data",".dat "&amp;X906,
IF($H906="str",".str " &amp; _xlfn.TEXTJOIN("",FALSE,OFFSET(program!$A$2,0,A906+1,1,M906-1)),
$L906&amp;" "&amp;_xlfn.TEXTJOIN(", ",TRUE,$X906:$Z906)
))</f>
        <v>.dat 160</v>
      </c>
      <c r="E906" s="19" t="b">
        <f t="shared" ca="1" si="304"/>
        <v>1</v>
      </c>
      <c r="F906" s="5" t="str">
        <f t="shared" ca="1" si="305"/>
        <v>node03_main</v>
      </c>
      <c r="G906" s="5">
        <f t="shared" ca="1" si="306"/>
        <v>2183</v>
      </c>
      <c r="H906" s="5" t="str">
        <f t="shared" si="307"/>
        <v>data</v>
      </c>
      <c r="I906" s="13" t="b">
        <f t="shared" si="308"/>
        <v>1</v>
      </c>
      <c r="J906" s="6">
        <f ca="1">OFFSET(program!$A$1,0,disasm!A906)</f>
        <v>160</v>
      </c>
      <c r="K906" s="7">
        <f t="shared" ca="1" si="298"/>
        <v>60</v>
      </c>
      <c r="L906" s="7" t="e">
        <f t="shared" ca="1" si="309"/>
        <v>#VALUE!</v>
      </c>
      <c r="M906" s="7">
        <f t="shared" si="310"/>
        <v>1</v>
      </c>
      <c r="N906" s="7">
        <f t="shared" si="299"/>
        <v>1</v>
      </c>
      <c r="O906" s="8">
        <f t="shared" si="311"/>
        <v>1</v>
      </c>
      <c r="P906" s="8" t="str">
        <f t="shared" si="300"/>
        <v/>
      </c>
      <c r="Q906" s="8" t="str">
        <f t="shared" si="301"/>
        <v/>
      </c>
      <c r="R906" s="8" t="str">
        <f t="shared" ca="1" si="312"/>
        <v>num</v>
      </c>
      <c r="S906" s="8" t="str">
        <f t="shared" si="313"/>
        <v/>
      </c>
      <c r="T906" s="8" t="str">
        <f t="shared" si="314"/>
        <v/>
      </c>
      <c r="U906" s="7">
        <f ca="1">IF(O906="","",OFFSET(program!$A$1,0,disasm!$A906+COLUMN()-COLUMN($U906)+IF($I906,0,1)))</f>
        <v>160</v>
      </c>
      <c r="V906" s="7" t="str">
        <f ca="1">IF(P906="","",OFFSET(program!$A$1,0,disasm!$A906+COLUMN()-COLUMN($U906)+IF($I906,0,1)))</f>
        <v/>
      </c>
      <c r="W906" s="7" t="str">
        <f ca="1">IF(Q906="","",OFFSET(program!$A$1,0,disasm!$A906+COLUMN()-COLUMN($U906)+IF($I906,0,1)))</f>
        <v/>
      </c>
      <c r="X906" s="3" t="str">
        <f t="shared" ca="1" si="315"/>
        <v>160</v>
      </c>
      <c r="Y906" s="3" t="str">
        <f t="shared" si="316"/>
        <v/>
      </c>
      <c r="Z906" s="3" t="str">
        <f t="shared" si="317"/>
        <v/>
      </c>
      <c r="AA906" s="3" t="str">
        <f ca="1">" "
&amp;AE906
&amp;IF(AND(OR(K906=5,K906=6),MOD(INT(J906/1000),10)=1)," A2","")
&amp;IF(AND(NOT(I906),J906=109,OFFSET(program!$A$1,0,disasm!$A906+1)&gt;0,NOT(ISNUMBER(FIND(" A1 "," "&amp;AE906&amp;" "))))," AUTOLABEL","")
&amp;" "</f>
        <v xml:space="preserve">  </v>
      </c>
    </row>
    <row r="907" spans="1:31" x14ac:dyDescent="0.2">
      <c r="A907" s="1">
        <f t="shared" ca="1" si="302"/>
        <v>2212</v>
      </c>
      <c r="B907" s="2" t="str">
        <f t="shared" ca="1" si="303"/>
        <v>node03_main+29</v>
      </c>
      <c r="C907" s="3" t="str">
        <f ca="1">_xlfn.TEXTJOIN(" ",FALSE,OFFSET(program!$A$1,0,A907,1,M907))</f>
        <v>40</v>
      </c>
      <c r="D907" s="4" t="str">
        <f ca="1">IF($H907="data",".dat "&amp;X907,
IF($H907="str",".str " &amp; _xlfn.TEXTJOIN("",FALSE,OFFSET(program!$A$2,0,A907+1,1,M907-1)),
$L907&amp;" "&amp;_xlfn.TEXTJOIN(", ",TRUE,$X907:$Z907)
))</f>
        <v>.dat 40</v>
      </c>
      <c r="E907" s="19" t="b">
        <f t="shared" ca="1" si="304"/>
        <v>1</v>
      </c>
      <c r="F907" s="5" t="str">
        <f t="shared" ca="1" si="305"/>
        <v>node03_main</v>
      </c>
      <c r="G907" s="5">
        <f t="shared" ca="1" si="306"/>
        <v>2183</v>
      </c>
      <c r="H907" s="5" t="str">
        <f t="shared" si="307"/>
        <v>data</v>
      </c>
      <c r="I907" s="13" t="b">
        <f t="shared" si="308"/>
        <v>1</v>
      </c>
      <c r="J907" s="6">
        <f ca="1">OFFSET(program!$A$1,0,disasm!A907)</f>
        <v>40</v>
      </c>
      <c r="K907" s="7">
        <f t="shared" ca="1" si="298"/>
        <v>40</v>
      </c>
      <c r="L907" s="7" t="e">
        <f t="shared" ca="1" si="309"/>
        <v>#VALUE!</v>
      </c>
      <c r="M907" s="7">
        <f t="shared" si="310"/>
        <v>1</v>
      </c>
      <c r="N907" s="7">
        <f t="shared" si="299"/>
        <v>1</v>
      </c>
      <c r="O907" s="8">
        <f t="shared" si="311"/>
        <v>1</v>
      </c>
      <c r="P907" s="8" t="str">
        <f t="shared" si="300"/>
        <v/>
      </c>
      <c r="Q907" s="8" t="str">
        <f t="shared" si="301"/>
        <v/>
      </c>
      <c r="R907" s="8" t="str">
        <f t="shared" ca="1" si="312"/>
        <v>num</v>
      </c>
      <c r="S907" s="8" t="str">
        <f t="shared" si="313"/>
        <v/>
      </c>
      <c r="T907" s="8" t="str">
        <f t="shared" si="314"/>
        <v/>
      </c>
      <c r="U907" s="7">
        <f ca="1">IF(O907="","",OFFSET(program!$A$1,0,disasm!$A907+COLUMN()-COLUMN($U907)+IF($I907,0,1)))</f>
        <v>40</v>
      </c>
      <c r="V907" s="7" t="str">
        <f ca="1">IF(P907="","",OFFSET(program!$A$1,0,disasm!$A907+COLUMN()-COLUMN($U907)+IF($I907,0,1)))</f>
        <v/>
      </c>
      <c r="W907" s="7" t="str">
        <f ca="1">IF(Q907="","",OFFSET(program!$A$1,0,disasm!$A907+COLUMN()-COLUMN($U907)+IF($I907,0,1)))</f>
        <v/>
      </c>
      <c r="X907" s="3" t="str">
        <f t="shared" ca="1" si="315"/>
        <v>40</v>
      </c>
      <c r="Y907" s="3" t="str">
        <f t="shared" si="316"/>
        <v/>
      </c>
      <c r="Z907" s="3" t="str">
        <f t="shared" si="317"/>
        <v/>
      </c>
      <c r="AA907" s="3" t="str">
        <f ca="1">" "
&amp;AE907
&amp;IF(AND(OR(K907=5,K907=6),MOD(INT(J907/1000),10)=1)," A2","")
&amp;IF(AND(NOT(I907),J907=109,OFFSET(program!$A$1,0,disasm!$A907+1)&gt;0,NOT(ISNUMBER(FIND(" A1 "," "&amp;AE907&amp;" "))))," AUTOLABEL","")
&amp;" "</f>
        <v xml:space="preserve">  </v>
      </c>
    </row>
    <row r="908" spans="1:31" x14ac:dyDescent="0.2">
      <c r="A908" s="1">
        <f t="shared" ca="1" si="302"/>
        <v>2213</v>
      </c>
      <c r="B908" s="2" t="str">
        <f t="shared" ca="1" si="303"/>
        <v>node03_main+30</v>
      </c>
      <c r="C908" s="3" t="str">
        <f ca="1">_xlfn.TEXTJOIN(" ",FALSE,OFFSET(program!$A$1,0,A908,1,M908))</f>
        <v>73004</v>
      </c>
      <c r="D908" s="4" t="str">
        <f ca="1">IF($H908="data",".dat "&amp;X908,
IF($H908="str",".str " &amp; _xlfn.TEXTJOIN("",FALSE,OFFSET(program!$A$2,0,A908+1,1,M908-1)),
$L908&amp;" "&amp;_xlfn.TEXTJOIN(", ",TRUE,$X908:$Z908)
))</f>
        <v>.dat 73004</v>
      </c>
      <c r="E908" s="19" t="b">
        <f t="shared" ca="1" si="304"/>
        <v>1</v>
      </c>
      <c r="F908" s="5" t="str">
        <f t="shared" ca="1" si="305"/>
        <v>node03_main</v>
      </c>
      <c r="G908" s="5">
        <f t="shared" ca="1" si="306"/>
        <v>2183</v>
      </c>
      <c r="H908" s="5" t="str">
        <f t="shared" si="307"/>
        <v>data</v>
      </c>
      <c r="I908" s="13" t="b">
        <f t="shared" si="308"/>
        <v>1</v>
      </c>
      <c r="J908" s="6">
        <f ca="1">OFFSET(program!$A$1,0,disasm!A908)</f>
        <v>73004</v>
      </c>
      <c r="K908" s="7">
        <f t="shared" ca="1" si="298"/>
        <v>4</v>
      </c>
      <c r="L908" s="7" t="str">
        <f t="shared" ca="1" si="309"/>
        <v xml:space="preserve">OUT </v>
      </c>
      <c r="M908" s="7">
        <f t="shared" si="310"/>
        <v>1</v>
      </c>
      <c r="N908" s="7">
        <f t="shared" si="299"/>
        <v>1</v>
      </c>
      <c r="O908" s="8">
        <f t="shared" si="311"/>
        <v>1</v>
      </c>
      <c r="P908" s="8" t="str">
        <f t="shared" si="300"/>
        <v/>
      </c>
      <c r="Q908" s="8" t="str">
        <f t="shared" si="301"/>
        <v/>
      </c>
      <c r="R908" s="8" t="str">
        <f t="shared" ca="1" si="312"/>
        <v>num</v>
      </c>
      <c r="S908" s="8" t="str">
        <f t="shared" si="313"/>
        <v/>
      </c>
      <c r="T908" s="8" t="str">
        <f t="shared" si="314"/>
        <v/>
      </c>
      <c r="U908" s="7">
        <f ca="1">IF(O908="","",OFFSET(program!$A$1,0,disasm!$A908+COLUMN()-COLUMN($U908)+IF($I908,0,1)))</f>
        <v>73004</v>
      </c>
      <c r="V908" s="7" t="str">
        <f ca="1">IF(P908="","",OFFSET(program!$A$1,0,disasm!$A908+COLUMN()-COLUMN($U908)+IF($I908,0,1)))</f>
        <v/>
      </c>
      <c r="W908" s="7" t="str">
        <f ca="1">IF(Q908="","",OFFSET(program!$A$1,0,disasm!$A908+COLUMN()-COLUMN($U908)+IF($I908,0,1)))</f>
        <v/>
      </c>
      <c r="X908" s="3" t="str">
        <f t="shared" ca="1" si="315"/>
        <v>73004</v>
      </c>
      <c r="Y908" s="3" t="str">
        <f t="shared" si="316"/>
        <v/>
      </c>
      <c r="Z908" s="3" t="str">
        <f t="shared" si="317"/>
        <v/>
      </c>
      <c r="AA908" s="3" t="str">
        <f ca="1">" "
&amp;AE908
&amp;IF(AND(OR(K908=5,K908=6),MOD(INT(J908/1000),10)=1)," A2","")
&amp;IF(AND(NOT(I908),J908=109,OFFSET(program!$A$1,0,disasm!$A908+1)&gt;0,NOT(ISNUMBER(FIND(" A1 "," "&amp;AE908&amp;" "))))," AUTOLABEL","")
&amp;" "</f>
        <v xml:space="preserve">  </v>
      </c>
    </row>
    <row r="909" spans="1:31" x14ac:dyDescent="0.2">
      <c r="A909" s="1">
        <f t="shared" ca="1" si="302"/>
        <v>2214</v>
      </c>
      <c r="B909" s="2" t="str">
        <f t="shared" ca="1" si="303"/>
        <v>node40_main</v>
      </c>
      <c r="C909" s="3" t="str">
        <f ca="1">_xlfn.TEXTJOIN(" ",FALSE,OFFSET(program!$A$1,0,A909,1,M909))</f>
        <v>1101 0 18251 66</v>
      </c>
      <c r="D909" s="4" t="str">
        <f ca="1">IF($H909="data",".dat "&amp;X909,
IF($H909="str",".str " &amp; _xlfn.TEXTJOIN("",FALSE,OFFSET(program!$A$2,0,A909+1,1,M909-1)),
$L909&amp;" "&amp;_xlfn.TEXTJOIN(", ",TRUE,$X909:$Z909)
))</f>
        <v>ADD  0, 18251, [node.prime]</v>
      </c>
      <c r="E909" s="19" t="b">
        <f t="shared" ca="1" si="304"/>
        <v>0</v>
      </c>
      <c r="F909" s="5" t="str">
        <f t="shared" si="305"/>
        <v>node40_main</v>
      </c>
      <c r="G909" s="5">
        <f t="shared" ca="1" si="306"/>
        <v>2214</v>
      </c>
      <c r="H909" s="5" t="str">
        <f t="shared" si="307"/>
        <v>code</v>
      </c>
      <c r="I909" s="13" t="b">
        <f t="shared" si="308"/>
        <v>0</v>
      </c>
      <c r="J909" s="6">
        <f ca="1">OFFSET(program!$A$1,0,disasm!A909)</f>
        <v>1101</v>
      </c>
      <c r="K909" s="7">
        <f t="shared" ca="1" si="298"/>
        <v>1</v>
      </c>
      <c r="L909" s="7" t="str">
        <f t="shared" ca="1" si="309"/>
        <v xml:space="preserve">ADD </v>
      </c>
      <c r="M909" s="7">
        <f t="shared" ca="1" si="310"/>
        <v>4</v>
      </c>
      <c r="N909" s="7">
        <f t="shared" ca="1" si="299"/>
        <v>3</v>
      </c>
      <c r="O909" s="8">
        <f t="shared" ca="1" si="311"/>
        <v>1</v>
      </c>
      <c r="P909" s="8">
        <f t="shared" ca="1" si="300"/>
        <v>1</v>
      </c>
      <c r="Q909" s="8">
        <f t="shared" ca="1" si="301"/>
        <v>0</v>
      </c>
      <c r="R909" s="8" t="str">
        <f t="shared" ca="1" si="312"/>
        <v>num</v>
      </c>
      <c r="S909" s="8" t="str">
        <f t="shared" ca="1" si="313"/>
        <v>num</v>
      </c>
      <c r="T909" s="8" t="str">
        <f t="shared" ca="1" si="314"/>
        <v>addr</v>
      </c>
      <c r="U909" s="7">
        <f ca="1">IF(O909="","",OFFSET(program!$A$1,0,disasm!$A909+COLUMN()-COLUMN($U909)+IF($I909,0,1)))</f>
        <v>0</v>
      </c>
      <c r="V909" s="7">
        <f ca="1">IF(P909="","",OFFSET(program!$A$1,0,disasm!$A909+COLUMN()-COLUMN($U909)+IF($I909,0,1)))</f>
        <v>18251</v>
      </c>
      <c r="W909" s="7">
        <f ca="1">IF(Q909="","",OFFSET(program!$A$1,0,disasm!$A909+COLUMN()-COLUMN($U909)+IF($I909,0,1)))</f>
        <v>66</v>
      </c>
      <c r="X909" s="3" t="str">
        <f t="shared" ca="1" si="315"/>
        <v>0</v>
      </c>
      <c r="Y909" s="3" t="str">
        <f t="shared" ca="1" si="316"/>
        <v>18251</v>
      </c>
      <c r="Z909" s="3" t="str">
        <f t="shared" ca="1" si="317"/>
        <v>[node.prime]</v>
      </c>
      <c r="AA909" s="3" t="str">
        <f ca="1">" "
&amp;AE909
&amp;IF(AND(OR(K909=5,K909=6),MOD(INT(J909/1000),10)=1)," A2","")
&amp;IF(AND(NOT(I909),J909=109,OFFSET(program!$A$1,0,disasm!$A909+1)&gt;0,NOT(ISNUMBER(FIND(" A1 "," "&amp;AE909&amp;" "))))," AUTOLABEL","")
&amp;" "</f>
        <v xml:space="preserve"> CODE </v>
      </c>
      <c r="AD909" s="12" t="s">
        <v>134</v>
      </c>
      <c r="AE909" s="12" t="s">
        <v>24</v>
      </c>
    </row>
    <row r="910" spans="1:31" x14ac:dyDescent="0.2">
      <c r="A910" s="1">
        <f t="shared" ca="1" si="302"/>
        <v>2218</v>
      </c>
      <c r="B910" s="2" t="str">
        <f t="shared" ca="1" si="303"/>
        <v>node40_main+4</v>
      </c>
      <c r="C910" s="3" t="str">
        <f ca="1">_xlfn.TEXTJOIN(" ",FALSE,OFFSET(program!$A$1,0,A910,1,M910))</f>
        <v>1102 1 6 67</v>
      </c>
      <c r="D910" s="4" t="str">
        <f ca="1">IF($H910="data",".dat "&amp;X910,
IF($H910="str",".str " &amp; _xlfn.TEXTJOIN("",FALSE,OFFSET(program!$A$2,0,A910+1,1,M910-1)),
$L910&amp;" "&amp;_xlfn.TEXTJOIN(", ",TRUE,$X910:$Z910)
))</f>
        <v>MUL  1, 6, [node.rxmem_size]</v>
      </c>
      <c r="E910" s="19" t="b">
        <f t="shared" ca="1" si="304"/>
        <v>0</v>
      </c>
      <c r="F910" s="5" t="str">
        <f t="shared" ca="1" si="305"/>
        <v>node40_main</v>
      </c>
      <c r="G910" s="5">
        <f t="shared" ca="1" si="306"/>
        <v>2214</v>
      </c>
      <c r="H910" s="5" t="str">
        <f t="shared" si="307"/>
        <v>code</v>
      </c>
      <c r="I910" s="13" t="b">
        <f t="shared" si="308"/>
        <v>0</v>
      </c>
      <c r="J910" s="6">
        <f ca="1">OFFSET(program!$A$1,0,disasm!A910)</f>
        <v>1102</v>
      </c>
      <c r="K910" s="7">
        <f t="shared" ca="1" si="298"/>
        <v>2</v>
      </c>
      <c r="L910" s="7" t="str">
        <f t="shared" ca="1" si="309"/>
        <v xml:space="preserve">MUL </v>
      </c>
      <c r="M910" s="7">
        <f t="shared" ca="1" si="310"/>
        <v>4</v>
      </c>
      <c r="N910" s="7">
        <f t="shared" ca="1" si="299"/>
        <v>3</v>
      </c>
      <c r="O910" s="8">
        <f t="shared" ca="1" si="311"/>
        <v>1</v>
      </c>
      <c r="P910" s="8">
        <f t="shared" ca="1" si="300"/>
        <v>1</v>
      </c>
      <c r="Q910" s="8">
        <f t="shared" ca="1" si="301"/>
        <v>0</v>
      </c>
      <c r="R910" s="8" t="str">
        <f t="shared" ca="1" si="312"/>
        <v>num</v>
      </c>
      <c r="S910" s="8" t="str">
        <f t="shared" ca="1" si="313"/>
        <v>num</v>
      </c>
      <c r="T910" s="8" t="str">
        <f t="shared" ca="1" si="314"/>
        <v>addr</v>
      </c>
      <c r="U910" s="7">
        <f ca="1">IF(O910="","",OFFSET(program!$A$1,0,disasm!$A910+COLUMN()-COLUMN($U910)+IF($I910,0,1)))</f>
        <v>1</v>
      </c>
      <c r="V910" s="7">
        <f ca="1">IF(P910="","",OFFSET(program!$A$1,0,disasm!$A910+COLUMN()-COLUMN($U910)+IF($I910,0,1)))</f>
        <v>6</v>
      </c>
      <c r="W910" s="7">
        <f ca="1">IF(Q910="","",OFFSET(program!$A$1,0,disasm!$A910+COLUMN()-COLUMN($U910)+IF($I910,0,1)))</f>
        <v>67</v>
      </c>
      <c r="X910" s="3" t="str">
        <f t="shared" ca="1" si="315"/>
        <v>1</v>
      </c>
      <c r="Y910" s="3" t="str">
        <f t="shared" ca="1" si="316"/>
        <v>6</v>
      </c>
      <c r="Z910" s="3" t="str">
        <f t="shared" ca="1" si="317"/>
        <v>[node.rxmem_size]</v>
      </c>
      <c r="AA910" s="3" t="str">
        <f ca="1">" "
&amp;AE910
&amp;IF(AND(OR(K910=5,K910=6),MOD(INT(J910/1000),10)=1)," A2","")
&amp;IF(AND(NOT(I910),J910=109,OFFSET(program!$A$1,0,disasm!$A910+1)&gt;0,NOT(ISNUMBER(FIND(" A1 "," "&amp;AE910&amp;" "))))," AUTOLABEL","")
&amp;" "</f>
        <v xml:space="preserve">  </v>
      </c>
    </row>
    <row r="911" spans="1:31" x14ac:dyDescent="0.2">
      <c r="A911" s="1">
        <f t="shared" ca="1" si="302"/>
        <v>2222</v>
      </c>
      <c r="B911" s="2" t="str">
        <f t="shared" ca="1" si="303"/>
        <v>node40_main+8</v>
      </c>
      <c r="C911" s="3" t="str">
        <f ca="1">_xlfn.TEXTJOIN(" ",FALSE,OFFSET(program!$A$1,0,A911,1,M911))</f>
        <v>1101 2241 0 68</v>
      </c>
      <c r="D911" s="4" t="str">
        <f ca="1">IF($H911="data",".dat "&amp;X911,
IF($H911="str",".str " &amp; _xlfn.TEXTJOIN("",FALSE,OFFSET(program!$A$2,0,A911+1,1,M911-1)),
$L911&amp;" "&amp;_xlfn.TEXTJOIN(", ",TRUE,$X911:$Z911)
))</f>
        <v>ADD  node40_main+27, 0, [node.rxmem]</v>
      </c>
      <c r="E911" s="19" t="b">
        <f t="shared" ca="1" si="304"/>
        <v>0</v>
      </c>
      <c r="F911" s="5" t="str">
        <f t="shared" ca="1" si="305"/>
        <v>node40_main</v>
      </c>
      <c r="G911" s="5">
        <f t="shared" ca="1" si="306"/>
        <v>2214</v>
      </c>
      <c r="H911" s="5" t="str">
        <f t="shared" si="307"/>
        <v>code</v>
      </c>
      <c r="I911" s="13" t="b">
        <f t="shared" si="308"/>
        <v>0</v>
      </c>
      <c r="J911" s="6">
        <f ca="1">OFFSET(program!$A$1,0,disasm!A911)</f>
        <v>1101</v>
      </c>
      <c r="K911" s="7">
        <f t="shared" ca="1" si="298"/>
        <v>1</v>
      </c>
      <c r="L911" s="7" t="str">
        <f t="shared" ca="1" si="309"/>
        <v xml:space="preserve">ADD </v>
      </c>
      <c r="M911" s="7">
        <f t="shared" ca="1" si="310"/>
        <v>4</v>
      </c>
      <c r="N911" s="7">
        <f t="shared" ca="1" si="299"/>
        <v>3</v>
      </c>
      <c r="O911" s="8">
        <f t="shared" ca="1" si="311"/>
        <v>1</v>
      </c>
      <c r="P911" s="8">
        <f t="shared" ca="1" si="300"/>
        <v>1</v>
      </c>
      <c r="Q911" s="8">
        <f t="shared" ca="1" si="301"/>
        <v>0</v>
      </c>
      <c r="R911" s="8" t="str">
        <f t="shared" ca="1" si="312"/>
        <v>addr</v>
      </c>
      <c r="S911" s="8" t="str">
        <f t="shared" ca="1" si="313"/>
        <v>num</v>
      </c>
      <c r="T911" s="8" t="str">
        <f t="shared" ca="1" si="314"/>
        <v>addr</v>
      </c>
      <c r="U911" s="7">
        <f ca="1">IF(O911="","",OFFSET(program!$A$1,0,disasm!$A911+COLUMN()-COLUMN($U911)+IF($I911,0,1)))</f>
        <v>2241</v>
      </c>
      <c r="V911" s="7">
        <f ca="1">IF(P911="","",OFFSET(program!$A$1,0,disasm!$A911+COLUMN()-COLUMN($U911)+IF($I911,0,1)))</f>
        <v>0</v>
      </c>
      <c r="W911" s="7">
        <f ca="1">IF(Q911="","",OFFSET(program!$A$1,0,disasm!$A911+COLUMN()-COLUMN($U911)+IF($I911,0,1)))</f>
        <v>68</v>
      </c>
      <c r="X911" s="3" t="str">
        <f t="shared" ca="1" si="315"/>
        <v>node40_main+27</v>
      </c>
      <c r="Y911" s="3" t="str">
        <f t="shared" ca="1" si="316"/>
        <v>0</v>
      </c>
      <c r="Z911" s="3" t="str">
        <f t="shared" ca="1" si="317"/>
        <v>[node.rxmem]</v>
      </c>
      <c r="AA911" s="3" t="str">
        <f ca="1">" "
&amp;AE911
&amp;IF(AND(OR(K911=5,K911=6),MOD(INT(J911/1000),10)=1)," A2","")
&amp;IF(AND(NOT(I911),J911=109,OFFSET(program!$A$1,0,disasm!$A911+1)&gt;0,NOT(ISNUMBER(FIND(" A1 "," "&amp;AE911&amp;" "))))," AUTOLABEL","")
&amp;" "</f>
        <v xml:space="preserve"> A1 </v>
      </c>
      <c r="AE911" s="12" t="s">
        <v>28</v>
      </c>
    </row>
    <row r="912" spans="1:31" x14ac:dyDescent="0.2">
      <c r="A912" s="1">
        <f t="shared" ca="1" si="302"/>
        <v>2226</v>
      </c>
      <c r="B912" s="2" t="str">
        <f t="shared" ca="1" si="303"/>
        <v>node40_main+12</v>
      </c>
      <c r="C912" s="3" t="str">
        <f ca="1">_xlfn.TEXTJOIN(" ",FALSE,OFFSET(program!$A$1,0,A912,1,M912))</f>
        <v>1102 1 302 69</v>
      </c>
      <c r="D912" s="4" t="str">
        <f ca="1">IF($H912="data",".dat "&amp;X912,
IF($H912="str",".str " &amp; _xlfn.TEXTJOIN("",FALSE,OFFSET(program!$A$2,0,A912+1,1,M912-1)),
$L912&amp;" "&amp;_xlfn.TEXTJOIN(", ",TRUE,$X912:$Z912)
))</f>
        <v>MUL  1, app_product, [node.node_app]</v>
      </c>
      <c r="E912" s="19" t="b">
        <f t="shared" ca="1" si="304"/>
        <v>0</v>
      </c>
      <c r="F912" s="5" t="str">
        <f t="shared" ca="1" si="305"/>
        <v>node40_main</v>
      </c>
      <c r="G912" s="5">
        <f t="shared" ca="1" si="306"/>
        <v>2214</v>
      </c>
      <c r="H912" s="5" t="str">
        <f t="shared" si="307"/>
        <v>code</v>
      </c>
      <c r="I912" s="13" t="b">
        <f t="shared" si="308"/>
        <v>0</v>
      </c>
      <c r="J912" s="6">
        <f ca="1">OFFSET(program!$A$1,0,disasm!A912)</f>
        <v>1102</v>
      </c>
      <c r="K912" s="7">
        <f t="shared" ca="1" si="298"/>
        <v>2</v>
      </c>
      <c r="L912" s="7" t="str">
        <f t="shared" ca="1" si="309"/>
        <v xml:space="preserve">MUL </v>
      </c>
      <c r="M912" s="7">
        <f t="shared" ca="1" si="310"/>
        <v>4</v>
      </c>
      <c r="N912" s="7">
        <f t="shared" ca="1" si="299"/>
        <v>3</v>
      </c>
      <c r="O912" s="8">
        <f t="shared" ca="1" si="311"/>
        <v>1</v>
      </c>
      <c r="P912" s="8">
        <f t="shared" ca="1" si="300"/>
        <v>1</v>
      </c>
      <c r="Q912" s="8">
        <f t="shared" ca="1" si="301"/>
        <v>0</v>
      </c>
      <c r="R912" s="8" t="str">
        <f t="shared" ca="1" si="312"/>
        <v>num</v>
      </c>
      <c r="S912" s="8" t="str">
        <f t="shared" ca="1" si="313"/>
        <v>addr</v>
      </c>
      <c r="T912" s="8" t="str">
        <f t="shared" ca="1" si="314"/>
        <v>addr</v>
      </c>
      <c r="U912" s="7">
        <f ca="1">IF(O912="","",OFFSET(program!$A$1,0,disasm!$A912+COLUMN()-COLUMN($U912)+IF($I912,0,1)))</f>
        <v>1</v>
      </c>
      <c r="V912" s="7">
        <f ca="1">IF(P912="","",OFFSET(program!$A$1,0,disasm!$A912+COLUMN()-COLUMN($U912)+IF($I912,0,1)))</f>
        <v>302</v>
      </c>
      <c r="W912" s="7">
        <f ca="1">IF(Q912="","",OFFSET(program!$A$1,0,disasm!$A912+COLUMN()-COLUMN($U912)+IF($I912,0,1)))</f>
        <v>69</v>
      </c>
      <c r="X912" s="3" t="str">
        <f t="shared" ca="1" si="315"/>
        <v>1</v>
      </c>
      <c r="Y912" s="3" t="str">
        <f t="shared" ca="1" si="316"/>
        <v>app_product</v>
      </c>
      <c r="Z912" s="3" t="str">
        <f t="shared" ca="1" si="317"/>
        <v>[node.node_app]</v>
      </c>
      <c r="AA912" s="3" t="str">
        <f ca="1">" "
&amp;AE912
&amp;IF(AND(OR(K912=5,K912=6),MOD(INT(J912/1000),10)=1)," A2","")
&amp;IF(AND(NOT(I912),J912=109,OFFSET(program!$A$1,0,disasm!$A912+1)&gt;0,NOT(ISNUMBER(FIND(" A1 "," "&amp;AE912&amp;" "))))," AUTOLABEL","")
&amp;" "</f>
        <v xml:space="preserve"> A2 </v>
      </c>
      <c r="AE912" s="12" t="s">
        <v>19</v>
      </c>
    </row>
    <row r="913" spans="1:31" x14ac:dyDescent="0.2">
      <c r="A913" s="1">
        <f t="shared" ca="1" si="302"/>
        <v>2230</v>
      </c>
      <c r="B913" s="2" t="str">
        <f t="shared" ca="1" si="303"/>
        <v>node40_main+16</v>
      </c>
      <c r="C913" s="3" t="str">
        <f ca="1">_xlfn.TEXTJOIN(" ",FALSE,OFFSET(program!$A$1,0,A913,1,M913))</f>
        <v>1101 1 0 71</v>
      </c>
      <c r="D913" s="4" t="str">
        <f ca="1">IF($H913="data",".dat "&amp;X913,
IF($H913="str",".str " &amp; _xlfn.TEXTJOIN("",FALSE,OFFSET(program!$A$2,0,A913+1,1,M913-1)),
$L913&amp;" "&amp;_xlfn.TEXTJOIN(", ",TRUE,$X913:$Z913)
))</f>
        <v>ADD  1, 0, [node.desttbl_size]</v>
      </c>
      <c r="E913" s="19" t="b">
        <f t="shared" ca="1" si="304"/>
        <v>0</v>
      </c>
      <c r="F913" s="5" t="str">
        <f t="shared" ca="1" si="305"/>
        <v>node40_main</v>
      </c>
      <c r="G913" s="5">
        <f t="shared" ca="1" si="306"/>
        <v>2214</v>
      </c>
      <c r="H913" s="5" t="str">
        <f t="shared" si="307"/>
        <v>code</v>
      </c>
      <c r="I913" s="13" t="b">
        <f t="shared" si="308"/>
        <v>0</v>
      </c>
      <c r="J913" s="6">
        <f ca="1">OFFSET(program!$A$1,0,disasm!A913)</f>
        <v>1101</v>
      </c>
      <c r="K913" s="7">
        <f t="shared" ca="1" si="298"/>
        <v>1</v>
      </c>
      <c r="L913" s="7" t="str">
        <f t="shared" ca="1" si="309"/>
        <v xml:space="preserve">ADD </v>
      </c>
      <c r="M913" s="7">
        <f t="shared" ca="1" si="310"/>
        <v>4</v>
      </c>
      <c r="N913" s="7">
        <f t="shared" ca="1" si="299"/>
        <v>3</v>
      </c>
      <c r="O913" s="8">
        <f t="shared" ca="1" si="311"/>
        <v>1</v>
      </c>
      <c r="P913" s="8">
        <f t="shared" ca="1" si="300"/>
        <v>1</v>
      </c>
      <c r="Q913" s="8">
        <f t="shared" ca="1" si="301"/>
        <v>0</v>
      </c>
      <c r="R913" s="8" t="str">
        <f t="shared" ca="1" si="312"/>
        <v>num</v>
      </c>
      <c r="S913" s="8" t="str">
        <f t="shared" ca="1" si="313"/>
        <v>num</v>
      </c>
      <c r="T913" s="8" t="str">
        <f t="shared" ca="1" si="314"/>
        <v>addr</v>
      </c>
      <c r="U913" s="7">
        <f ca="1">IF(O913="","",OFFSET(program!$A$1,0,disasm!$A913+COLUMN()-COLUMN($U913)+IF($I913,0,1)))</f>
        <v>1</v>
      </c>
      <c r="V913" s="7">
        <f ca="1">IF(P913="","",OFFSET(program!$A$1,0,disasm!$A913+COLUMN()-COLUMN($U913)+IF($I913,0,1)))</f>
        <v>0</v>
      </c>
      <c r="W913" s="7">
        <f ca="1">IF(Q913="","",OFFSET(program!$A$1,0,disasm!$A913+COLUMN()-COLUMN($U913)+IF($I913,0,1)))</f>
        <v>71</v>
      </c>
      <c r="X913" s="3" t="str">
        <f t="shared" ca="1" si="315"/>
        <v>1</v>
      </c>
      <c r="Y913" s="3" t="str">
        <f t="shared" ca="1" si="316"/>
        <v>0</v>
      </c>
      <c r="Z913" s="3" t="str">
        <f t="shared" ca="1" si="317"/>
        <v>[node.desttbl_size]</v>
      </c>
      <c r="AA913" s="3" t="str">
        <f ca="1">" "
&amp;AE913
&amp;IF(AND(OR(K913=5,K913=6),MOD(INT(J913/1000),10)=1)," A2","")
&amp;IF(AND(NOT(I913),J913=109,OFFSET(program!$A$1,0,disasm!$A913+1)&gt;0,NOT(ISNUMBER(FIND(" A1 "," "&amp;AE913&amp;" "))))," AUTOLABEL","")
&amp;" "</f>
        <v xml:space="preserve">  </v>
      </c>
    </row>
    <row r="914" spans="1:31" x14ac:dyDescent="0.2">
      <c r="A914" s="1">
        <f t="shared" ca="1" si="302"/>
        <v>2234</v>
      </c>
      <c r="B914" s="2" t="str">
        <f t="shared" ca="1" si="303"/>
        <v>node40_main+20</v>
      </c>
      <c r="C914" s="3" t="str">
        <f ca="1">_xlfn.TEXTJOIN(" ",FALSE,OFFSET(program!$A$1,0,A914,1,M914))</f>
        <v>1102 2253 1 72</v>
      </c>
      <c r="D914" s="4" t="str">
        <f ca="1">IF($H914="data",".dat "&amp;X914,
IF($H914="str",".str " &amp; _xlfn.TEXTJOIN("",FALSE,OFFSET(program!$A$2,0,A914+1,1,M914-1)),
$L914&amp;" "&amp;_xlfn.TEXTJOIN(", ",TRUE,$X914:$Z914)
))</f>
        <v>MUL  node40_main+39, 1, [node.desttbl]</v>
      </c>
      <c r="E914" s="19" t="b">
        <f t="shared" ca="1" si="304"/>
        <v>0</v>
      </c>
      <c r="F914" s="5" t="str">
        <f t="shared" ca="1" si="305"/>
        <v>node40_main</v>
      </c>
      <c r="G914" s="5">
        <f t="shared" ca="1" si="306"/>
        <v>2214</v>
      </c>
      <c r="H914" s="5" t="str">
        <f t="shared" si="307"/>
        <v>code</v>
      </c>
      <c r="I914" s="13" t="b">
        <f t="shared" si="308"/>
        <v>0</v>
      </c>
      <c r="J914" s="6">
        <f ca="1">OFFSET(program!$A$1,0,disasm!A914)</f>
        <v>1102</v>
      </c>
      <c r="K914" s="7">
        <f t="shared" ca="1" si="298"/>
        <v>2</v>
      </c>
      <c r="L914" s="7" t="str">
        <f t="shared" ca="1" si="309"/>
        <v xml:space="preserve">MUL </v>
      </c>
      <c r="M914" s="7">
        <f t="shared" ca="1" si="310"/>
        <v>4</v>
      </c>
      <c r="N914" s="7">
        <f t="shared" ca="1" si="299"/>
        <v>3</v>
      </c>
      <c r="O914" s="8">
        <f t="shared" ca="1" si="311"/>
        <v>1</v>
      </c>
      <c r="P914" s="8">
        <f t="shared" ca="1" si="300"/>
        <v>1</v>
      </c>
      <c r="Q914" s="8">
        <f t="shared" ca="1" si="301"/>
        <v>0</v>
      </c>
      <c r="R914" s="8" t="str">
        <f t="shared" ca="1" si="312"/>
        <v>addr</v>
      </c>
      <c r="S914" s="8" t="str">
        <f t="shared" ca="1" si="313"/>
        <v>num</v>
      </c>
      <c r="T914" s="8" t="str">
        <f t="shared" ca="1" si="314"/>
        <v>addr</v>
      </c>
      <c r="U914" s="7">
        <f ca="1">IF(O914="","",OFFSET(program!$A$1,0,disasm!$A914+COLUMN()-COLUMN($U914)+IF($I914,0,1)))</f>
        <v>2253</v>
      </c>
      <c r="V914" s="7">
        <f ca="1">IF(P914="","",OFFSET(program!$A$1,0,disasm!$A914+COLUMN()-COLUMN($U914)+IF($I914,0,1)))</f>
        <v>1</v>
      </c>
      <c r="W914" s="7">
        <f ca="1">IF(Q914="","",OFFSET(program!$A$1,0,disasm!$A914+COLUMN()-COLUMN($U914)+IF($I914,0,1)))</f>
        <v>72</v>
      </c>
      <c r="X914" s="3" t="str">
        <f t="shared" ca="1" si="315"/>
        <v>node40_main+39</v>
      </c>
      <c r="Y914" s="3" t="str">
        <f t="shared" ca="1" si="316"/>
        <v>1</v>
      </c>
      <c r="Z914" s="3" t="str">
        <f t="shared" ca="1" si="317"/>
        <v>[node.desttbl]</v>
      </c>
      <c r="AA914" s="3" t="str">
        <f ca="1">" "
&amp;AE914
&amp;IF(AND(OR(K914=5,K914=6),MOD(INT(J914/1000),10)=1)," A2","")
&amp;IF(AND(NOT(I914),J914=109,OFFSET(program!$A$1,0,disasm!$A914+1)&gt;0,NOT(ISNUMBER(FIND(" A1 "," "&amp;AE914&amp;" "))))," AUTOLABEL","")
&amp;" "</f>
        <v xml:space="preserve"> A1 </v>
      </c>
      <c r="AE914" s="21" t="s">
        <v>28</v>
      </c>
    </row>
    <row r="915" spans="1:31" x14ac:dyDescent="0.2">
      <c r="A915" s="1">
        <f t="shared" ca="1" si="302"/>
        <v>2238</v>
      </c>
      <c r="B915" s="2" t="str">
        <f t="shared" ca="1" si="303"/>
        <v>node40_main+24</v>
      </c>
      <c r="C915" s="3" t="str">
        <f ca="1">_xlfn.TEXTJOIN(" ",FALSE,OFFSET(program!$A$1,0,A915,1,M915))</f>
        <v>1105 1 73</v>
      </c>
      <c r="D915" s="4" t="str">
        <f ca="1">IF($H915="data",".dat "&amp;X915,
IF($H915="str",".str " &amp; _xlfn.TEXTJOIN("",FALSE,OFFSET(program!$A$2,0,A915+1,1,M915-1)),
$L915&amp;" "&amp;_xlfn.TEXTJOIN(", ",TRUE,$X915:$Z915)
))</f>
        <v>J!=0 1, main.loop</v>
      </c>
      <c r="E915" s="19" t="b">
        <f t="shared" ca="1" si="304"/>
        <v>0</v>
      </c>
      <c r="F915" s="5" t="str">
        <f t="shared" ca="1" si="305"/>
        <v>node40_main</v>
      </c>
      <c r="G915" s="5">
        <f t="shared" ca="1" si="306"/>
        <v>2214</v>
      </c>
      <c r="H915" s="5" t="str">
        <f t="shared" si="307"/>
        <v>code</v>
      </c>
      <c r="I915" s="13" t="b">
        <f t="shared" si="308"/>
        <v>0</v>
      </c>
      <c r="J915" s="6">
        <f ca="1">OFFSET(program!$A$1,0,disasm!A915)</f>
        <v>1105</v>
      </c>
      <c r="K915" s="7">
        <f t="shared" ca="1" si="298"/>
        <v>5</v>
      </c>
      <c r="L915" s="7" t="str">
        <f t="shared" ca="1" si="309"/>
        <v>J!=0</v>
      </c>
      <c r="M915" s="7">
        <f t="shared" ca="1" si="310"/>
        <v>3</v>
      </c>
      <c r="N915" s="7">
        <f t="shared" ca="1" si="299"/>
        <v>2</v>
      </c>
      <c r="O915" s="8">
        <f t="shared" ca="1" si="311"/>
        <v>1</v>
      </c>
      <c r="P915" s="8">
        <f t="shared" ca="1" si="300"/>
        <v>1</v>
      </c>
      <c r="Q915" s="8" t="str">
        <f t="shared" ca="1" si="301"/>
        <v/>
      </c>
      <c r="R915" s="8" t="str">
        <f t="shared" ca="1" si="312"/>
        <v>num</v>
      </c>
      <c r="S915" s="8" t="str">
        <f t="shared" ca="1" si="313"/>
        <v>addr</v>
      </c>
      <c r="T915" s="8" t="str">
        <f t="shared" ca="1" si="314"/>
        <v/>
      </c>
      <c r="U915" s="7">
        <f ca="1">IF(O915="","",OFFSET(program!$A$1,0,disasm!$A915+COLUMN()-COLUMN($U915)+IF($I915,0,1)))</f>
        <v>1</v>
      </c>
      <c r="V915" s="7">
        <f ca="1">IF(P915="","",OFFSET(program!$A$1,0,disasm!$A915+COLUMN()-COLUMN($U915)+IF($I915,0,1)))</f>
        <v>73</v>
      </c>
      <c r="W915" s="7" t="str">
        <f ca="1">IF(Q915="","",OFFSET(program!$A$1,0,disasm!$A915+COLUMN()-COLUMN($U915)+IF($I915,0,1)))</f>
        <v/>
      </c>
      <c r="X915" s="3" t="str">
        <f t="shared" ca="1" si="315"/>
        <v>1</v>
      </c>
      <c r="Y915" s="3" t="str">
        <f t="shared" ca="1" si="316"/>
        <v>main.loop</v>
      </c>
      <c r="Z915" s="3" t="str">
        <f t="shared" ca="1" si="317"/>
        <v/>
      </c>
      <c r="AA915" s="3" t="str">
        <f ca="1">" "
&amp;AE915
&amp;IF(AND(OR(K915=5,K915=6),MOD(INT(J915/1000),10)=1)," A2","")
&amp;IF(AND(NOT(I915),J915=109,OFFSET(program!$A$1,0,disasm!$A915+1)&gt;0,NOT(ISNUMBER(FIND(" A1 "," "&amp;AE915&amp;" "))))," AUTOLABEL","")
&amp;" "</f>
        <v xml:space="preserve">  A2 </v>
      </c>
    </row>
    <row r="916" spans="1:31" x14ac:dyDescent="0.2">
      <c r="A916" s="1">
        <f t="shared" ca="1" si="302"/>
        <v>2241</v>
      </c>
      <c r="B916" s="2" t="str">
        <f t="shared" ca="1" si="303"/>
        <v>node40_main+27</v>
      </c>
      <c r="C916" s="3" t="str">
        <f ca="1">_xlfn.TEXTJOIN(" ",FALSE,OFFSET(program!$A$1,0,A916,1,M916))</f>
        <v>0</v>
      </c>
      <c r="D916" s="4" t="str">
        <f ca="1">IF($H916="data",".dat "&amp;X916,
IF($H916="str",".str " &amp; _xlfn.TEXTJOIN("",FALSE,OFFSET(program!$A$2,0,A916+1,1,M916-1)),
$L916&amp;" "&amp;_xlfn.TEXTJOIN(", ",TRUE,$X916:$Z916)
))</f>
        <v>.dat 0</v>
      </c>
      <c r="E916" s="19" t="b">
        <f t="shared" ca="1" si="304"/>
        <v>0</v>
      </c>
      <c r="F916" s="5" t="str">
        <f t="shared" ca="1" si="305"/>
        <v>node40_main</v>
      </c>
      <c r="G916" s="5">
        <f t="shared" ca="1" si="306"/>
        <v>2214</v>
      </c>
      <c r="H916" s="5" t="str">
        <f t="shared" si="307"/>
        <v>data</v>
      </c>
      <c r="I916" s="13" t="b">
        <f t="shared" si="308"/>
        <v>1</v>
      </c>
      <c r="J916" s="6">
        <f ca="1">OFFSET(program!$A$1,0,disasm!A916)</f>
        <v>0</v>
      </c>
      <c r="K916" s="7">
        <f t="shared" ca="1" si="298"/>
        <v>0</v>
      </c>
      <c r="L916" s="7" t="e">
        <f t="shared" ca="1" si="309"/>
        <v>#VALUE!</v>
      </c>
      <c r="M916" s="7">
        <f t="shared" si="310"/>
        <v>1</v>
      </c>
      <c r="N916" s="7">
        <f t="shared" si="299"/>
        <v>1</v>
      </c>
      <c r="O916" s="8">
        <f t="shared" si="311"/>
        <v>1</v>
      </c>
      <c r="P916" s="8" t="str">
        <f t="shared" si="300"/>
        <v/>
      </c>
      <c r="Q916" s="8" t="str">
        <f t="shared" si="301"/>
        <v/>
      </c>
      <c r="R916" s="8" t="str">
        <f t="shared" ca="1" si="312"/>
        <v>num</v>
      </c>
      <c r="S916" s="8" t="str">
        <f t="shared" si="313"/>
        <v/>
      </c>
      <c r="T916" s="8" t="str">
        <f t="shared" si="314"/>
        <v/>
      </c>
      <c r="U916" s="7">
        <f ca="1">IF(O916="","",OFFSET(program!$A$1,0,disasm!$A916+COLUMN()-COLUMN($U916)+IF($I916,0,1)))</f>
        <v>0</v>
      </c>
      <c r="V916" s="7" t="str">
        <f ca="1">IF(P916="","",OFFSET(program!$A$1,0,disasm!$A916+COLUMN()-COLUMN($U916)+IF($I916,0,1)))</f>
        <v/>
      </c>
      <c r="W916" s="7" t="str">
        <f ca="1">IF(Q916="","",OFFSET(program!$A$1,0,disasm!$A916+COLUMN()-COLUMN($U916)+IF($I916,0,1)))</f>
        <v/>
      </c>
      <c r="X916" s="3" t="str">
        <f t="shared" ca="1" si="315"/>
        <v>0</v>
      </c>
      <c r="Y916" s="3" t="str">
        <f t="shared" si="316"/>
        <v/>
      </c>
      <c r="Z916" s="3" t="str">
        <f t="shared" si="317"/>
        <v/>
      </c>
      <c r="AA916" s="3" t="str">
        <f ca="1">" "
&amp;AE916
&amp;IF(AND(OR(K916=5,K916=6),MOD(INT(J916/1000),10)=1)," A2","")
&amp;IF(AND(NOT(I916),J916=109,OFFSET(program!$A$1,0,disasm!$A916+1)&gt;0,NOT(ISNUMBER(FIND(" A1 "," "&amp;AE916&amp;" "))))," AUTOLABEL","")
&amp;" "</f>
        <v xml:space="preserve"> DATA </v>
      </c>
      <c r="AE916" s="12" t="s">
        <v>23</v>
      </c>
    </row>
    <row r="917" spans="1:31" x14ac:dyDescent="0.2">
      <c r="A917" s="1">
        <f t="shared" ca="1" si="302"/>
        <v>2242</v>
      </c>
      <c r="B917" s="2" t="str">
        <f t="shared" ca="1" si="303"/>
        <v>node40_main+28</v>
      </c>
      <c r="C917" s="3" t="str">
        <f ca="1">_xlfn.TEXTJOIN(" ",FALSE,OFFSET(program!$A$1,0,A917,1,M917))</f>
        <v>0</v>
      </c>
      <c r="D917" s="4" t="str">
        <f ca="1">IF($H917="data",".dat "&amp;X917,
IF($H917="str",".str " &amp; _xlfn.TEXTJOIN("",FALSE,OFFSET(program!$A$2,0,A917+1,1,M917-1)),
$L917&amp;" "&amp;_xlfn.TEXTJOIN(", ",TRUE,$X917:$Z917)
))</f>
        <v>.dat 0</v>
      </c>
      <c r="E917" s="19" t="b">
        <f t="shared" ca="1" si="304"/>
        <v>0</v>
      </c>
      <c r="F917" s="5" t="str">
        <f t="shared" ca="1" si="305"/>
        <v>node40_main</v>
      </c>
      <c r="G917" s="5">
        <f t="shared" ca="1" si="306"/>
        <v>2214</v>
      </c>
      <c r="H917" s="5" t="str">
        <f t="shared" si="307"/>
        <v>data</v>
      </c>
      <c r="I917" s="13" t="b">
        <f t="shared" si="308"/>
        <v>1</v>
      </c>
      <c r="J917" s="6">
        <f ca="1">OFFSET(program!$A$1,0,disasm!A917)</f>
        <v>0</v>
      </c>
      <c r="K917" s="7">
        <f t="shared" ca="1" si="298"/>
        <v>0</v>
      </c>
      <c r="L917" s="7" t="e">
        <f t="shared" ca="1" si="309"/>
        <v>#VALUE!</v>
      </c>
      <c r="M917" s="7">
        <f t="shared" si="310"/>
        <v>1</v>
      </c>
      <c r="N917" s="7">
        <f t="shared" si="299"/>
        <v>1</v>
      </c>
      <c r="O917" s="8">
        <f t="shared" si="311"/>
        <v>1</v>
      </c>
      <c r="P917" s="8" t="str">
        <f t="shared" si="300"/>
        <v/>
      </c>
      <c r="Q917" s="8" t="str">
        <f t="shared" si="301"/>
        <v/>
      </c>
      <c r="R917" s="8" t="str">
        <f t="shared" ca="1" si="312"/>
        <v>num</v>
      </c>
      <c r="S917" s="8" t="str">
        <f t="shared" si="313"/>
        <v/>
      </c>
      <c r="T917" s="8" t="str">
        <f t="shared" si="314"/>
        <v/>
      </c>
      <c r="U917" s="7">
        <f ca="1">IF(O917="","",OFFSET(program!$A$1,0,disasm!$A917+COLUMN()-COLUMN($U917)+IF($I917,0,1)))</f>
        <v>0</v>
      </c>
      <c r="V917" s="7" t="str">
        <f ca="1">IF(P917="","",OFFSET(program!$A$1,0,disasm!$A917+COLUMN()-COLUMN($U917)+IF($I917,0,1)))</f>
        <v/>
      </c>
      <c r="W917" s="7" t="str">
        <f ca="1">IF(Q917="","",OFFSET(program!$A$1,0,disasm!$A917+COLUMN()-COLUMN($U917)+IF($I917,0,1)))</f>
        <v/>
      </c>
      <c r="X917" s="3" t="str">
        <f t="shared" ca="1" si="315"/>
        <v>0</v>
      </c>
      <c r="Y917" s="3" t="str">
        <f t="shared" si="316"/>
        <v/>
      </c>
      <c r="Z917" s="3" t="str">
        <f t="shared" si="317"/>
        <v/>
      </c>
      <c r="AA917" s="3" t="str">
        <f ca="1">" "
&amp;AE917
&amp;IF(AND(OR(K917=5,K917=6),MOD(INT(J917/1000),10)=1)," A2","")
&amp;IF(AND(NOT(I917),J917=109,OFFSET(program!$A$1,0,disasm!$A917+1)&gt;0,NOT(ISNUMBER(FIND(" A1 "," "&amp;AE917&amp;" "))))," AUTOLABEL","")
&amp;" "</f>
        <v xml:space="preserve">  </v>
      </c>
    </row>
    <row r="918" spans="1:31" x14ac:dyDescent="0.2">
      <c r="A918" s="1">
        <f t="shared" ca="1" si="302"/>
        <v>2243</v>
      </c>
      <c r="B918" s="2" t="str">
        <f t="shared" ca="1" si="303"/>
        <v>node40_main+29</v>
      </c>
      <c r="C918" s="3" t="str">
        <f ca="1">_xlfn.TEXTJOIN(" ",FALSE,OFFSET(program!$A$1,0,A918,1,M918))</f>
        <v>0</v>
      </c>
      <c r="D918" s="4" t="str">
        <f ca="1">IF($H918="data",".dat "&amp;X918,
IF($H918="str",".str " &amp; _xlfn.TEXTJOIN("",FALSE,OFFSET(program!$A$2,0,A918+1,1,M918-1)),
$L918&amp;" "&amp;_xlfn.TEXTJOIN(", ",TRUE,$X918:$Z918)
))</f>
        <v>.dat 0</v>
      </c>
      <c r="E918" s="19" t="b">
        <f t="shared" ca="1" si="304"/>
        <v>0</v>
      </c>
      <c r="F918" s="5" t="str">
        <f t="shared" ca="1" si="305"/>
        <v>node40_main</v>
      </c>
      <c r="G918" s="5">
        <f t="shared" ca="1" si="306"/>
        <v>2214</v>
      </c>
      <c r="H918" s="5" t="str">
        <f t="shared" si="307"/>
        <v>data</v>
      </c>
      <c r="I918" s="13" t="b">
        <f t="shared" si="308"/>
        <v>1</v>
      </c>
      <c r="J918" s="6">
        <f ca="1">OFFSET(program!$A$1,0,disasm!A918)</f>
        <v>0</v>
      </c>
      <c r="K918" s="7">
        <f t="shared" ca="1" si="298"/>
        <v>0</v>
      </c>
      <c r="L918" s="7" t="e">
        <f t="shared" ca="1" si="309"/>
        <v>#VALUE!</v>
      </c>
      <c r="M918" s="7">
        <f t="shared" si="310"/>
        <v>1</v>
      </c>
      <c r="N918" s="7">
        <f t="shared" si="299"/>
        <v>1</v>
      </c>
      <c r="O918" s="8">
        <f t="shared" si="311"/>
        <v>1</v>
      </c>
      <c r="P918" s="8" t="str">
        <f t="shared" si="300"/>
        <v/>
      </c>
      <c r="Q918" s="8" t="str">
        <f t="shared" si="301"/>
        <v/>
      </c>
      <c r="R918" s="8" t="str">
        <f t="shared" ca="1" si="312"/>
        <v>num</v>
      </c>
      <c r="S918" s="8" t="str">
        <f t="shared" si="313"/>
        <v/>
      </c>
      <c r="T918" s="8" t="str">
        <f t="shared" si="314"/>
        <v/>
      </c>
      <c r="U918" s="7">
        <f ca="1">IF(O918="","",OFFSET(program!$A$1,0,disasm!$A918+COLUMN()-COLUMN($U918)+IF($I918,0,1)))</f>
        <v>0</v>
      </c>
      <c r="V918" s="7" t="str">
        <f ca="1">IF(P918="","",OFFSET(program!$A$1,0,disasm!$A918+COLUMN()-COLUMN($U918)+IF($I918,0,1)))</f>
        <v/>
      </c>
      <c r="W918" s="7" t="str">
        <f ca="1">IF(Q918="","",OFFSET(program!$A$1,0,disasm!$A918+COLUMN()-COLUMN($U918)+IF($I918,0,1)))</f>
        <v/>
      </c>
      <c r="X918" s="3" t="str">
        <f t="shared" ca="1" si="315"/>
        <v>0</v>
      </c>
      <c r="Y918" s="3" t="str">
        <f t="shared" si="316"/>
        <v/>
      </c>
      <c r="Z918" s="3" t="str">
        <f t="shared" si="317"/>
        <v/>
      </c>
      <c r="AA918" s="3" t="str">
        <f ca="1">" "
&amp;AE918
&amp;IF(AND(OR(K918=5,K918=6),MOD(INT(J918/1000),10)=1)," A2","")
&amp;IF(AND(NOT(I918),J918=109,OFFSET(program!$A$1,0,disasm!$A918+1)&gt;0,NOT(ISNUMBER(FIND(" A1 "," "&amp;AE918&amp;" "))))," AUTOLABEL","")
&amp;" "</f>
        <v xml:space="preserve">  </v>
      </c>
    </row>
    <row r="919" spans="1:31" x14ac:dyDescent="0.2">
      <c r="A919" s="1">
        <f t="shared" ca="1" si="302"/>
        <v>2244</v>
      </c>
      <c r="B919" s="2" t="str">
        <f t="shared" ca="1" si="303"/>
        <v>node40_main+30</v>
      </c>
      <c r="C919" s="3" t="str">
        <f ca="1">_xlfn.TEXTJOIN(" ",FALSE,OFFSET(program!$A$1,0,A919,1,M919))</f>
        <v>0</v>
      </c>
      <c r="D919" s="4" t="str">
        <f ca="1">IF($H919="data",".dat "&amp;X919,
IF($H919="str",".str " &amp; _xlfn.TEXTJOIN("",FALSE,OFFSET(program!$A$2,0,A919+1,1,M919-1)),
$L919&amp;" "&amp;_xlfn.TEXTJOIN(", ",TRUE,$X919:$Z919)
))</f>
        <v>.dat 0</v>
      </c>
      <c r="E919" s="19" t="b">
        <f t="shared" ca="1" si="304"/>
        <v>0</v>
      </c>
      <c r="F919" s="5" t="str">
        <f t="shared" ca="1" si="305"/>
        <v>node40_main</v>
      </c>
      <c r="G919" s="5">
        <f t="shared" ca="1" si="306"/>
        <v>2214</v>
      </c>
      <c r="H919" s="5" t="str">
        <f t="shared" si="307"/>
        <v>data</v>
      </c>
      <c r="I919" s="13" t="b">
        <f t="shared" si="308"/>
        <v>1</v>
      </c>
      <c r="J919" s="6">
        <f ca="1">OFFSET(program!$A$1,0,disasm!A919)</f>
        <v>0</v>
      </c>
      <c r="K919" s="7">
        <f t="shared" ca="1" si="298"/>
        <v>0</v>
      </c>
      <c r="L919" s="7" t="e">
        <f t="shared" ca="1" si="309"/>
        <v>#VALUE!</v>
      </c>
      <c r="M919" s="7">
        <f t="shared" si="310"/>
        <v>1</v>
      </c>
      <c r="N919" s="7">
        <f t="shared" si="299"/>
        <v>1</v>
      </c>
      <c r="O919" s="8">
        <f t="shared" si="311"/>
        <v>1</v>
      </c>
      <c r="P919" s="8" t="str">
        <f t="shared" si="300"/>
        <v/>
      </c>
      <c r="Q919" s="8" t="str">
        <f t="shared" si="301"/>
        <v/>
      </c>
      <c r="R919" s="8" t="str">
        <f t="shared" ca="1" si="312"/>
        <v>num</v>
      </c>
      <c r="S919" s="8" t="str">
        <f t="shared" si="313"/>
        <v/>
      </c>
      <c r="T919" s="8" t="str">
        <f t="shared" si="314"/>
        <v/>
      </c>
      <c r="U919" s="7">
        <f ca="1">IF(O919="","",OFFSET(program!$A$1,0,disasm!$A919+COLUMN()-COLUMN($U919)+IF($I919,0,1)))</f>
        <v>0</v>
      </c>
      <c r="V919" s="7" t="str">
        <f ca="1">IF(P919="","",OFFSET(program!$A$1,0,disasm!$A919+COLUMN()-COLUMN($U919)+IF($I919,0,1)))</f>
        <v/>
      </c>
      <c r="W919" s="7" t="str">
        <f ca="1">IF(Q919="","",OFFSET(program!$A$1,0,disasm!$A919+COLUMN()-COLUMN($U919)+IF($I919,0,1)))</f>
        <v/>
      </c>
      <c r="X919" s="3" t="str">
        <f t="shared" ca="1" si="315"/>
        <v>0</v>
      </c>
      <c r="Y919" s="3" t="str">
        <f t="shared" si="316"/>
        <v/>
      </c>
      <c r="Z919" s="3" t="str">
        <f t="shared" si="317"/>
        <v/>
      </c>
      <c r="AA919" s="3" t="str">
        <f ca="1">" "
&amp;AE919
&amp;IF(AND(OR(K919=5,K919=6),MOD(INT(J919/1000),10)=1)," A2","")
&amp;IF(AND(NOT(I919),J919=109,OFFSET(program!$A$1,0,disasm!$A919+1)&gt;0,NOT(ISNUMBER(FIND(" A1 "," "&amp;AE919&amp;" "))))," AUTOLABEL","")
&amp;" "</f>
        <v xml:space="preserve">  </v>
      </c>
    </row>
    <row r="920" spans="1:31" x14ac:dyDescent="0.2">
      <c r="A920" s="1">
        <f t="shared" ca="1" si="302"/>
        <v>2245</v>
      </c>
      <c r="B920" s="2" t="str">
        <f t="shared" ca="1" si="303"/>
        <v>node40_main+31</v>
      </c>
      <c r="C920" s="3" t="str">
        <f ca="1">_xlfn.TEXTJOIN(" ",FALSE,OFFSET(program!$A$1,0,A920,1,M920))</f>
        <v>0</v>
      </c>
      <c r="D920" s="4" t="str">
        <f ca="1">IF($H920="data",".dat "&amp;X920,
IF($H920="str",".str " &amp; _xlfn.TEXTJOIN("",FALSE,OFFSET(program!$A$2,0,A920+1,1,M920-1)),
$L920&amp;" "&amp;_xlfn.TEXTJOIN(", ",TRUE,$X920:$Z920)
))</f>
        <v>.dat 0</v>
      </c>
      <c r="E920" s="19" t="b">
        <f t="shared" ca="1" si="304"/>
        <v>0</v>
      </c>
      <c r="F920" s="5" t="str">
        <f t="shared" ca="1" si="305"/>
        <v>node40_main</v>
      </c>
      <c r="G920" s="5">
        <f t="shared" ca="1" si="306"/>
        <v>2214</v>
      </c>
      <c r="H920" s="5" t="str">
        <f t="shared" si="307"/>
        <v>data</v>
      </c>
      <c r="I920" s="13" t="b">
        <f t="shared" si="308"/>
        <v>1</v>
      </c>
      <c r="J920" s="6">
        <f ca="1">OFFSET(program!$A$1,0,disasm!A920)</f>
        <v>0</v>
      </c>
      <c r="K920" s="7">
        <f t="shared" ca="1" si="298"/>
        <v>0</v>
      </c>
      <c r="L920" s="7" t="e">
        <f t="shared" ca="1" si="309"/>
        <v>#VALUE!</v>
      </c>
      <c r="M920" s="7">
        <f t="shared" si="310"/>
        <v>1</v>
      </c>
      <c r="N920" s="7">
        <f t="shared" si="299"/>
        <v>1</v>
      </c>
      <c r="O920" s="8">
        <f t="shared" si="311"/>
        <v>1</v>
      </c>
      <c r="P920" s="8" t="str">
        <f t="shared" si="300"/>
        <v/>
      </c>
      <c r="Q920" s="8" t="str">
        <f t="shared" si="301"/>
        <v/>
      </c>
      <c r="R920" s="8" t="str">
        <f t="shared" ca="1" si="312"/>
        <v>num</v>
      </c>
      <c r="S920" s="8" t="str">
        <f t="shared" si="313"/>
        <v/>
      </c>
      <c r="T920" s="8" t="str">
        <f t="shared" si="314"/>
        <v/>
      </c>
      <c r="U920" s="7">
        <f ca="1">IF(O920="","",OFFSET(program!$A$1,0,disasm!$A920+COLUMN()-COLUMN($U920)+IF($I920,0,1)))</f>
        <v>0</v>
      </c>
      <c r="V920" s="7" t="str">
        <f ca="1">IF(P920="","",OFFSET(program!$A$1,0,disasm!$A920+COLUMN()-COLUMN($U920)+IF($I920,0,1)))</f>
        <v/>
      </c>
      <c r="W920" s="7" t="str">
        <f ca="1">IF(Q920="","",OFFSET(program!$A$1,0,disasm!$A920+COLUMN()-COLUMN($U920)+IF($I920,0,1)))</f>
        <v/>
      </c>
      <c r="X920" s="3" t="str">
        <f t="shared" ca="1" si="315"/>
        <v>0</v>
      </c>
      <c r="Y920" s="3" t="str">
        <f t="shared" si="316"/>
        <v/>
      </c>
      <c r="Z920" s="3" t="str">
        <f t="shared" si="317"/>
        <v/>
      </c>
      <c r="AA920" s="3" t="str">
        <f ca="1">" "
&amp;AE920
&amp;IF(AND(OR(K920=5,K920=6),MOD(INT(J920/1000),10)=1)," A2","")
&amp;IF(AND(NOT(I920),J920=109,OFFSET(program!$A$1,0,disasm!$A920+1)&gt;0,NOT(ISNUMBER(FIND(" A1 "," "&amp;AE920&amp;" "))))," AUTOLABEL","")
&amp;" "</f>
        <v xml:space="preserve">  </v>
      </c>
    </row>
    <row r="921" spans="1:31" x14ac:dyDescent="0.2">
      <c r="A921" s="1">
        <f t="shared" ca="1" si="302"/>
        <v>2246</v>
      </c>
      <c r="B921" s="2" t="str">
        <f t="shared" ca="1" si="303"/>
        <v>node40_main+32</v>
      </c>
      <c r="C921" s="3" t="str">
        <f ca="1">_xlfn.TEXTJOIN(" ",FALSE,OFFSET(program!$A$1,0,A921,1,M921))</f>
        <v>0</v>
      </c>
      <c r="D921" s="4" t="str">
        <f ca="1">IF($H921="data",".dat "&amp;X921,
IF($H921="str",".str " &amp; _xlfn.TEXTJOIN("",FALSE,OFFSET(program!$A$2,0,A921+1,1,M921-1)),
$L921&amp;" "&amp;_xlfn.TEXTJOIN(", ",TRUE,$X921:$Z921)
))</f>
        <v>.dat 0</v>
      </c>
      <c r="E921" s="19" t="b">
        <f t="shared" ca="1" si="304"/>
        <v>0</v>
      </c>
      <c r="F921" s="5" t="str">
        <f t="shared" ca="1" si="305"/>
        <v>node40_main</v>
      </c>
      <c r="G921" s="5">
        <f t="shared" ca="1" si="306"/>
        <v>2214</v>
      </c>
      <c r="H921" s="5" t="str">
        <f t="shared" si="307"/>
        <v>data</v>
      </c>
      <c r="I921" s="13" t="b">
        <f t="shared" si="308"/>
        <v>1</v>
      </c>
      <c r="J921" s="6">
        <f ca="1">OFFSET(program!$A$1,0,disasm!A921)</f>
        <v>0</v>
      </c>
      <c r="K921" s="7">
        <f t="shared" ca="1" si="298"/>
        <v>0</v>
      </c>
      <c r="L921" s="7" t="e">
        <f t="shared" ca="1" si="309"/>
        <v>#VALUE!</v>
      </c>
      <c r="M921" s="7">
        <f t="shared" si="310"/>
        <v>1</v>
      </c>
      <c r="N921" s="7">
        <f t="shared" si="299"/>
        <v>1</v>
      </c>
      <c r="O921" s="8">
        <f t="shared" si="311"/>
        <v>1</v>
      </c>
      <c r="P921" s="8" t="str">
        <f t="shared" si="300"/>
        <v/>
      </c>
      <c r="Q921" s="8" t="str">
        <f t="shared" si="301"/>
        <v/>
      </c>
      <c r="R921" s="8" t="str">
        <f t="shared" ca="1" si="312"/>
        <v>num</v>
      </c>
      <c r="S921" s="8" t="str">
        <f t="shared" si="313"/>
        <v/>
      </c>
      <c r="T921" s="8" t="str">
        <f t="shared" si="314"/>
        <v/>
      </c>
      <c r="U921" s="7">
        <f ca="1">IF(O921="","",OFFSET(program!$A$1,0,disasm!$A921+COLUMN()-COLUMN($U921)+IF($I921,0,1)))</f>
        <v>0</v>
      </c>
      <c r="V921" s="7" t="str">
        <f ca="1">IF(P921="","",OFFSET(program!$A$1,0,disasm!$A921+COLUMN()-COLUMN($U921)+IF($I921,0,1)))</f>
        <v/>
      </c>
      <c r="W921" s="7" t="str">
        <f ca="1">IF(Q921="","",OFFSET(program!$A$1,0,disasm!$A921+COLUMN()-COLUMN($U921)+IF($I921,0,1)))</f>
        <v/>
      </c>
      <c r="X921" s="3" t="str">
        <f t="shared" ca="1" si="315"/>
        <v>0</v>
      </c>
      <c r="Y921" s="3" t="str">
        <f t="shared" si="316"/>
        <v/>
      </c>
      <c r="Z921" s="3" t="str">
        <f t="shared" si="317"/>
        <v/>
      </c>
      <c r="AA921" s="3" t="str">
        <f ca="1">" "
&amp;AE921
&amp;IF(AND(OR(K921=5,K921=6),MOD(INT(J921/1000),10)=1)," A2","")
&amp;IF(AND(NOT(I921),J921=109,OFFSET(program!$A$1,0,disasm!$A921+1)&gt;0,NOT(ISNUMBER(FIND(" A1 "," "&amp;AE921&amp;" "))))," AUTOLABEL","")
&amp;" "</f>
        <v xml:space="preserve">  </v>
      </c>
    </row>
    <row r="922" spans="1:31" x14ac:dyDescent="0.2">
      <c r="A922" s="1">
        <f t="shared" ca="1" si="302"/>
        <v>2247</v>
      </c>
      <c r="B922" s="2" t="str">
        <f t="shared" ca="1" si="303"/>
        <v>node40_main+33</v>
      </c>
      <c r="C922" s="3" t="str">
        <f ca="1">_xlfn.TEXTJOIN(" ",FALSE,OFFSET(program!$A$1,0,A922,1,M922))</f>
        <v>0</v>
      </c>
      <c r="D922" s="4" t="str">
        <f ca="1">IF($H922="data",".dat "&amp;X922,
IF($H922="str",".str " &amp; _xlfn.TEXTJOIN("",FALSE,OFFSET(program!$A$2,0,A922+1,1,M922-1)),
$L922&amp;" "&amp;_xlfn.TEXTJOIN(", ",TRUE,$X922:$Z922)
))</f>
        <v>.dat 0</v>
      </c>
      <c r="E922" s="19" t="b">
        <f t="shared" ca="1" si="304"/>
        <v>0</v>
      </c>
      <c r="F922" s="5" t="str">
        <f t="shared" ca="1" si="305"/>
        <v>node40_main</v>
      </c>
      <c r="G922" s="5">
        <f t="shared" ca="1" si="306"/>
        <v>2214</v>
      </c>
      <c r="H922" s="5" t="str">
        <f t="shared" si="307"/>
        <v>data</v>
      </c>
      <c r="I922" s="13" t="b">
        <f t="shared" si="308"/>
        <v>1</v>
      </c>
      <c r="J922" s="6">
        <f ca="1">OFFSET(program!$A$1,0,disasm!A922)</f>
        <v>0</v>
      </c>
      <c r="K922" s="7">
        <f t="shared" ca="1" si="298"/>
        <v>0</v>
      </c>
      <c r="L922" s="7" t="e">
        <f t="shared" ca="1" si="309"/>
        <v>#VALUE!</v>
      </c>
      <c r="M922" s="7">
        <f t="shared" si="310"/>
        <v>1</v>
      </c>
      <c r="N922" s="7">
        <f t="shared" si="299"/>
        <v>1</v>
      </c>
      <c r="O922" s="8">
        <f t="shared" si="311"/>
        <v>1</v>
      </c>
      <c r="P922" s="8" t="str">
        <f t="shared" si="300"/>
        <v/>
      </c>
      <c r="Q922" s="8" t="str">
        <f t="shared" si="301"/>
        <v/>
      </c>
      <c r="R922" s="8" t="str">
        <f t="shared" ca="1" si="312"/>
        <v>num</v>
      </c>
      <c r="S922" s="8" t="str">
        <f t="shared" si="313"/>
        <v/>
      </c>
      <c r="T922" s="8" t="str">
        <f t="shared" si="314"/>
        <v/>
      </c>
      <c r="U922" s="7">
        <f ca="1">IF(O922="","",OFFSET(program!$A$1,0,disasm!$A922+COLUMN()-COLUMN($U922)+IF($I922,0,1)))</f>
        <v>0</v>
      </c>
      <c r="V922" s="7" t="str">
        <f ca="1">IF(P922="","",OFFSET(program!$A$1,0,disasm!$A922+COLUMN()-COLUMN($U922)+IF($I922,0,1)))</f>
        <v/>
      </c>
      <c r="W922" s="7" t="str">
        <f ca="1">IF(Q922="","",OFFSET(program!$A$1,0,disasm!$A922+COLUMN()-COLUMN($U922)+IF($I922,0,1)))</f>
        <v/>
      </c>
      <c r="X922" s="3" t="str">
        <f t="shared" ca="1" si="315"/>
        <v>0</v>
      </c>
      <c r="Y922" s="3" t="str">
        <f t="shared" si="316"/>
        <v/>
      </c>
      <c r="Z922" s="3" t="str">
        <f t="shared" si="317"/>
        <v/>
      </c>
      <c r="AA922" s="3" t="str">
        <f ca="1">" "
&amp;AE922
&amp;IF(AND(OR(K922=5,K922=6),MOD(INT(J922/1000),10)=1)," A2","")
&amp;IF(AND(NOT(I922),J922=109,OFFSET(program!$A$1,0,disasm!$A922+1)&gt;0,NOT(ISNUMBER(FIND(" A1 "," "&amp;AE922&amp;" "))))," AUTOLABEL","")
&amp;" "</f>
        <v xml:space="preserve">  </v>
      </c>
    </row>
    <row r="923" spans="1:31" x14ac:dyDescent="0.2">
      <c r="A923" s="1">
        <f t="shared" ca="1" si="302"/>
        <v>2248</v>
      </c>
      <c r="B923" s="2" t="str">
        <f t="shared" ca="1" si="303"/>
        <v>node40_main+34</v>
      </c>
      <c r="C923" s="3" t="str">
        <f ca="1">_xlfn.TEXTJOIN(" ",FALSE,OFFSET(program!$A$1,0,A923,1,M923))</f>
        <v>0</v>
      </c>
      <c r="D923" s="4" t="str">
        <f ca="1">IF($H923="data",".dat "&amp;X923,
IF($H923="str",".str " &amp; _xlfn.TEXTJOIN("",FALSE,OFFSET(program!$A$2,0,A923+1,1,M923-1)),
$L923&amp;" "&amp;_xlfn.TEXTJOIN(", ",TRUE,$X923:$Z923)
))</f>
        <v>.dat 0</v>
      </c>
      <c r="E923" s="19" t="b">
        <f t="shared" ca="1" si="304"/>
        <v>0</v>
      </c>
      <c r="F923" s="5" t="str">
        <f t="shared" ca="1" si="305"/>
        <v>node40_main</v>
      </c>
      <c r="G923" s="5">
        <f t="shared" ca="1" si="306"/>
        <v>2214</v>
      </c>
      <c r="H923" s="5" t="str">
        <f t="shared" si="307"/>
        <v>data</v>
      </c>
      <c r="I923" s="13" t="b">
        <f t="shared" si="308"/>
        <v>1</v>
      </c>
      <c r="J923" s="6">
        <f ca="1">OFFSET(program!$A$1,0,disasm!A923)</f>
        <v>0</v>
      </c>
      <c r="K923" s="7">
        <f t="shared" ca="1" si="298"/>
        <v>0</v>
      </c>
      <c r="L923" s="7" t="e">
        <f t="shared" ca="1" si="309"/>
        <v>#VALUE!</v>
      </c>
      <c r="M923" s="7">
        <f t="shared" si="310"/>
        <v>1</v>
      </c>
      <c r="N923" s="7">
        <f t="shared" si="299"/>
        <v>1</v>
      </c>
      <c r="O923" s="8">
        <f t="shared" si="311"/>
        <v>1</v>
      </c>
      <c r="P923" s="8" t="str">
        <f t="shared" si="300"/>
        <v/>
      </c>
      <c r="Q923" s="8" t="str">
        <f t="shared" si="301"/>
        <v/>
      </c>
      <c r="R923" s="8" t="str">
        <f t="shared" ca="1" si="312"/>
        <v>num</v>
      </c>
      <c r="S923" s="8" t="str">
        <f t="shared" si="313"/>
        <v/>
      </c>
      <c r="T923" s="8" t="str">
        <f t="shared" si="314"/>
        <v/>
      </c>
      <c r="U923" s="7">
        <f ca="1">IF(O923="","",OFFSET(program!$A$1,0,disasm!$A923+COLUMN()-COLUMN($U923)+IF($I923,0,1)))</f>
        <v>0</v>
      </c>
      <c r="V923" s="7" t="str">
        <f ca="1">IF(P923="","",OFFSET(program!$A$1,0,disasm!$A923+COLUMN()-COLUMN($U923)+IF($I923,0,1)))</f>
        <v/>
      </c>
      <c r="W923" s="7" t="str">
        <f ca="1">IF(Q923="","",OFFSET(program!$A$1,0,disasm!$A923+COLUMN()-COLUMN($U923)+IF($I923,0,1)))</f>
        <v/>
      </c>
      <c r="X923" s="3" t="str">
        <f t="shared" ca="1" si="315"/>
        <v>0</v>
      </c>
      <c r="Y923" s="3" t="str">
        <f t="shared" si="316"/>
        <v/>
      </c>
      <c r="Z923" s="3" t="str">
        <f t="shared" si="317"/>
        <v/>
      </c>
      <c r="AA923" s="3" t="str">
        <f ca="1">" "
&amp;AE923
&amp;IF(AND(OR(K923=5,K923=6),MOD(INT(J923/1000),10)=1)," A2","")
&amp;IF(AND(NOT(I923),J923=109,OFFSET(program!$A$1,0,disasm!$A923+1)&gt;0,NOT(ISNUMBER(FIND(" A1 "," "&amp;AE923&amp;" "))))," AUTOLABEL","")
&amp;" "</f>
        <v xml:space="preserve">  </v>
      </c>
    </row>
    <row r="924" spans="1:31" x14ac:dyDescent="0.2">
      <c r="A924" s="1">
        <f t="shared" ca="1" si="302"/>
        <v>2249</v>
      </c>
      <c r="B924" s="2" t="str">
        <f t="shared" ca="1" si="303"/>
        <v>node40_main+35</v>
      </c>
      <c r="C924" s="3" t="str">
        <f ca="1">_xlfn.TEXTJOIN(" ",FALSE,OFFSET(program!$A$1,0,A924,1,M924))</f>
        <v>0</v>
      </c>
      <c r="D924" s="4" t="str">
        <f ca="1">IF($H924="data",".dat "&amp;X924,
IF($H924="str",".str " &amp; _xlfn.TEXTJOIN("",FALSE,OFFSET(program!$A$2,0,A924+1,1,M924-1)),
$L924&amp;" "&amp;_xlfn.TEXTJOIN(", ",TRUE,$X924:$Z924)
))</f>
        <v>.dat 0</v>
      </c>
      <c r="E924" s="19" t="b">
        <f t="shared" ca="1" si="304"/>
        <v>0</v>
      </c>
      <c r="F924" s="5" t="str">
        <f t="shared" ca="1" si="305"/>
        <v>node40_main</v>
      </c>
      <c r="G924" s="5">
        <f t="shared" ca="1" si="306"/>
        <v>2214</v>
      </c>
      <c r="H924" s="5" t="str">
        <f t="shared" si="307"/>
        <v>data</v>
      </c>
      <c r="I924" s="13" t="b">
        <f t="shared" si="308"/>
        <v>1</v>
      </c>
      <c r="J924" s="6">
        <f ca="1">OFFSET(program!$A$1,0,disasm!A924)</f>
        <v>0</v>
      </c>
      <c r="K924" s="7">
        <f t="shared" ca="1" si="298"/>
        <v>0</v>
      </c>
      <c r="L924" s="7" t="e">
        <f t="shared" ca="1" si="309"/>
        <v>#VALUE!</v>
      </c>
      <c r="M924" s="7">
        <f t="shared" si="310"/>
        <v>1</v>
      </c>
      <c r="N924" s="7">
        <f t="shared" si="299"/>
        <v>1</v>
      </c>
      <c r="O924" s="8">
        <f t="shared" si="311"/>
        <v>1</v>
      </c>
      <c r="P924" s="8" t="str">
        <f t="shared" si="300"/>
        <v/>
      </c>
      <c r="Q924" s="8" t="str">
        <f t="shared" si="301"/>
        <v/>
      </c>
      <c r="R924" s="8" t="str">
        <f t="shared" ca="1" si="312"/>
        <v>num</v>
      </c>
      <c r="S924" s="8" t="str">
        <f t="shared" si="313"/>
        <v/>
      </c>
      <c r="T924" s="8" t="str">
        <f t="shared" si="314"/>
        <v/>
      </c>
      <c r="U924" s="7">
        <f ca="1">IF(O924="","",OFFSET(program!$A$1,0,disasm!$A924+COLUMN()-COLUMN($U924)+IF($I924,0,1)))</f>
        <v>0</v>
      </c>
      <c r="V924" s="7" t="str">
        <f ca="1">IF(P924="","",OFFSET(program!$A$1,0,disasm!$A924+COLUMN()-COLUMN($U924)+IF($I924,0,1)))</f>
        <v/>
      </c>
      <c r="W924" s="7" t="str">
        <f ca="1">IF(Q924="","",OFFSET(program!$A$1,0,disasm!$A924+COLUMN()-COLUMN($U924)+IF($I924,0,1)))</f>
        <v/>
      </c>
      <c r="X924" s="3" t="str">
        <f t="shared" ca="1" si="315"/>
        <v>0</v>
      </c>
      <c r="Y924" s="3" t="str">
        <f t="shared" si="316"/>
        <v/>
      </c>
      <c r="Z924" s="3" t="str">
        <f t="shared" si="317"/>
        <v/>
      </c>
      <c r="AA924" s="3" t="str">
        <f ca="1">" "
&amp;AE924
&amp;IF(AND(OR(K924=5,K924=6),MOD(INT(J924/1000),10)=1)," A2","")
&amp;IF(AND(NOT(I924),J924=109,OFFSET(program!$A$1,0,disasm!$A924+1)&gt;0,NOT(ISNUMBER(FIND(" A1 "," "&amp;AE924&amp;" "))))," AUTOLABEL","")
&amp;" "</f>
        <v xml:space="preserve">  </v>
      </c>
    </row>
    <row r="925" spans="1:31" x14ac:dyDescent="0.2">
      <c r="A925" s="1">
        <f t="shared" ca="1" si="302"/>
        <v>2250</v>
      </c>
      <c r="B925" s="2" t="str">
        <f t="shared" ca="1" si="303"/>
        <v>node40_main+36</v>
      </c>
      <c r="C925" s="3" t="str">
        <f ca="1">_xlfn.TEXTJOIN(" ",FALSE,OFFSET(program!$A$1,0,A925,1,M925))</f>
        <v>0</v>
      </c>
      <c r="D925" s="4" t="str">
        <f ca="1">IF($H925="data",".dat "&amp;X925,
IF($H925="str",".str " &amp; _xlfn.TEXTJOIN("",FALSE,OFFSET(program!$A$2,0,A925+1,1,M925-1)),
$L925&amp;" "&amp;_xlfn.TEXTJOIN(", ",TRUE,$X925:$Z925)
))</f>
        <v>.dat 0</v>
      </c>
      <c r="E925" s="19" t="b">
        <f t="shared" ca="1" si="304"/>
        <v>0</v>
      </c>
      <c r="F925" s="5" t="str">
        <f t="shared" ca="1" si="305"/>
        <v>node40_main</v>
      </c>
      <c r="G925" s="5">
        <f t="shared" ca="1" si="306"/>
        <v>2214</v>
      </c>
      <c r="H925" s="5" t="str">
        <f t="shared" si="307"/>
        <v>data</v>
      </c>
      <c r="I925" s="13" t="b">
        <f t="shared" si="308"/>
        <v>1</v>
      </c>
      <c r="J925" s="6">
        <f ca="1">OFFSET(program!$A$1,0,disasm!A925)</f>
        <v>0</v>
      </c>
      <c r="K925" s="7">
        <f t="shared" ca="1" si="298"/>
        <v>0</v>
      </c>
      <c r="L925" s="7" t="e">
        <f t="shared" ca="1" si="309"/>
        <v>#VALUE!</v>
      </c>
      <c r="M925" s="7">
        <f t="shared" si="310"/>
        <v>1</v>
      </c>
      <c r="N925" s="7">
        <f t="shared" si="299"/>
        <v>1</v>
      </c>
      <c r="O925" s="8">
        <f t="shared" si="311"/>
        <v>1</v>
      </c>
      <c r="P925" s="8" t="str">
        <f t="shared" si="300"/>
        <v/>
      </c>
      <c r="Q925" s="8" t="str">
        <f t="shared" si="301"/>
        <v/>
      </c>
      <c r="R925" s="8" t="str">
        <f t="shared" ca="1" si="312"/>
        <v>num</v>
      </c>
      <c r="S925" s="8" t="str">
        <f t="shared" si="313"/>
        <v/>
      </c>
      <c r="T925" s="8" t="str">
        <f t="shared" si="314"/>
        <v/>
      </c>
      <c r="U925" s="7">
        <f ca="1">IF(O925="","",OFFSET(program!$A$1,0,disasm!$A925+COLUMN()-COLUMN($U925)+IF($I925,0,1)))</f>
        <v>0</v>
      </c>
      <c r="V925" s="7" t="str">
        <f ca="1">IF(P925="","",OFFSET(program!$A$1,0,disasm!$A925+COLUMN()-COLUMN($U925)+IF($I925,0,1)))</f>
        <v/>
      </c>
      <c r="W925" s="7" t="str">
        <f ca="1">IF(Q925="","",OFFSET(program!$A$1,0,disasm!$A925+COLUMN()-COLUMN($U925)+IF($I925,0,1)))</f>
        <v/>
      </c>
      <c r="X925" s="3" t="str">
        <f t="shared" ca="1" si="315"/>
        <v>0</v>
      </c>
      <c r="Y925" s="3" t="str">
        <f t="shared" si="316"/>
        <v/>
      </c>
      <c r="Z925" s="3" t="str">
        <f t="shared" si="317"/>
        <v/>
      </c>
      <c r="AA925" s="3" t="str">
        <f ca="1">" "
&amp;AE925
&amp;IF(AND(OR(K925=5,K925=6),MOD(INT(J925/1000),10)=1)," A2","")
&amp;IF(AND(NOT(I925),J925=109,OFFSET(program!$A$1,0,disasm!$A925+1)&gt;0,NOT(ISNUMBER(FIND(" A1 "," "&amp;AE925&amp;" "))))," AUTOLABEL","")
&amp;" "</f>
        <v xml:space="preserve">  </v>
      </c>
    </row>
    <row r="926" spans="1:31" x14ac:dyDescent="0.2">
      <c r="A926" s="1">
        <f t="shared" ca="1" si="302"/>
        <v>2251</v>
      </c>
      <c r="B926" s="2" t="str">
        <f t="shared" ca="1" si="303"/>
        <v>node40_main+37</v>
      </c>
      <c r="C926" s="3" t="str">
        <f ca="1">_xlfn.TEXTJOIN(" ",FALSE,OFFSET(program!$A$1,0,A926,1,M926))</f>
        <v>0</v>
      </c>
      <c r="D926" s="4" t="str">
        <f ca="1">IF($H926="data",".dat "&amp;X926,
IF($H926="str",".str " &amp; _xlfn.TEXTJOIN("",FALSE,OFFSET(program!$A$2,0,A926+1,1,M926-1)),
$L926&amp;" "&amp;_xlfn.TEXTJOIN(", ",TRUE,$X926:$Z926)
))</f>
        <v>.dat 0</v>
      </c>
      <c r="E926" s="19" t="b">
        <f t="shared" ca="1" si="304"/>
        <v>0</v>
      </c>
      <c r="F926" s="5" t="str">
        <f t="shared" ca="1" si="305"/>
        <v>node40_main</v>
      </c>
      <c r="G926" s="5">
        <f t="shared" ca="1" si="306"/>
        <v>2214</v>
      </c>
      <c r="H926" s="5" t="str">
        <f t="shared" si="307"/>
        <v>data</v>
      </c>
      <c r="I926" s="13" t="b">
        <f t="shared" si="308"/>
        <v>1</v>
      </c>
      <c r="J926" s="6">
        <f ca="1">OFFSET(program!$A$1,0,disasm!A926)</f>
        <v>0</v>
      </c>
      <c r="K926" s="7">
        <f t="shared" ca="1" si="298"/>
        <v>0</v>
      </c>
      <c r="L926" s="7" t="e">
        <f t="shared" ca="1" si="309"/>
        <v>#VALUE!</v>
      </c>
      <c r="M926" s="7">
        <f t="shared" si="310"/>
        <v>1</v>
      </c>
      <c r="N926" s="7">
        <f t="shared" si="299"/>
        <v>1</v>
      </c>
      <c r="O926" s="8">
        <f t="shared" si="311"/>
        <v>1</v>
      </c>
      <c r="P926" s="8" t="str">
        <f t="shared" si="300"/>
        <v/>
      </c>
      <c r="Q926" s="8" t="str">
        <f t="shared" si="301"/>
        <v/>
      </c>
      <c r="R926" s="8" t="str">
        <f t="shared" ca="1" si="312"/>
        <v>num</v>
      </c>
      <c r="S926" s="8" t="str">
        <f t="shared" si="313"/>
        <v/>
      </c>
      <c r="T926" s="8" t="str">
        <f t="shared" si="314"/>
        <v/>
      </c>
      <c r="U926" s="7">
        <f ca="1">IF(O926="","",OFFSET(program!$A$1,0,disasm!$A926+COLUMN()-COLUMN($U926)+IF($I926,0,1)))</f>
        <v>0</v>
      </c>
      <c r="V926" s="7" t="str">
        <f ca="1">IF(P926="","",OFFSET(program!$A$1,0,disasm!$A926+COLUMN()-COLUMN($U926)+IF($I926,0,1)))</f>
        <v/>
      </c>
      <c r="W926" s="7" t="str">
        <f ca="1">IF(Q926="","",OFFSET(program!$A$1,0,disasm!$A926+COLUMN()-COLUMN($U926)+IF($I926,0,1)))</f>
        <v/>
      </c>
      <c r="X926" s="3" t="str">
        <f t="shared" ca="1" si="315"/>
        <v>0</v>
      </c>
      <c r="Y926" s="3" t="str">
        <f t="shared" si="316"/>
        <v/>
      </c>
      <c r="Z926" s="3" t="str">
        <f t="shared" si="317"/>
        <v/>
      </c>
      <c r="AA926" s="3" t="str">
        <f ca="1">" "
&amp;AE926
&amp;IF(AND(OR(K926=5,K926=6),MOD(INT(J926/1000),10)=1)," A2","")
&amp;IF(AND(NOT(I926),J926=109,OFFSET(program!$A$1,0,disasm!$A926+1)&gt;0,NOT(ISNUMBER(FIND(" A1 "," "&amp;AE926&amp;" "))))," AUTOLABEL","")
&amp;" "</f>
        <v xml:space="preserve">  </v>
      </c>
    </row>
    <row r="927" spans="1:31" x14ac:dyDescent="0.2">
      <c r="A927" s="1">
        <f t="shared" ca="1" si="302"/>
        <v>2252</v>
      </c>
      <c r="B927" s="2" t="str">
        <f t="shared" ca="1" si="303"/>
        <v>node40_main+38</v>
      </c>
      <c r="C927" s="3" t="str">
        <f ca="1">_xlfn.TEXTJOIN(" ",FALSE,OFFSET(program!$A$1,0,A927,1,M927))</f>
        <v>0</v>
      </c>
      <c r="D927" s="4" t="str">
        <f ca="1">IF($H927="data",".dat "&amp;X927,
IF($H927="str",".str " &amp; _xlfn.TEXTJOIN("",FALSE,OFFSET(program!$A$2,0,A927+1,1,M927-1)),
$L927&amp;" "&amp;_xlfn.TEXTJOIN(", ",TRUE,$X927:$Z927)
))</f>
        <v>.dat 0</v>
      </c>
      <c r="E927" s="19" t="b">
        <f t="shared" ca="1" si="304"/>
        <v>0</v>
      </c>
      <c r="F927" s="5" t="str">
        <f t="shared" ca="1" si="305"/>
        <v>node40_main</v>
      </c>
      <c r="G927" s="5">
        <f t="shared" ca="1" si="306"/>
        <v>2214</v>
      </c>
      <c r="H927" s="5" t="str">
        <f t="shared" si="307"/>
        <v>data</v>
      </c>
      <c r="I927" s="13" t="b">
        <f t="shared" si="308"/>
        <v>1</v>
      </c>
      <c r="J927" s="6">
        <f ca="1">OFFSET(program!$A$1,0,disasm!A927)</f>
        <v>0</v>
      </c>
      <c r="K927" s="7">
        <f t="shared" ca="1" si="298"/>
        <v>0</v>
      </c>
      <c r="L927" s="7" t="e">
        <f t="shared" ca="1" si="309"/>
        <v>#VALUE!</v>
      </c>
      <c r="M927" s="7">
        <f t="shared" si="310"/>
        <v>1</v>
      </c>
      <c r="N927" s="7">
        <f t="shared" si="299"/>
        <v>1</v>
      </c>
      <c r="O927" s="8">
        <f t="shared" si="311"/>
        <v>1</v>
      </c>
      <c r="P927" s="8" t="str">
        <f t="shared" si="300"/>
        <v/>
      </c>
      <c r="Q927" s="8" t="str">
        <f t="shared" si="301"/>
        <v/>
      </c>
      <c r="R927" s="8" t="str">
        <f t="shared" ca="1" si="312"/>
        <v>num</v>
      </c>
      <c r="S927" s="8" t="str">
        <f t="shared" si="313"/>
        <v/>
      </c>
      <c r="T927" s="8" t="str">
        <f t="shared" si="314"/>
        <v/>
      </c>
      <c r="U927" s="7">
        <f ca="1">IF(O927="","",OFFSET(program!$A$1,0,disasm!$A927+COLUMN()-COLUMN($U927)+IF($I927,0,1)))</f>
        <v>0</v>
      </c>
      <c r="V927" s="7" t="str">
        <f ca="1">IF(P927="","",OFFSET(program!$A$1,0,disasm!$A927+COLUMN()-COLUMN($U927)+IF($I927,0,1)))</f>
        <v/>
      </c>
      <c r="W927" s="7" t="str">
        <f ca="1">IF(Q927="","",OFFSET(program!$A$1,0,disasm!$A927+COLUMN()-COLUMN($U927)+IF($I927,0,1)))</f>
        <v/>
      </c>
      <c r="X927" s="3" t="str">
        <f t="shared" ca="1" si="315"/>
        <v>0</v>
      </c>
      <c r="Y927" s="3" t="str">
        <f t="shared" si="316"/>
        <v/>
      </c>
      <c r="Z927" s="3" t="str">
        <f t="shared" si="317"/>
        <v/>
      </c>
      <c r="AA927" s="3" t="str">
        <f ca="1">" "
&amp;AE927
&amp;IF(AND(OR(K927=5,K927=6),MOD(INT(J927/1000),10)=1)," A2","")
&amp;IF(AND(NOT(I927),J927=109,OFFSET(program!$A$1,0,disasm!$A927+1)&gt;0,NOT(ISNUMBER(FIND(" A1 "," "&amp;AE927&amp;" "))))," AUTOLABEL","")
&amp;" "</f>
        <v xml:space="preserve">  </v>
      </c>
    </row>
    <row r="928" spans="1:31" x14ac:dyDescent="0.2">
      <c r="A928" s="1">
        <f t="shared" ca="1" si="302"/>
        <v>2253</v>
      </c>
      <c r="B928" s="2" t="str">
        <f t="shared" ca="1" si="303"/>
        <v>node40_main+39</v>
      </c>
      <c r="C928" s="3" t="str">
        <f ca="1">_xlfn.TEXTJOIN(" ",FALSE,OFFSET(program!$A$1,0,A928,1,M928))</f>
        <v>49</v>
      </c>
      <c r="D928" s="4" t="str">
        <f ca="1">IF($H928="data",".dat "&amp;X928,
IF($H928="str",".str " &amp; _xlfn.TEXTJOIN("",FALSE,OFFSET(program!$A$2,0,A928+1,1,M928-1)),
$L928&amp;" "&amp;_xlfn.TEXTJOIN(", ",TRUE,$X928:$Z928)
))</f>
        <v>.dat 49</v>
      </c>
      <c r="E928" s="19" t="b">
        <f t="shared" ca="1" si="304"/>
        <v>0</v>
      </c>
      <c r="F928" s="5" t="str">
        <f t="shared" ca="1" si="305"/>
        <v>node40_main</v>
      </c>
      <c r="G928" s="5">
        <f t="shared" ca="1" si="306"/>
        <v>2214</v>
      </c>
      <c r="H928" s="5" t="str">
        <f t="shared" si="307"/>
        <v>data</v>
      </c>
      <c r="I928" s="13" t="b">
        <f t="shared" si="308"/>
        <v>1</v>
      </c>
      <c r="J928" s="6">
        <f ca="1">OFFSET(program!$A$1,0,disasm!A928)</f>
        <v>49</v>
      </c>
      <c r="K928" s="7">
        <f t="shared" ca="1" si="298"/>
        <v>49</v>
      </c>
      <c r="L928" s="7" t="e">
        <f t="shared" ca="1" si="309"/>
        <v>#VALUE!</v>
      </c>
      <c r="M928" s="7">
        <f t="shared" si="310"/>
        <v>1</v>
      </c>
      <c r="N928" s="7">
        <f t="shared" si="299"/>
        <v>1</v>
      </c>
      <c r="O928" s="8">
        <f t="shared" si="311"/>
        <v>1</v>
      </c>
      <c r="P928" s="8" t="str">
        <f t="shared" si="300"/>
        <v/>
      </c>
      <c r="Q928" s="8" t="str">
        <f t="shared" si="301"/>
        <v/>
      </c>
      <c r="R928" s="8" t="str">
        <f t="shared" ca="1" si="312"/>
        <v>num</v>
      </c>
      <c r="S928" s="8" t="str">
        <f t="shared" si="313"/>
        <v/>
      </c>
      <c r="T928" s="8" t="str">
        <f t="shared" si="314"/>
        <v/>
      </c>
      <c r="U928" s="7">
        <f ca="1">IF(O928="","",OFFSET(program!$A$1,0,disasm!$A928+COLUMN()-COLUMN($U928)+IF($I928,0,1)))</f>
        <v>49</v>
      </c>
      <c r="V928" s="7" t="str">
        <f ca="1">IF(P928="","",OFFSET(program!$A$1,0,disasm!$A928+COLUMN()-COLUMN($U928)+IF($I928,0,1)))</f>
        <v/>
      </c>
      <c r="W928" s="7" t="str">
        <f ca="1">IF(Q928="","",OFFSET(program!$A$1,0,disasm!$A928+COLUMN()-COLUMN($U928)+IF($I928,0,1)))</f>
        <v/>
      </c>
      <c r="X928" s="3" t="str">
        <f t="shared" ca="1" si="315"/>
        <v>49</v>
      </c>
      <c r="Y928" s="3" t="str">
        <f t="shared" si="316"/>
        <v/>
      </c>
      <c r="Z928" s="3" t="str">
        <f t="shared" si="317"/>
        <v/>
      </c>
      <c r="AA928" s="3" t="str">
        <f ca="1">" "
&amp;AE928
&amp;IF(AND(OR(K928=5,K928=6),MOD(INT(J928/1000),10)=1)," A2","")
&amp;IF(AND(NOT(I928),J928=109,OFFSET(program!$A$1,0,disasm!$A928+1)&gt;0,NOT(ISNUMBER(FIND(" A1 "," "&amp;AE928&amp;" "))))," AUTOLABEL","")
&amp;" "</f>
        <v xml:space="preserve">  </v>
      </c>
    </row>
    <row r="929" spans="1:31" x14ac:dyDescent="0.2">
      <c r="A929" s="1">
        <f t="shared" ca="1" si="302"/>
        <v>2254</v>
      </c>
      <c r="B929" s="2" t="str">
        <f t="shared" ca="1" si="303"/>
        <v>node40_main+40</v>
      </c>
      <c r="C929" s="3" t="str">
        <f ca="1">_xlfn.TEXTJOIN(" ",FALSE,OFFSET(program!$A$1,0,A929,1,M929))</f>
        <v>167326</v>
      </c>
      <c r="D929" s="4" t="str">
        <f ca="1">IF($H929="data",".dat "&amp;X929,
IF($H929="str",".str " &amp; _xlfn.TEXTJOIN("",FALSE,OFFSET(program!$A$2,0,A929+1,1,M929-1)),
$L929&amp;" "&amp;_xlfn.TEXTJOIN(", ",TRUE,$X929:$Z929)
))</f>
        <v>.dat 167326</v>
      </c>
      <c r="E929" s="19" t="b">
        <f t="shared" ca="1" si="304"/>
        <v>0</v>
      </c>
      <c r="F929" s="5" t="str">
        <f t="shared" ca="1" si="305"/>
        <v>node40_main</v>
      </c>
      <c r="G929" s="5">
        <f t="shared" ca="1" si="306"/>
        <v>2214</v>
      </c>
      <c r="H929" s="5" t="str">
        <f t="shared" si="307"/>
        <v>data</v>
      </c>
      <c r="I929" s="13" t="b">
        <f t="shared" si="308"/>
        <v>1</v>
      </c>
      <c r="J929" s="6">
        <f ca="1">OFFSET(program!$A$1,0,disasm!A929)</f>
        <v>167326</v>
      </c>
      <c r="K929" s="7">
        <f t="shared" ca="1" si="298"/>
        <v>26</v>
      </c>
      <c r="L929" s="7" t="e">
        <f t="shared" ca="1" si="309"/>
        <v>#VALUE!</v>
      </c>
      <c r="M929" s="7">
        <f t="shared" si="310"/>
        <v>1</v>
      </c>
      <c r="N929" s="7">
        <f t="shared" si="299"/>
        <v>1</v>
      </c>
      <c r="O929" s="8">
        <f t="shared" si="311"/>
        <v>1</v>
      </c>
      <c r="P929" s="8" t="str">
        <f t="shared" si="300"/>
        <v/>
      </c>
      <c r="Q929" s="8" t="str">
        <f t="shared" si="301"/>
        <v/>
      </c>
      <c r="R929" s="8" t="str">
        <f t="shared" ca="1" si="312"/>
        <v>num</v>
      </c>
      <c r="S929" s="8" t="str">
        <f t="shared" si="313"/>
        <v/>
      </c>
      <c r="T929" s="8" t="str">
        <f t="shared" si="314"/>
        <v/>
      </c>
      <c r="U929" s="7">
        <f ca="1">IF(O929="","",OFFSET(program!$A$1,0,disasm!$A929+COLUMN()-COLUMN($U929)+IF($I929,0,1)))</f>
        <v>167326</v>
      </c>
      <c r="V929" s="7" t="str">
        <f ca="1">IF(P929="","",OFFSET(program!$A$1,0,disasm!$A929+COLUMN()-COLUMN($U929)+IF($I929,0,1)))</f>
        <v/>
      </c>
      <c r="W929" s="7" t="str">
        <f ca="1">IF(Q929="","",OFFSET(program!$A$1,0,disasm!$A929+COLUMN()-COLUMN($U929)+IF($I929,0,1)))</f>
        <v/>
      </c>
      <c r="X929" s="3" t="str">
        <f t="shared" ca="1" si="315"/>
        <v>167326</v>
      </c>
      <c r="Y929" s="3" t="str">
        <f t="shared" si="316"/>
        <v/>
      </c>
      <c r="Z929" s="3" t="str">
        <f t="shared" si="317"/>
        <v/>
      </c>
      <c r="AA929" s="3" t="str">
        <f ca="1">" "
&amp;AE929
&amp;IF(AND(OR(K929=5,K929=6),MOD(INT(J929/1000),10)=1)," A2","")
&amp;IF(AND(NOT(I929),J929=109,OFFSET(program!$A$1,0,disasm!$A929+1)&gt;0,NOT(ISNUMBER(FIND(" A1 "," "&amp;AE929&amp;" "))))," AUTOLABEL","")
&amp;" "</f>
        <v xml:space="preserve">  </v>
      </c>
    </row>
    <row r="930" spans="1:31" x14ac:dyDescent="0.2">
      <c r="A930" s="1">
        <f t="shared" ca="1" si="302"/>
        <v>2255</v>
      </c>
      <c r="B930" s="2" t="str">
        <f t="shared" ca="1" si="303"/>
        <v>stack</v>
      </c>
      <c r="C930" s="3" t="str">
        <f ca="1">_xlfn.TEXTJOIN(" ",FALSE,OFFSET(program!$A$1,0,A930,1,M930))</f>
        <v/>
      </c>
      <c r="D930" s="4" t="str">
        <f ca="1">IF($H930="data",".dat "&amp;X930,
IF($H930="str",".str " &amp; _xlfn.TEXTJOIN("",FALSE,OFFSET(program!$A$2,0,A930+1,1,M930-1)),
$L930&amp;" "&amp;_xlfn.TEXTJOIN(", ",TRUE,$X930:$Z930)
))</f>
        <v>.dat 0</v>
      </c>
      <c r="E930" s="19" t="b">
        <f t="shared" ca="1" si="304"/>
        <v>1</v>
      </c>
      <c r="F930" s="5" t="str">
        <f t="shared" si="305"/>
        <v>stack</v>
      </c>
      <c r="G930" s="5">
        <f t="shared" ca="1" si="306"/>
        <v>2255</v>
      </c>
      <c r="H930" s="5" t="str">
        <f t="shared" si="307"/>
        <v>data</v>
      </c>
      <c r="I930" s="13" t="b">
        <f t="shared" si="308"/>
        <v>1</v>
      </c>
      <c r="J930" s="6">
        <f ca="1">OFFSET(program!$A$1,0,disasm!A930)</f>
        <v>0</v>
      </c>
      <c r="K930" s="7">
        <f t="shared" ca="1" si="298"/>
        <v>0</v>
      </c>
      <c r="L930" s="7" t="e">
        <f t="shared" ca="1" si="309"/>
        <v>#VALUE!</v>
      </c>
      <c r="M930" s="7">
        <f t="shared" si="310"/>
        <v>1</v>
      </c>
      <c r="N930" s="7">
        <f t="shared" si="299"/>
        <v>1</v>
      </c>
      <c r="O930" s="8">
        <f t="shared" si="311"/>
        <v>1</v>
      </c>
      <c r="P930" s="8" t="str">
        <f t="shared" si="300"/>
        <v/>
      </c>
      <c r="Q930" s="8" t="str">
        <f t="shared" si="301"/>
        <v/>
      </c>
      <c r="R930" s="8" t="str">
        <f t="shared" ca="1" si="312"/>
        <v>num</v>
      </c>
      <c r="S930" s="8" t="str">
        <f t="shared" si="313"/>
        <v/>
      </c>
      <c r="T930" s="8" t="str">
        <f t="shared" si="314"/>
        <v/>
      </c>
      <c r="U930" s="7">
        <f ca="1">IF(O930="","",OFFSET(program!$A$1,0,disasm!$A930+COLUMN()-COLUMN($U930)+IF($I930,0,1)))</f>
        <v>0</v>
      </c>
      <c r="V930" s="7" t="str">
        <f ca="1">IF(P930="","",OFFSET(program!$A$1,0,disasm!$A930+COLUMN()-COLUMN($U930)+IF($I930,0,1)))</f>
        <v/>
      </c>
      <c r="W930" s="7" t="str">
        <f ca="1">IF(Q930="","",OFFSET(program!$A$1,0,disasm!$A930+COLUMN()-COLUMN($U930)+IF($I930,0,1)))</f>
        <v/>
      </c>
      <c r="X930" s="3" t="str">
        <f t="shared" ca="1" si="315"/>
        <v>0</v>
      </c>
      <c r="Y930" s="3" t="str">
        <f t="shared" si="316"/>
        <v/>
      </c>
      <c r="Z930" s="3" t="str">
        <f t="shared" si="317"/>
        <v/>
      </c>
      <c r="AA930" s="3" t="str">
        <f ca="1">" "
&amp;AE930
&amp;IF(AND(OR(K930=5,K930=6),MOD(INT(J930/1000),10)=1)," A2","")
&amp;IF(AND(NOT(I930),J930=109,OFFSET(program!$A$1,0,disasm!$A930+1)&gt;0,NOT(ISNUMBER(FIND(" A1 "," "&amp;AE930&amp;" "))))," AUTOLABEL","")
&amp;" "</f>
        <v xml:space="preserve"> DATA </v>
      </c>
      <c r="AD930" s="12" t="s">
        <v>20</v>
      </c>
      <c r="AE930" s="12" t="s">
        <v>23</v>
      </c>
    </row>
    <row r="931" spans="1:31" x14ac:dyDescent="0.2">
      <c r="A931" s="1">
        <f t="shared" ca="1" si="302"/>
        <v>2256</v>
      </c>
      <c r="B931" s="2" t="str">
        <f t="shared" ca="1" si="303"/>
        <v>stack+1</v>
      </c>
      <c r="C931" s="3" t="str">
        <f ca="1">_xlfn.TEXTJOIN(" ",FALSE,OFFSET(program!$A$1,0,A931,1,M931))</f>
        <v/>
      </c>
      <c r="D931" s="4" t="str">
        <f ca="1">IF($H931="data",".dat "&amp;X931,
IF($H931="str",".str " &amp; _xlfn.TEXTJOIN("",FALSE,OFFSET(program!$A$2,0,A931+1,1,M931-1)),
$L931&amp;" "&amp;_xlfn.TEXTJOIN(", ",TRUE,$X931:$Z931)
))</f>
        <v>.dat 0</v>
      </c>
      <c r="E931" s="19" t="b">
        <f t="shared" ca="1" si="304"/>
        <v>1</v>
      </c>
      <c r="F931" s="5" t="str">
        <f t="shared" ca="1" si="305"/>
        <v>stack</v>
      </c>
      <c r="G931" s="5">
        <f t="shared" ca="1" si="306"/>
        <v>2255</v>
      </c>
      <c r="H931" s="5" t="str">
        <f t="shared" si="307"/>
        <v>data</v>
      </c>
      <c r="I931" s="13" t="b">
        <f t="shared" si="308"/>
        <v>1</v>
      </c>
      <c r="J931" s="6">
        <f ca="1">OFFSET(program!$A$1,0,disasm!A931)</f>
        <v>0</v>
      </c>
      <c r="K931" s="7">
        <f t="shared" ca="1" si="298"/>
        <v>0</v>
      </c>
      <c r="L931" s="7" t="e">
        <f t="shared" ca="1" si="309"/>
        <v>#VALUE!</v>
      </c>
      <c r="M931" s="7">
        <f t="shared" si="310"/>
        <v>1</v>
      </c>
      <c r="N931" s="7">
        <f t="shared" si="299"/>
        <v>1</v>
      </c>
      <c r="O931" s="8">
        <f t="shared" si="311"/>
        <v>1</v>
      </c>
      <c r="P931" s="8" t="str">
        <f t="shared" si="300"/>
        <v/>
      </c>
      <c r="Q931" s="8" t="str">
        <f t="shared" si="301"/>
        <v/>
      </c>
      <c r="R931" s="8" t="str">
        <f t="shared" ca="1" si="312"/>
        <v>num</v>
      </c>
      <c r="S931" s="8" t="str">
        <f t="shared" si="313"/>
        <v/>
      </c>
      <c r="T931" s="8" t="str">
        <f t="shared" si="314"/>
        <v/>
      </c>
      <c r="U931" s="7">
        <f ca="1">IF(O931="","",OFFSET(program!$A$1,0,disasm!$A931+COLUMN()-COLUMN($U931)+IF($I931,0,1)))</f>
        <v>0</v>
      </c>
      <c r="V931" s="7" t="str">
        <f ca="1">IF(P931="","",OFFSET(program!$A$1,0,disasm!$A931+COLUMN()-COLUMN($U931)+IF($I931,0,1)))</f>
        <v/>
      </c>
      <c r="W931" s="7" t="str">
        <f ca="1">IF(Q931="","",OFFSET(program!$A$1,0,disasm!$A931+COLUMN()-COLUMN($U931)+IF($I931,0,1)))</f>
        <v/>
      </c>
      <c r="X931" s="3" t="str">
        <f t="shared" ca="1" si="315"/>
        <v>0</v>
      </c>
      <c r="Y931" s="3" t="str">
        <f t="shared" si="316"/>
        <v/>
      </c>
      <c r="Z931" s="3" t="str">
        <f t="shared" si="317"/>
        <v/>
      </c>
      <c r="AA931" s="3" t="str">
        <f ca="1">" "
&amp;AE931
&amp;IF(AND(OR(K931=5,K931=6),MOD(INT(J931/1000),10)=1)," A2","")
&amp;IF(AND(NOT(I931),J931=109,OFFSET(program!$A$1,0,disasm!$A931+1)&gt;0,NOT(ISNUMBER(FIND(" A1 "," "&amp;AE931&amp;" "))))," AUTOLABEL","")
&amp;" "</f>
        <v xml:space="preserve">  </v>
      </c>
    </row>
    <row r="932" spans="1:31" x14ac:dyDescent="0.2">
      <c r="I932" s="13"/>
      <c r="J932" s="6"/>
      <c r="K932" s="7"/>
      <c r="L932" s="7"/>
      <c r="M932" s="7"/>
      <c r="N932" s="7"/>
      <c r="O932" s="8"/>
      <c r="P932" s="8"/>
      <c r="Q932" s="8"/>
      <c r="R932" s="8"/>
      <c r="S932" s="8"/>
      <c r="T932" s="8"/>
    </row>
    <row r="933" spans="1:31" x14ac:dyDescent="0.2">
      <c r="I933" s="13"/>
      <c r="J933" s="6"/>
      <c r="K933" s="7"/>
      <c r="L933" s="7"/>
      <c r="M933" s="7"/>
      <c r="N933" s="7"/>
      <c r="O933" s="8"/>
      <c r="P933" s="8"/>
      <c r="Q933" s="8"/>
      <c r="R933" s="8"/>
      <c r="S933" s="8"/>
      <c r="T933" s="8"/>
    </row>
    <row r="934" spans="1:31" x14ac:dyDescent="0.2">
      <c r="I934" s="13"/>
      <c r="J934" s="6"/>
      <c r="K934" s="7"/>
      <c r="L934" s="7"/>
      <c r="M934" s="7"/>
      <c r="N934" s="7"/>
      <c r="O934" s="8"/>
      <c r="P934" s="8"/>
      <c r="Q934" s="8"/>
      <c r="R934" s="8"/>
      <c r="S934" s="8"/>
      <c r="T934" s="8"/>
    </row>
    <row r="935" spans="1:31" x14ac:dyDescent="0.2">
      <c r="I935" s="13"/>
      <c r="J935" s="6"/>
      <c r="K935" s="7"/>
      <c r="L935" s="7"/>
      <c r="M935" s="7"/>
      <c r="N935" s="7"/>
      <c r="O935" s="8"/>
      <c r="P935" s="8"/>
      <c r="Q935" s="8"/>
      <c r="R935" s="8"/>
      <c r="S935" s="8"/>
      <c r="T935" s="8"/>
    </row>
    <row r="936" spans="1:31" x14ac:dyDescent="0.2">
      <c r="I936" s="13"/>
      <c r="J936" s="6"/>
      <c r="K936" s="7"/>
      <c r="L936" s="7"/>
      <c r="M936" s="7"/>
      <c r="N936" s="7"/>
      <c r="O936" s="8"/>
      <c r="P936" s="8"/>
      <c r="Q936" s="8"/>
      <c r="R936" s="8"/>
      <c r="S936" s="8"/>
      <c r="T936" s="8"/>
    </row>
    <row r="937" spans="1:31" x14ac:dyDescent="0.2">
      <c r="I937" s="13"/>
      <c r="J937" s="6"/>
      <c r="K937" s="7"/>
      <c r="L937" s="7"/>
      <c r="M937" s="7"/>
      <c r="N937" s="7"/>
      <c r="O937" s="8"/>
      <c r="P937" s="8"/>
      <c r="Q937" s="8"/>
      <c r="R937" s="8"/>
      <c r="S937" s="8"/>
      <c r="T937" s="8"/>
    </row>
    <row r="938" spans="1:31" x14ac:dyDescent="0.2">
      <c r="I938" s="13"/>
      <c r="J938" s="6"/>
      <c r="K938" s="7"/>
      <c r="L938" s="7"/>
      <c r="M938" s="7"/>
      <c r="N938" s="7"/>
      <c r="O938" s="8"/>
      <c r="P938" s="8"/>
      <c r="Q938" s="8"/>
      <c r="R938" s="8"/>
      <c r="S938" s="8"/>
      <c r="T938" s="8"/>
    </row>
    <row r="939" spans="1:31" x14ac:dyDescent="0.2">
      <c r="I939" s="13"/>
      <c r="J939" s="6"/>
      <c r="K939" s="7"/>
      <c r="L939" s="7"/>
      <c r="M939" s="7"/>
      <c r="N939" s="7"/>
      <c r="O939" s="8"/>
      <c r="P939" s="8"/>
      <c r="Q939" s="8"/>
      <c r="R939" s="8"/>
      <c r="S939" s="8"/>
      <c r="T939" s="8"/>
    </row>
    <row r="940" spans="1:31" x14ac:dyDescent="0.2">
      <c r="I940" s="13"/>
      <c r="J940" s="6"/>
      <c r="K940" s="7"/>
      <c r="L940" s="7"/>
      <c r="M940" s="7"/>
      <c r="N940" s="7"/>
      <c r="O940" s="8"/>
      <c r="P940" s="8"/>
      <c r="Q940" s="8"/>
      <c r="R940" s="8"/>
      <c r="S940" s="8"/>
      <c r="T940" s="8"/>
    </row>
    <row r="941" spans="1:31" x14ac:dyDescent="0.2">
      <c r="I941" s="13"/>
      <c r="J941" s="6"/>
      <c r="K941" s="7"/>
      <c r="L941" s="7"/>
      <c r="M941" s="7"/>
      <c r="N941" s="7"/>
      <c r="O941" s="8"/>
      <c r="P941" s="8"/>
      <c r="Q941" s="8"/>
      <c r="R941" s="8"/>
      <c r="S941" s="8"/>
      <c r="T941" s="8"/>
    </row>
    <row r="942" spans="1:31" x14ac:dyDescent="0.2">
      <c r="I942" s="13"/>
      <c r="J942" s="6"/>
      <c r="K942" s="7"/>
      <c r="L942" s="7"/>
      <c r="M942" s="7"/>
      <c r="N942" s="7"/>
      <c r="O942" s="8"/>
      <c r="P942" s="8"/>
      <c r="Q942" s="8"/>
      <c r="R942" s="8"/>
      <c r="S942" s="8"/>
      <c r="T942" s="8"/>
    </row>
    <row r="943" spans="1:31" x14ac:dyDescent="0.2">
      <c r="I943" s="13"/>
      <c r="J943" s="6"/>
      <c r="K943" s="7"/>
      <c r="L943" s="7"/>
      <c r="M943" s="7"/>
      <c r="N943" s="7"/>
      <c r="O943" s="8"/>
      <c r="P943" s="8"/>
      <c r="Q943" s="8"/>
      <c r="R943" s="8"/>
      <c r="S943" s="8"/>
      <c r="T943" s="8"/>
    </row>
    <row r="944" spans="1:31" x14ac:dyDescent="0.2">
      <c r="I944" s="13"/>
      <c r="J944" s="6"/>
      <c r="K944" s="7"/>
      <c r="L944" s="7"/>
      <c r="M944" s="7"/>
      <c r="N944" s="7"/>
      <c r="O944" s="8"/>
      <c r="P944" s="8"/>
      <c r="Q944" s="8"/>
      <c r="R944" s="8"/>
      <c r="S944" s="8"/>
      <c r="T944" s="8"/>
    </row>
    <row r="945" spans="9:20" x14ac:dyDescent="0.2">
      <c r="I945" s="13"/>
      <c r="J945" s="6"/>
      <c r="K945" s="7"/>
      <c r="L945" s="7"/>
      <c r="M945" s="7"/>
      <c r="N945" s="7"/>
      <c r="O945" s="8"/>
      <c r="P945" s="8"/>
      <c r="Q945" s="8"/>
      <c r="R945" s="8"/>
      <c r="S945" s="8"/>
      <c r="T945" s="8"/>
    </row>
    <row r="946" spans="9:20" x14ac:dyDescent="0.2">
      <c r="I946" s="13"/>
      <c r="J946" s="6"/>
      <c r="K946" s="7"/>
      <c r="L946" s="7"/>
      <c r="M946" s="7"/>
      <c r="N946" s="7"/>
      <c r="O946" s="8"/>
      <c r="P946" s="8"/>
      <c r="Q946" s="8"/>
      <c r="R946" s="8"/>
      <c r="S946" s="8"/>
      <c r="T946" s="8"/>
    </row>
    <row r="947" spans="9:20" x14ac:dyDescent="0.2">
      <c r="I947" s="13"/>
      <c r="J947" s="6"/>
      <c r="K947" s="7"/>
      <c r="L947" s="7"/>
      <c r="M947" s="7"/>
      <c r="N947" s="7"/>
      <c r="O947" s="8"/>
      <c r="P947" s="8"/>
      <c r="Q947" s="8"/>
      <c r="R947" s="8"/>
      <c r="S947" s="8"/>
      <c r="T947" s="8"/>
    </row>
    <row r="948" spans="9:20" x14ac:dyDescent="0.2">
      <c r="I948" s="13"/>
      <c r="J948" s="6"/>
      <c r="K948" s="7"/>
      <c r="L948" s="7"/>
      <c r="M948" s="7"/>
      <c r="N948" s="7"/>
      <c r="O948" s="8"/>
      <c r="P948" s="8"/>
      <c r="Q948" s="8"/>
      <c r="R948" s="8"/>
      <c r="S948" s="8"/>
      <c r="T948" s="8"/>
    </row>
    <row r="949" spans="9:20" x14ac:dyDescent="0.2">
      <c r="I949" s="13"/>
      <c r="J949" s="6"/>
      <c r="K949" s="7"/>
      <c r="L949" s="7"/>
      <c r="M949" s="7"/>
      <c r="N949" s="7"/>
      <c r="O949" s="8"/>
      <c r="P949" s="8"/>
      <c r="Q949" s="8"/>
      <c r="R949" s="8"/>
      <c r="S949" s="8"/>
      <c r="T949" s="8"/>
    </row>
    <row r="950" spans="9:20" x14ac:dyDescent="0.2">
      <c r="I950" s="13"/>
      <c r="J950" s="6"/>
      <c r="K950" s="7"/>
      <c r="L950" s="7"/>
      <c r="M950" s="7"/>
      <c r="N950" s="7"/>
      <c r="O950" s="8"/>
      <c r="P950" s="8"/>
      <c r="Q950" s="8"/>
      <c r="R950" s="8"/>
      <c r="S950" s="8"/>
      <c r="T950" s="8"/>
    </row>
    <row r="951" spans="9:20" x14ac:dyDescent="0.2">
      <c r="I951" s="13"/>
      <c r="J951" s="6"/>
      <c r="K951" s="7"/>
      <c r="L951" s="7"/>
      <c r="M951" s="7"/>
      <c r="N951" s="7"/>
      <c r="O951" s="8"/>
      <c r="P951" s="8"/>
      <c r="Q951" s="8"/>
      <c r="R951" s="8"/>
      <c r="S951" s="8"/>
      <c r="T951" s="8"/>
    </row>
    <row r="952" spans="9:20" x14ac:dyDescent="0.2">
      <c r="I952" s="13"/>
      <c r="J952" s="6"/>
      <c r="K952" s="7"/>
      <c r="L952" s="7"/>
      <c r="M952" s="7"/>
      <c r="N952" s="7"/>
      <c r="O952" s="8"/>
      <c r="P952" s="8"/>
      <c r="Q952" s="8"/>
      <c r="R952" s="8"/>
      <c r="S952" s="8"/>
      <c r="T952" s="8"/>
    </row>
    <row r="953" spans="9:20" x14ac:dyDescent="0.2">
      <c r="I953" s="13"/>
      <c r="J953" s="6"/>
      <c r="K953" s="7"/>
      <c r="L953" s="7"/>
      <c r="M953" s="7"/>
      <c r="N953" s="7"/>
      <c r="O953" s="8"/>
      <c r="P953" s="8"/>
      <c r="Q953" s="8"/>
      <c r="R953" s="8"/>
      <c r="S953" s="8"/>
      <c r="T953" s="8"/>
    </row>
    <row r="954" spans="9:20" x14ac:dyDescent="0.2">
      <c r="I954" s="13"/>
      <c r="J954" s="6"/>
      <c r="K954" s="7"/>
      <c r="L954" s="7"/>
      <c r="M954" s="7"/>
      <c r="N954" s="7"/>
      <c r="O954" s="8"/>
      <c r="P954" s="8"/>
      <c r="Q954" s="8"/>
      <c r="R954" s="8"/>
      <c r="S954" s="8"/>
      <c r="T954" s="8"/>
    </row>
    <row r="955" spans="9:20" x14ac:dyDescent="0.2">
      <c r="I955" s="13"/>
      <c r="J955" s="6"/>
      <c r="K955" s="7"/>
      <c r="L955" s="7"/>
      <c r="M955" s="7"/>
      <c r="N955" s="7"/>
      <c r="O955" s="8"/>
      <c r="P955" s="8"/>
      <c r="Q955" s="8"/>
      <c r="R955" s="8"/>
      <c r="S955" s="8"/>
      <c r="T955" s="8"/>
    </row>
    <row r="956" spans="9:20" x14ac:dyDescent="0.2">
      <c r="I956" s="13"/>
      <c r="J956" s="6"/>
      <c r="K956" s="7"/>
      <c r="L956" s="7"/>
      <c r="M956" s="7"/>
      <c r="N956" s="7"/>
      <c r="O956" s="8"/>
      <c r="P956" s="8"/>
      <c r="Q956" s="8"/>
      <c r="R956" s="8"/>
      <c r="S956" s="8"/>
      <c r="T956" s="8"/>
    </row>
    <row r="957" spans="9:20" x14ac:dyDescent="0.2">
      <c r="I957" s="13"/>
      <c r="J957" s="6"/>
      <c r="K957" s="7"/>
      <c r="L957" s="7"/>
      <c r="M957" s="7"/>
      <c r="N957" s="7"/>
      <c r="O957" s="8"/>
      <c r="P957" s="8"/>
      <c r="Q957" s="8"/>
      <c r="R957" s="8"/>
      <c r="S957" s="8"/>
      <c r="T957" s="8"/>
    </row>
    <row r="958" spans="9:20" x14ac:dyDescent="0.2">
      <c r="I958" s="13"/>
      <c r="J958" s="6"/>
      <c r="K958" s="7"/>
      <c r="L958" s="7"/>
      <c r="M958" s="7"/>
      <c r="N958" s="7"/>
      <c r="O958" s="8"/>
      <c r="P958" s="8"/>
      <c r="Q958" s="8"/>
      <c r="R958" s="8"/>
      <c r="S958" s="8"/>
      <c r="T958" s="8"/>
    </row>
    <row r="959" spans="9:20" x14ac:dyDescent="0.2">
      <c r="I959" s="13"/>
      <c r="J959" s="6"/>
      <c r="K959" s="7"/>
      <c r="L959" s="7"/>
      <c r="M959" s="7"/>
      <c r="N959" s="7"/>
      <c r="O959" s="8"/>
      <c r="P959" s="8"/>
      <c r="Q959" s="8"/>
      <c r="R959" s="8"/>
      <c r="S959" s="8"/>
      <c r="T959" s="8"/>
    </row>
    <row r="960" spans="9:20" x14ac:dyDescent="0.2">
      <c r="I960" s="13"/>
      <c r="J960" s="6"/>
      <c r="K960" s="7"/>
      <c r="L960" s="7"/>
      <c r="M960" s="7"/>
      <c r="N960" s="7"/>
      <c r="O960" s="8"/>
      <c r="P960" s="8"/>
      <c r="Q960" s="8"/>
      <c r="R960" s="8"/>
      <c r="S960" s="8"/>
      <c r="T960" s="8"/>
    </row>
    <row r="961" spans="9:20" x14ac:dyDescent="0.2">
      <c r="I961" s="13"/>
      <c r="J961" s="6"/>
      <c r="K961" s="7"/>
      <c r="L961" s="7"/>
      <c r="M961" s="7"/>
      <c r="N961" s="7"/>
      <c r="O961" s="8"/>
      <c r="P961" s="8"/>
      <c r="Q961" s="8"/>
      <c r="R961" s="8"/>
      <c r="S961" s="8"/>
      <c r="T961" s="8"/>
    </row>
    <row r="962" spans="9:20" x14ac:dyDescent="0.2">
      <c r="I962" s="13"/>
      <c r="J962" s="6"/>
      <c r="K962" s="7"/>
      <c r="L962" s="7"/>
      <c r="M962" s="7"/>
      <c r="N962" s="7"/>
      <c r="O962" s="8"/>
      <c r="P962" s="8"/>
      <c r="Q962" s="8"/>
      <c r="R962" s="8"/>
      <c r="S962" s="8"/>
      <c r="T962" s="8"/>
    </row>
    <row r="963" spans="9:20" x14ac:dyDescent="0.2">
      <c r="I963" s="13"/>
      <c r="J963" s="6"/>
      <c r="K963" s="7"/>
      <c r="L963" s="7"/>
      <c r="M963" s="7"/>
      <c r="N963" s="7"/>
      <c r="O963" s="8"/>
      <c r="P963" s="8"/>
      <c r="Q963" s="8"/>
      <c r="R963" s="8"/>
      <c r="S963" s="8"/>
      <c r="T963" s="8"/>
    </row>
    <row r="964" spans="9:20" x14ac:dyDescent="0.2">
      <c r="I964" s="13"/>
      <c r="J964" s="6"/>
      <c r="K964" s="7"/>
      <c r="L964" s="7"/>
      <c r="M964" s="7"/>
      <c r="N964" s="7"/>
      <c r="O964" s="8"/>
      <c r="P964" s="8"/>
      <c r="Q964" s="8"/>
      <c r="R964" s="8"/>
      <c r="S964" s="8"/>
      <c r="T964" s="8"/>
    </row>
    <row r="965" spans="9:20" x14ac:dyDescent="0.2">
      <c r="I965" s="13"/>
      <c r="J965" s="6"/>
      <c r="K965" s="7"/>
      <c r="L965" s="7"/>
      <c r="M965" s="7"/>
      <c r="N965" s="7"/>
      <c r="O965" s="8"/>
      <c r="P965" s="8"/>
      <c r="Q965" s="8"/>
      <c r="R965" s="8"/>
      <c r="S965" s="8"/>
      <c r="T965" s="8"/>
    </row>
    <row r="966" spans="9:20" x14ac:dyDescent="0.2">
      <c r="I966" s="13"/>
      <c r="J966" s="6"/>
      <c r="K966" s="7"/>
      <c r="L966" s="7"/>
      <c r="M966" s="7"/>
      <c r="N966" s="7"/>
      <c r="O966" s="8"/>
      <c r="P966" s="8"/>
      <c r="Q966" s="8"/>
      <c r="R966" s="8"/>
      <c r="S966" s="8"/>
      <c r="T966" s="8"/>
    </row>
    <row r="967" spans="9:20" x14ac:dyDescent="0.2">
      <c r="I967" s="13"/>
      <c r="J967" s="6"/>
      <c r="K967" s="7"/>
      <c r="L967" s="7"/>
      <c r="M967" s="7"/>
      <c r="N967" s="7"/>
      <c r="O967" s="8"/>
      <c r="P967" s="8"/>
      <c r="Q967" s="8"/>
      <c r="R967" s="8"/>
      <c r="S967" s="8"/>
      <c r="T967" s="8"/>
    </row>
    <row r="968" spans="9:20" x14ac:dyDescent="0.2">
      <c r="I968" s="13"/>
      <c r="J968" s="6"/>
      <c r="K968" s="7"/>
      <c r="L968" s="7"/>
      <c r="M968" s="7"/>
      <c r="N968" s="7"/>
      <c r="O968" s="8"/>
      <c r="P968" s="8"/>
      <c r="Q968" s="8"/>
      <c r="R968" s="8"/>
      <c r="S968" s="8"/>
      <c r="T968" s="8"/>
    </row>
    <row r="969" spans="9:20" x14ac:dyDescent="0.2">
      <c r="I969" s="13"/>
      <c r="J969" s="6"/>
      <c r="K969" s="7"/>
      <c r="L969" s="7"/>
      <c r="M969" s="7"/>
      <c r="N969" s="7"/>
      <c r="O969" s="8"/>
      <c r="P969" s="8"/>
      <c r="Q969" s="8"/>
      <c r="R969" s="8"/>
      <c r="S969" s="8"/>
      <c r="T969" s="8"/>
    </row>
    <row r="970" spans="9:20" x14ac:dyDescent="0.2">
      <c r="I970" s="13"/>
      <c r="J970" s="6"/>
      <c r="K970" s="7"/>
      <c r="L970" s="7"/>
      <c r="M970" s="7"/>
      <c r="N970" s="7"/>
      <c r="O970" s="8"/>
      <c r="P970" s="8"/>
      <c r="Q970" s="8"/>
      <c r="R970" s="8"/>
      <c r="S970" s="8"/>
      <c r="T970" s="8"/>
    </row>
    <row r="971" spans="9:20" x14ac:dyDescent="0.2">
      <c r="I971" s="13"/>
      <c r="J971" s="6"/>
      <c r="K971" s="7"/>
      <c r="L971" s="7"/>
      <c r="M971" s="7"/>
      <c r="N971" s="7"/>
      <c r="O971" s="8"/>
      <c r="P971" s="8"/>
      <c r="Q971" s="8"/>
      <c r="R971" s="8"/>
      <c r="S971" s="8"/>
      <c r="T971" s="8"/>
    </row>
    <row r="972" spans="9:20" x14ac:dyDescent="0.2">
      <c r="I972" s="13"/>
      <c r="J972" s="6"/>
      <c r="K972" s="7"/>
      <c r="L972" s="7"/>
      <c r="M972" s="7"/>
      <c r="N972" s="7"/>
      <c r="O972" s="8"/>
      <c r="P972" s="8"/>
      <c r="Q972" s="8"/>
      <c r="R972" s="8"/>
      <c r="S972" s="8"/>
      <c r="T972" s="8"/>
    </row>
    <row r="973" spans="9:20" x14ac:dyDescent="0.2">
      <c r="I973" s="13"/>
      <c r="J973" s="6"/>
      <c r="K973" s="7"/>
      <c r="L973" s="7"/>
      <c r="M973" s="7"/>
      <c r="N973" s="7"/>
      <c r="O973" s="8"/>
      <c r="P973" s="8"/>
      <c r="Q973" s="8"/>
      <c r="R973" s="8"/>
      <c r="S973" s="8"/>
      <c r="T973" s="8"/>
    </row>
    <row r="974" spans="9:20" x14ac:dyDescent="0.2">
      <c r="I974" s="13"/>
      <c r="J974" s="6"/>
      <c r="K974" s="7"/>
      <c r="L974" s="7"/>
      <c r="M974" s="7"/>
      <c r="N974" s="7"/>
      <c r="O974" s="8"/>
      <c r="P974" s="8"/>
      <c r="Q974" s="8"/>
      <c r="R974" s="8"/>
      <c r="S974" s="8"/>
      <c r="T974" s="8"/>
    </row>
    <row r="975" spans="9:20" x14ac:dyDescent="0.2">
      <c r="I975" s="13"/>
      <c r="J975" s="6"/>
      <c r="K975" s="7"/>
      <c r="L975" s="7"/>
      <c r="M975" s="7"/>
      <c r="N975" s="7"/>
      <c r="O975" s="8"/>
      <c r="P975" s="8"/>
      <c r="Q975" s="8"/>
      <c r="R975" s="8"/>
      <c r="S975" s="8"/>
      <c r="T975" s="8"/>
    </row>
    <row r="976" spans="9:20" x14ac:dyDescent="0.2">
      <c r="I976" s="13"/>
      <c r="J976" s="6"/>
      <c r="K976" s="7"/>
      <c r="L976" s="7"/>
      <c r="M976" s="7"/>
      <c r="N976" s="7"/>
      <c r="O976" s="8"/>
      <c r="P976" s="8"/>
      <c r="Q976" s="8"/>
      <c r="R976" s="8"/>
      <c r="S976" s="8"/>
      <c r="T976" s="8"/>
    </row>
    <row r="977" spans="9:20" x14ac:dyDescent="0.2">
      <c r="I977" s="13"/>
      <c r="J977" s="6"/>
      <c r="K977" s="7"/>
      <c r="L977" s="7"/>
      <c r="M977" s="7"/>
      <c r="N977" s="7"/>
      <c r="O977" s="8"/>
      <c r="P977" s="8"/>
      <c r="Q977" s="8"/>
      <c r="R977" s="8"/>
      <c r="S977" s="8"/>
      <c r="T977" s="8"/>
    </row>
    <row r="978" spans="9:20" x14ac:dyDescent="0.2">
      <c r="I978" s="13"/>
      <c r="J978" s="6"/>
      <c r="K978" s="7"/>
      <c r="L978" s="7"/>
      <c r="M978" s="7"/>
      <c r="N978" s="7"/>
      <c r="O978" s="8"/>
      <c r="P978" s="8"/>
      <c r="Q978" s="8"/>
      <c r="R978" s="8"/>
      <c r="S978" s="8"/>
      <c r="T978" s="8"/>
    </row>
    <row r="979" spans="9:20" x14ac:dyDescent="0.2">
      <c r="I979" s="13"/>
      <c r="J979" s="6"/>
      <c r="K979" s="7"/>
      <c r="L979" s="7"/>
      <c r="M979" s="7"/>
      <c r="N979" s="7"/>
      <c r="O979" s="8"/>
      <c r="P979" s="8"/>
      <c r="Q979" s="8"/>
      <c r="R979" s="8"/>
      <c r="S979" s="8"/>
      <c r="T979" s="8"/>
    </row>
    <row r="980" spans="9:20" x14ac:dyDescent="0.2">
      <c r="I980" s="13"/>
      <c r="J980" s="6"/>
      <c r="K980" s="7"/>
      <c r="L980" s="7"/>
      <c r="M980" s="7"/>
      <c r="N980" s="7"/>
      <c r="O980" s="8"/>
      <c r="P980" s="8"/>
      <c r="Q980" s="8"/>
      <c r="R980" s="8"/>
      <c r="S980" s="8"/>
      <c r="T980" s="8"/>
    </row>
    <row r="981" spans="9:20" x14ac:dyDescent="0.2">
      <c r="I981" s="13"/>
      <c r="J981" s="6"/>
      <c r="K981" s="7"/>
      <c r="L981" s="7"/>
      <c r="M981" s="7"/>
      <c r="N981" s="7"/>
      <c r="O981" s="8"/>
      <c r="P981" s="8"/>
      <c r="Q981" s="8"/>
      <c r="R981" s="8"/>
      <c r="S981" s="8"/>
      <c r="T981" s="8"/>
    </row>
    <row r="982" spans="9:20" x14ac:dyDescent="0.2">
      <c r="I982" s="13"/>
      <c r="J982" s="6"/>
      <c r="K982" s="7"/>
      <c r="L982" s="7"/>
      <c r="M982" s="7"/>
      <c r="N982" s="7"/>
      <c r="O982" s="8"/>
      <c r="P982" s="8"/>
      <c r="Q982" s="8"/>
      <c r="R982" s="8"/>
      <c r="S982" s="8"/>
      <c r="T982" s="8"/>
    </row>
    <row r="983" spans="9:20" x14ac:dyDescent="0.2">
      <c r="I983" s="13"/>
      <c r="J983" s="6"/>
      <c r="K983" s="7"/>
      <c r="L983" s="7"/>
      <c r="M983" s="7"/>
      <c r="N983" s="7"/>
      <c r="O983" s="8"/>
      <c r="P983" s="8"/>
      <c r="Q983" s="8"/>
      <c r="R983" s="8"/>
      <c r="S983" s="8"/>
      <c r="T983" s="8"/>
    </row>
    <row r="984" spans="9:20" x14ac:dyDescent="0.2">
      <c r="I984" s="13"/>
      <c r="J984" s="6"/>
      <c r="K984" s="7"/>
      <c r="L984" s="7"/>
      <c r="M984" s="7"/>
      <c r="N984" s="7"/>
      <c r="O984" s="8"/>
      <c r="P984" s="8"/>
      <c r="Q984" s="8"/>
      <c r="R984" s="8"/>
      <c r="S984" s="8"/>
      <c r="T984" s="8"/>
    </row>
    <row r="985" spans="9:20" x14ac:dyDescent="0.2">
      <c r="I985" s="13"/>
      <c r="J985" s="6"/>
      <c r="K985" s="7"/>
      <c r="L985" s="7"/>
      <c r="M985" s="7"/>
      <c r="N985" s="7"/>
      <c r="O985" s="8"/>
      <c r="P985" s="8"/>
      <c r="Q985" s="8"/>
      <c r="R985" s="8"/>
      <c r="S985" s="8"/>
      <c r="T985" s="8"/>
    </row>
    <row r="986" spans="9:20" x14ac:dyDescent="0.2">
      <c r="I986" s="13"/>
      <c r="J986" s="6"/>
      <c r="K986" s="7"/>
      <c r="L986" s="7"/>
      <c r="M986" s="7"/>
      <c r="N986" s="7"/>
      <c r="O986" s="8"/>
      <c r="P986" s="8"/>
      <c r="Q986" s="8"/>
      <c r="R986" s="8"/>
      <c r="S986" s="8"/>
      <c r="T986" s="8"/>
    </row>
    <row r="987" spans="9:20" x14ac:dyDescent="0.2">
      <c r="I987" s="13"/>
      <c r="J987" s="6"/>
      <c r="K987" s="7"/>
      <c r="L987" s="7"/>
      <c r="M987" s="7"/>
      <c r="N987" s="7"/>
      <c r="O987" s="8"/>
      <c r="P987" s="8"/>
      <c r="Q987" s="8"/>
      <c r="R987" s="8"/>
      <c r="S987" s="8"/>
      <c r="T987" s="8"/>
    </row>
    <row r="988" spans="9:20" x14ac:dyDescent="0.2">
      <c r="I988" s="13"/>
      <c r="J988" s="6"/>
      <c r="K988" s="7"/>
      <c r="L988" s="7"/>
      <c r="M988" s="7"/>
      <c r="N988" s="7"/>
      <c r="O988" s="8"/>
      <c r="P988" s="8"/>
      <c r="Q988" s="8"/>
      <c r="R988" s="8"/>
      <c r="S988" s="8"/>
      <c r="T988" s="8"/>
    </row>
    <row r="989" spans="9:20" x14ac:dyDescent="0.2">
      <c r="I989" s="13"/>
      <c r="J989" s="6"/>
      <c r="K989" s="7"/>
      <c r="L989" s="7"/>
      <c r="M989" s="7"/>
      <c r="N989" s="7"/>
      <c r="O989" s="8"/>
      <c r="P989" s="8"/>
      <c r="Q989" s="8"/>
      <c r="R989" s="8"/>
      <c r="S989" s="8"/>
      <c r="T989" s="8"/>
    </row>
    <row r="990" spans="9:20" x14ac:dyDescent="0.2">
      <c r="I990" s="13"/>
      <c r="J990" s="6"/>
      <c r="K990" s="7"/>
      <c r="L990" s="7"/>
      <c r="M990" s="7"/>
      <c r="N990" s="7"/>
      <c r="O990" s="8"/>
      <c r="P990" s="8"/>
      <c r="Q990" s="8"/>
      <c r="R990" s="8"/>
      <c r="S990" s="8"/>
      <c r="T990" s="8"/>
    </row>
    <row r="991" spans="9:20" x14ac:dyDescent="0.2">
      <c r="I991" s="13"/>
      <c r="J991" s="6"/>
      <c r="K991" s="7"/>
      <c r="L991" s="7"/>
      <c r="M991" s="7"/>
      <c r="N991" s="7"/>
      <c r="O991" s="8"/>
      <c r="P991" s="8"/>
      <c r="Q991" s="8"/>
      <c r="R991" s="8"/>
      <c r="S991" s="8"/>
      <c r="T991" s="8"/>
    </row>
    <row r="992" spans="9:20" x14ac:dyDescent="0.2">
      <c r="I992" s="13"/>
      <c r="J992" s="6"/>
      <c r="K992" s="7"/>
      <c r="L992" s="7"/>
      <c r="M992" s="7"/>
      <c r="N992" s="7"/>
      <c r="O992" s="8"/>
      <c r="P992" s="8"/>
      <c r="Q992" s="8"/>
      <c r="R992" s="8"/>
      <c r="S992" s="8"/>
      <c r="T992" s="8"/>
    </row>
    <row r="993" spans="9:20" x14ac:dyDescent="0.2">
      <c r="I993" s="13"/>
      <c r="J993" s="6"/>
      <c r="K993" s="7"/>
      <c r="L993" s="7"/>
      <c r="M993" s="7"/>
      <c r="N993" s="7"/>
      <c r="O993" s="8"/>
      <c r="P993" s="8"/>
      <c r="Q993" s="8"/>
      <c r="R993" s="8"/>
      <c r="S993" s="8"/>
      <c r="T993" s="8"/>
    </row>
    <row r="994" spans="9:20" x14ac:dyDescent="0.2">
      <c r="I994" s="13"/>
      <c r="J994" s="6"/>
      <c r="K994" s="7"/>
      <c r="L994" s="7"/>
      <c r="M994" s="7"/>
      <c r="N994" s="7"/>
      <c r="O994" s="8"/>
      <c r="P994" s="8"/>
      <c r="Q994" s="8"/>
      <c r="R994" s="8"/>
      <c r="S994" s="8"/>
      <c r="T994" s="8"/>
    </row>
    <row r="995" spans="9:20" x14ac:dyDescent="0.2">
      <c r="I995" s="13"/>
      <c r="J995" s="6"/>
      <c r="K995" s="7"/>
      <c r="L995" s="7"/>
      <c r="M995" s="7"/>
      <c r="N995" s="7"/>
      <c r="O995" s="8"/>
      <c r="P995" s="8"/>
      <c r="Q995" s="8"/>
      <c r="R995" s="8"/>
      <c r="S995" s="8"/>
      <c r="T995" s="8"/>
    </row>
    <row r="996" spans="9:20" x14ac:dyDescent="0.2">
      <c r="I996" s="13"/>
      <c r="J996" s="6"/>
      <c r="K996" s="7"/>
      <c r="L996" s="7"/>
      <c r="M996" s="7"/>
      <c r="N996" s="7"/>
      <c r="O996" s="8"/>
      <c r="P996" s="8"/>
      <c r="Q996" s="8"/>
      <c r="R996" s="8"/>
      <c r="S996" s="8"/>
      <c r="T996" s="8"/>
    </row>
    <row r="997" spans="9:20" x14ac:dyDescent="0.2">
      <c r="I997" s="13"/>
      <c r="J997" s="6"/>
      <c r="K997" s="7"/>
      <c r="L997" s="7"/>
      <c r="M997" s="7"/>
      <c r="N997" s="7"/>
      <c r="O997" s="8"/>
      <c r="P997" s="8"/>
      <c r="Q997" s="8"/>
      <c r="R997" s="8"/>
      <c r="S997" s="8"/>
      <c r="T997" s="8"/>
    </row>
    <row r="998" spans="9:20" x14ac:dyDescent="0.2">
      <c r="I998" s="13"/>
      <c r="J998" s="6"/>
      <c r="K998" s="7"/>
      <c r="L998" s="7"/>
      <c r="M998" s="7"/>
      <c r="N998" s="7"/>
      <c r="O998" s="8"/>
      <c r="P998" s="8"/>
      <c r="Q998" s="8"/>
      <c r="R998" s="8"/>
      <c r="S998" s="8"/>
      <c r="T998" s="8"/>
    </row>
    <row r="999" spans="9:20" x14ac:dyDescent="0.2">
      <c r="I999" s="13"/>
      <c r="J999" s="6"/>
      <c r="K999" s="7"/>
      <c r="L999" s="7"/>
      <c r="M999" s="7"/>
      <c r="N999" s="7"/>
      <c r="O999" s="8"/>
      <c r="P999" s="8"/>
      <c r="Q999" s="8"/>
      <c r="R999" s="8"/>
      <c r="S999" s="8"/>
      <c r="T999" s="8"/>
    </row>
    <row r="1000" spans="9:20" x14ac:dyDescent="0.2">
      <c r="I1000" s="13"/>
      <c r="J1000" s="6"/>
      <c r="K1000" s="7"/>
      <c r="L1000" s="7"/>
      <c r="M1000" s="7"/>
      <c r="N1000" s="7"/>
      <c r="O1000" s="8"/>
      <c r="P1000" s="8"/>
      <c r="Q1000" s="8"/>
      <c r="R1000" s="8"/>
      <c r="S1000" s="8"/>
      <c r="T1000" s="8"/>
    </row>
    <row r="1001" spans="9:20" x14ac:dyDescent="0.2">
      <c r="I1001" s="13"/>
      <c r="J1001" s="6"/>
      <c r="K1001" s="7"/>
      <c r="L1001" s="7"/>
      <c r="M1001" s="7"/>
      <c r="N1001" s="7"/>
      <c r="O1001" s="8"/>
      <c r="P1001" s="8"/>
      <c r="Q1001" s="8"/>
      <c r="R1001" s="8"/>
      <c r="S1001" s="8"/>
      <c r="T1001" s="8"/>
    </row>
    <row r="1002" spans="9:20" x14ac:dyDescent="0.2">
      <c r="I1002" s="13"/>
      <c r="J1002" s="6"/>
      <c r="K1002" s="7"/>
      <c r="L1002" s="7"/>
      <c r="M1002" s="7"/>
      <c r="N1002" s="7"/>
      <c r="O1002" s="8"/>
      <c r="P1002" s="8"/>
      <c r="Q1002" s="8"/>
      <c r="R1002" s="8"/>
      <c r="S1002" s="8"/>
      <c r="T1002" s="8"/>
    </row>
    <row r="1003" spans="9:20" x14ac:dyDescent="0.2">
      <c r="I1003" s="13"/>
      <c r="J1003" s="6"/>
      <c r="K1003" s="7"/>
      <c r="L1003" s="7"/>
      <c r="M1003" s="7"/>
      <c r="N1003" s="7"/>
      <c r="O1003" s="8"/>
      <c r="P1003" s="8"/>
      <c r="Q1003" s="8"/>
      <c r="R1003" s="8"/>
      <c r="S1003" s="8"/>
      <c r="T1003" s="8"/>
    </row>
    <row r="1004" spans="9:20" x14ac:dyDescent="0.2">
      <c r="I1004" s="13"/>
      <c r="J1004" s="6"/>
      <c r="K1004" s="7"/>
      <c r="L1004" s="7"/>
      <c r="M1004" s="7"/>
      <c r="N1004" s="7"/>
      <c r="O1004" s="8"/>
      <c r="P1004" s="8"/>
      <c r="Q1004" s="8"/>
      <c r="R1004" s="8"/>
      <c r="S1004" s="8"/>
      <c r="T1004" s="8"/>
    </row>
    <row r="1005" spans="9:20" x14ac:dyDescent="0.2">
      <c r="I1005" s="13"/>
      <c r="J1005" s="6"/>
      <c r="K1005" s="7"/>
      <c r="L1005" s="7"/>
      <c r="M1005" s="7"/>
      <c r="N1005" s="7"/>
      <c r="O1005" s="8"/>
      <c r="P1005" s="8"/>
      <c r="Q1005" s="8"/>
      <c r="R1005" s="8"/>
      <c r="S1005" s="8"/>
      <c r="T1005" s="8"/>
    </row>
    <row r="1006" spans="9:20" x14ac:dyDescent="0.2">
      <c r="I1006" s="13"/>
      <c r="J1006" s="6"/>
      <c r="K1006" s="7"/>
      <c r="L1006" s="7"/>
      <c r="M1006" s="7"/>
      <c r="N1006" s="7"/>
      <c r="O1006" s="8"/>
      <c r="P1006" s="8"/>
      <c r="Q1006" s="8"/>
      <c r="R1006" s="8"/>
      <c r="S1006" s="8"/>
      <c r="T1006" s="8"/>
    </row>
    <row r="1007" spans="9:20" x14ac:dyDescent="0.2">
      <c r="I1007" s="13"/>
      <c r="J1007" s="6"/>
      <c r="K1007" s="7"/>
      <c r="L1007" s="7"/>
      <c r="M1007" s="7"/>
      <c r="N1007" s="7"/>
      <c r="O1007" s="8"/>
      <c r="P1007" s="8"/>
      <c r="Q1007" s="8"/>
      <c r="R1007" s="8"/>
      <c r="S1007" s="8"/>
      <c r="T1007" s="8"/>
    </row>
    <row r="1008" spans="9:20" x14ac:dyDescent="0.2">
      <c r="I1008" s="13"/>
      <c r="J1008" s="6"/>
      <c r="K1008" s="7"/>
      <c r="L1008" s="7"/>
      <c r="M1008" s="7"/>
      <c r="N1008" s="7"/>
      <c r="O1008" s="8"/>
      <c r="P1008" s="8"/>
      <c r="Q1008" s="8"/>
      <c r="R1008" s="8"/>
      <c r="S1008" s="8"/>
      <c r="T1008" s="8"/>
    </row>
    <row r="1009" spans="9:20" x14ac:dyDescent="0.2">
      <c r="I1009" s="13"/>
      <c r="J1009" s="6"/>
      <c r="K1009" s="7"/>
      <c r="L1009" s="7"/>
      <c r="M1009" s="7"/>
      <c r="N1009" s="7"/>
      <c r="O1009" s="8"/>
      <c r="P1009" s="8"/>
      <c r="Q1009" s="8"/>
      <c r="R1009" s="8"/>
      <c r="S1009" s="8"/>
      <c r="T1009" s="8"/>
    </row>
    <row r="1010" spans="9:20" x14ac:dyDescent="0.2">
      <c r="I1010" s="13"/>
      <c r="J1010" s="6"/>
      <c r="K1010" s="7"/>
      <c r="L1010" s="7"/>
      <c r="M1010" s="7"/>
      <c r="N1010" s="7"/>
      <c r="O1010" s="8"/>
      <c r="P1010" s="8"/>
      <c r="Q1010" s="8"/>
      <c r="R1010" s="8"/>
      <c r="S1010" s="8"/>
      <c r="T1010" s="8"/>
    </row>
    <row r="1011" spans="9:20" x14ac:dyDescent="0.2">
      <c r="I1011" s="13"/>
      <c r="J1011" s="6"/>
      <c r="K1011" s="7"/>
      <c r="L1011" s="7"/>
      <c r="M1011" s="7"/>
      <c r="N1011" s="7"/>
      <c r="O1011" s="8"/>
      <c r="P1011" s="8"/>
      <c r="Q1011" s="8"/>
      <c r="R1011" s="8"/>
      <c r="S1011" s="8"/>
      <c r="T1011" s="8"/>
    </row>
    <row r="1012" spans="9:20" x14ac:dyDescent="0.2">
      <c r="I1012" s="13"/>
      <c r="J1012" s="6"/>
      <c r="K1012" s="7"/>
      <c r="L1012" s="7"/>
      <c r="M1012" s="7"/>
      <c r="N1012" s="7"/>
      <c r="O1012" s="8"/>
      <c r="P1012" s="8"/>
      <c r="Q1012" s="8"/>
      <c r="R1012" s="8"/>
      <c r="S1012" s="8"/>
      <c r="T1012" s="8"/>
    </row>
    <row r="1013" spans="9:20" x14ac:dyDescent="0.2">
      <c r="I1013" s="13"/>
      <c r="J1013" s="6"/>
      <c r="K1013" s="7"/>
      <c r="L1013" s="7"/>
      <c r="M1013" s="7"/>
      <c r="N1013" s="7"/>
      <c r="O1013" s="8"/>
      <c r="P1013" s="8"/>
      <c r="Q1013" s="8"/>
      <c r="R1013" s="8"/>
      <c r="S1013" s="8"/>
      <c r="T1013" s="8"/>
    </row>
    <row r="1014" spans="9:20" x14ac:dyDescent="0.2">
      <c r="I1014" s="13"/>
      <c r="J1014" s="6"/>
      <c r="K1014" s="7"/>
      <c r="L1014" s="7"/>
      <c r="M1014" s="7"/>
      <c r="N1014" s="7"/>
      <c r="O1014" s="8"/>
      <c r="P1014" s="8"/>
      <c r="Q1014" s="8"/>
      <c r="R1014" s="8"/>
      <c r="S1014" s="8"/>
      <c r="T1014" s="8"/>
    </row>
    <row r="1015" spans="9:20" x14ac:dyDescent="0.2">
      <c r="I1015" s="13"/>
      <c r="J1015" s="6"/>
      <c r="K1015" s="7"/>
      <c r="L1015" s="7"/>
      <c r="M1015" s="7"/>
      <c r="N1015" s="7"/>
      <c r="O1015" s="8"/>
      <c r="P1015" s="8"/>
      <c r="Q1015" s="8"/>
      <c r="R1015" s="8"/>
      <c r="S1015" s="8"/>
      <c r="T1015" s="8"/>
    </row>
    <row r="1016" spans="9:20" x14ac:dyDescent="0.2">
      <c r="I1016" s="13"/>
      <c r="J1016" s="6"/>
      <c r="K1016" s="7"/>
      <c r="L1016" s="7"/>
      <c r="M1016" s="7"/>
      <c r="N1016" s="7"/>
      <c r="O1016" s="8"/>
      <c r="P1016" s="8"/>
      <c r="Q1016" s="8"/>
      <c r="R1016" s="8"/>
      <c r="S1016" s="8"/>
      <c r="T1016" s="8"/>
    </row>
    <row r="1017" spans="9:20" x14ac:dyDescent="0.2">
      <c r="I1017" s="13"/>
      <c r="J1017" s="6"/>
      <c r="K1017" s="7"/>
      <c r="L1017" s="7"/>
      <c r="M1017" s="7"/>
      <c r="N1017" s="7"/>
      <c r="O1017" s="8"/>
      <c r="P1017" s="8"/>
      <c r="Q1017" s="8"/>
      <c r="R1017" s="8"/>
      <c r="S1017" s="8"/>
      <c r="T1017" s="8"/>
    </row>
    <row r="1018" spans="9:20" x14ac:dyDescent="0.2">
      <c r="I1018" s="13"/>
      <c r="J1018" s="6"/>
      <c r="K1018" s="7"/>
      <c r="L1018" s="7"/>
      <c r="M1018" s="7"/>
      <c r="N1018" s="7"/>
      <c r="O1018" s="8"/>
      <c r="P1018" s="8"/>
      <c r="Q1018" s="8"/>
      <c r="R1018" s="8"/>
      <c r="S1018" s="8"/>
      <c r="T1018" s="8"/>
    </row>
    <row r="1019" spans="9:20" x14ac:dyDescent="0.2">
      <c r="I1019" s="13"/>
      <c r="J1019" s="6"/>
      <c r="K1019" s="7"/>
      <c r="L1019" s="7"/>
      <c r="M1019" s="7"/>
      <c r="N1019" s="7"/>
      <c r="O1019" s="8"/>
      <c r="P1019" s="8"/>
      <c r="Q1019" s="8"/>
      <c r="R1019" s="8"/>
      <c r="S1019" s="8"/>
      <c r="T1019" s="8"/>
    </row>
    <row r="1020" spans="9:20" x14ac:dyDescent="0.2">
      <c r="I1020" s="13"/>
      <c r="J1020" s="6"/>
      <c r="K1020" s="7"/>
      <c r="L1020" s="7"/>
      <c r="M1020" s="7"/>
      <c r="N1020" s="7"/>
      <c r="O1020" s="8"/>
      <c r="P1020" s="8"/>
      <c r="Q1020" s="8"/>
      <c r="R1020" s="8"/>
      <c r="S1020" s="8"/>
      <c r="T1020" s="8"/>
    </row>
    <row r="1021" spans="9:20" x14ac:dyDescent="0.2">
      <c r="I1021" s="13"/>
      <c r="J1021" s="6"/>
      <c r="K1021" s="7"/>
      <c r="L1021" s="7"/>
      <c r="M1021" s="7"/>
      <c r="N1021" s="7"/>
      <c r="O1021" s="8"/>
      <c r="P1021" s="8"/>
      <c r="Q1021" s="8"/>
      <c r="R1021" s="8"/>
      <c r="S1021" s="8"/>
      <c r="T1021" s="8"/>
    </row>
    <row r="1022" spans="9:20" x14ac:dyDescent="0.2">
      <c r="I1022" s="13"/>
      <c r="J1022" s="6"/>
      <c r="K1022" s="7"/>
      <c r="L1022" s="7"/>
      <c r="M1022" s="7"/>
      <c r="N1022" s="7"/>
      <c r="O1022" s="8"/>
      <c r="P1022" s="8"/>
      <c r="Q1022" s="8"/>
      <c r="R1022" s="8"/>
      <c r="S1022" s="8"/>
      <c r="T1022" s="8"/>
    </row>
    <row r="1023" spans="9:20" x14ac:dyDescent="0.2">
      <c r="I1023" s="13"/>
      <c r="J1023" s="6"/>
      <c r="K1023" s="7"/>
      <c r="L1023" s="7"/>
      <c r="M1023" s="7"/>
      <c r="N1023" s="7"/>
      <c r="O1023" s="8"/>
      <c r="P1023" s="8"/>
      <c r="Q1023" s="8"/>
      <c r="R1023" s="8"/>
      <c r="S1023" s="8"/>
      <c r="T1023" s="8"/>
    </row>
    <row r="1024" spans="9:20" x14ac:dyDescent="0.2">
      <c r="I1024" s="13"/>
      <c r="J1024" s="6"/>
      <c r="K1024" s="7"/>
      <c r="L1024" s="7"/>
      <c r="M1024" s="7"/>
      <c r="N1024" s="7"/>
      <c r="O1024" s="8"/>
      <c r="P1024" s="8"/>
      <c r="Q1024" s="8"/>
      <c r="R1024" s="8"/>
      <c r="S1024" s="8"/>
      <c r="T1024" s="8"/>
    </row>
    <row r="1025" spans="9:20" x14ac:dyDescent="0.2">
      <c r="I1025" s="13"/>
      <c r="J1025" s="6"/>
      <c r="K1025" s="7"/>
      <c r="L1025" s="7"/>
      <c r="M1025" s="7"/>
      <c r="N1025" s="7"/>
      <c r="O1025" s="8"/>
      <c r="P1025" s="8"/>
      <c r="Q1025" s="8"/>
      <c r="R1025" s="8"/>
      <c r="S1025" s="8"/>
      <c r="T1025" s="8"/>
    </row>
    <row r="1026" spans="9:20" x14ac:dyDescent="0.2">
      <c r="I1026" s="13"/>
      <c r="J1026" s="6"/>
      <c r="K1026" s="7"/>
      <c r="L1026" s="7"/>
      <c r="M1026" s="7"/>
      <c r="N1026" s="7"/>
      <c r="O1026" s="8"/>
      <c r="P1026" s="8"/>
      <c r="Q1026" s="8"/>
      <c r="R1026" s="8"/>
      <c r="S1026" s="8"/>
      <c r="T1026" s="8"/>
    </row>
    <row r="1027" spans="9:20" x14ac:dyDescent="0.2">
      <c r="I1027" s="13"/>
      <c r="J1027" s="6"/>
      <c r="K1027" s="7"/>
      <c r="L1027" s="7"/>
      <c r="M1027" s="7"/>
      <c r="N1027" s="7"/>
      <c r="O1027" s="8"/>
      <c r="P1027" s="8"/>
      <c r="Q1027" s="8"/>
      <c r="R1027" s="8"/>
      <c r="S1027" s="8"/>
      <c r="T1027" s="8"/>
    </row>
    <row r="1028" spans="9:20" x14ac:dyDescent="0.2">
      <c r="I1028" s="13"/>
      <c r="J1028" s="6"/>
      <c r="K1028" s="7"/>
      <c r="L1028" s="7"/>
      <c r="M1028" s="7"/>
      <c r="N1028" s="7"/>
      <c r="O1028" s="8"/>
      <c r="P1028" s="8"/>
      <c r="Q1028" s="8"/>
      <c r="R1028" s="8"/>
      <c r="S1028" s="8"/>
      <c r="T1028" s="8"/>
    </row>
    <row r="1029" spans="9:20" x14ac:dyDescent="0.2">
      <c r="I1029" s="13"/>
      <c r="J1029" s="6"/>
      <c r="K1029" s="7"/>
      <c r="L1029" s="7"/>
      <c r="M1029" s="7"/>
      <c r="N1029" s="7"/>
      <c r="O1029" s="8"/>
      <c r="P1029" s="8"/>
      <c r="Q1029" s="8"/>
      <c r="R1029" s="8"/>
      <c r="S1029" s="8"/>
      <c r="T1029" s="8"/>
    </row>
    <row r="1030" spans="9:20" x14ac:dyDescent="0.2">
      <c r="I1030" s="13"/>
      <c r="J1030" s="6"/>
      <c r="K1030" s="7"/>
      <c r="L1030" s="7"/>
      <c r="M1030" s="7"/>
      <c r="N1030" s="7"/>
      <c r="O1030" s="8"/>
      <c r="P1030" s="8"/>
      <c r="Q1030" s="8"/>
      <c r="R1030" s="8"/>
      <c r="S1030" s="8"/>
      <c r="T1030" s="8"/>
    </row>
    <row r="1031" spans="9:20" x14ac:dyDescent="0.2">
      <c r="I1031" s="13"/>
      <c r="J1031" s="6"/>
      <c r="K1031" s="7"/>
      <c r="L1031" s="7"/>
      <c r="M1031" s="7"/>
      <c r="N1031" s="7"/>
      <c r="O1031" s="8"/>
      <c r="P1031" s="8"/>
      <c r="Q1031" s="8"/>
      <c r="R1031" s="8"/>
      <c r="S1031" s="8"/>
      <c r="T1031" s="8"/>
    </row>
    <row r="1032" spans="9:20" x14ac:dyDescent="0.2">
      <c r="I1032" s="13"/>
      <c r="J1032" s="6"/>
      <c r="K1032" s="7"/>
      <c r="L1032" s="7"/>
      <c r="M1032" s="7"/>
      <c r="N1032" s="7"/>
      <c r="O1032" s="8"/>
      <c r="P1032" s="8"/>
      <c r="Q1032" s="8"/>
      <c r="R1032" s="8"/>
      <c r="S1032" s="8"/>
      <c r="T1032" s="8"/>
    </row>
    <row r="1033" spans="9:20" x14ac:dyDescent="0.2">
      <c r="I1033" s="13"/>
      <c r="J1033" s="6"/>
      <c r="K1033" s="7"/>
      <c r="L1033" s="7"/>
      <c r="M1033" s="7"/>
      <c r="N1033" s="7"/>
      <c r="O1033" s="8"/>
      <c r="P1033" s="8"/>
      <c r="Q1033" s="8"/>
      <c r="R1033" s="8"/>
      <c r="S1033" s="8"/>
      <c r="T1033" s="8"/>
    </row>
    <row r="1034" spans="9:20" x14ac:dyDescent="0.2">
      <c r="I1034" s="13"/>
      <c r="J1034" s="6"/>
      <c r="K1034" s="7"/>
      <c r="L1034" s="7"/>
      <c r="M1034" s="7"/>
      <c r="N1034" s="7"/>
      <c r="O1034" s="8"/>
      <c r="P1034" s="8"/>
      <c r="Q1034" s="8"/>
      <c r="R1034" s="8"/>
      <c r="S1034" s="8"/>
      <c r="T1034" s="8"/>
    </row>
    <row r="1035" spans="9:20" x14ac:dyDescent="0.2">
      <c r="I1035" s="13"/>
      <c r="J1035" s="6"/>
      <c r="K1035" s="7"/>
      <c r="L1035" s="7"/>
      <c r="M1035" s="7"/>
      <c r="N1035" s="7"/>
      <c r="O1035" s="8"/>
      <c r="P1035" s="8"/>
      <c r="Q1035" s="8"/>
      <c r="R1035" s="8"/>
      <c r="S1035" s="8"/>
      <c r="T1035" s="8"/>
    </row>
    <row r="1036" spans="9:20" x14ac:dyDescent="0.2">
      <c r="I1036" s="13"/>
      <c r="J1036" s="6"/>
      <c r="K1036" s="7"/>
      <c r="L1036" s="7"/>
      <c r="M1036" s="7"/>
      <c r="N1036" s="7"/>
      <c r="O1036" s="8"/>
      <c r="P1036" s="8"/>
      <c r="Q1036" s="8"/>
      <c r="R1036" s="8"/>
      <c r="S1036" s="8"/>
      <c r="T1036" s="8"/>
    </row>
    <row r="1037" spans="9:20" x14ac:dyDescent="0.2">
      <c r="I1037" s="13"/>
      <c r="J1037" s="6"/>
      <c r="K1037" s="7"/>
      <c r="L1037" s="7"/>
      <c r="M1037" s="7"/>
      <c r="N1037" s="7"/>
      <c r="O1037" s="8"/>
      <c r="P1037" s="8"/>
      <c r="Q1037" s="8"/>
      <c r="R1037" s="8"/>
      <c r="S1037" s="8"/>
      <c r="T1037" s="8"/>
    </row>
    <row r="1038" spans="9:20" x14ac:dyDescent="0.2">
      <c r="I1038" s="13"/>
      <c r="J1038" s="6"/>
      <c r="K1038" s="7"/>
      <c r="L1038" s="7"/>
      <c r="M1038" s="7"/>
      <c r="N1038" s="7"/>
      <c r="O1038" s="8"/>
      <c r="P1038" s="8"/>
      <c r="Q1038" s="8"/>
      <c r="R1038" s="8"/>
      <c r="S1038" s="8"/>
      <c r="T1038" s="8"/>
    </row>
    <row r="1039" spans="9:20" x14ac:dyDescent="0.2">
      <c r="I1039" s="13"/>
      <c r="J1039" s="6"/>
      <c r="K1039" s="7"/>
      <c r="L1039" s="7"/>
      <c r="M1039" s="7"/>
      <c r="N1039" s="7"/>
      <c r="O1039" s="8"/>
      <c r="P1039" s="8"/>
      <c r="Q1039" s="8"/>
      <c r="R1039" s="8"/>
      <c r="S1039" s="8"/>
      <c r="T1039" s="8"/>
    </row>
    <row r="1040" spans="9:20" x14ac:dyDescent="0.2">
      <c r="I1040" s="13"/>
      <c r="J1040" s="6"/>
      <c r="K1040" s="7"/>
      <c r="L1040" s="7"/>
      <c r="M1040" s="7"/>
      <c r="N1040" s="7"/>
      <c r="O1040" s="8"/>
      <c r="P1040" s="8"/>
      <c r="Q1040" s="8"/>
      <c r="R1040" s="8"/>
      <c r="S1040" s="8"/>
      <c r="T1040" s="8"/>
    </row>
    <row r="1041" spans="9:20" x14ac:dyDescent="0.2">
      <c r="I1041" s="13"/>
      <c r="J1041" s="6"/>
      <c r="K1041" s="7"/>
      <c r="L1041" s="7"/>
      <c r="M1041" s="7"/>
      <c r="N1041" s="7"/>
      <c r="O1041" s="8"/>
      <c r="P1041" s="8"/>
      <c r="Q1041" s="8"/>
      <c r="R1041" s="8"/>
      <c r="S1041" s="8"/>
      <c r="T1041" s="8"/>
    </row>
    <row r="1042" spans="9:20" x14ac:dyDescent="0.2">
      <c r="I1042" s="13"/>
      <c r="J1042" s="6"/>
      <c r="K1042" s="7"/>
      <c r="L1042" s="7"/>
      <c r="M1042" s="7"/>
      <c r="N1042" s="7"/>
      <c r="O1042" s="8"/>
      <c r="P1042" s="8"/>
      <c r="Q1042" s="8"/>
      <c r="R1042" s="8"/>
      <c r="S1042" s="8"/>
      <c r="T1042" s="8"/>
    </row>
    <row r="1043" spans="9:20" x14ac:dyDescent="0.2">
      <c r="I1043" s="13"/>
      <c r="J1043" s="6"/>
      <c r="K1043" s="7"/>
      <c r="L1043" s="7"/>
      <c r="M1043" s="7"/>
      <c r="N1043" s="7"/>
      <c r="O1043" s="8"/>
      <c r="P1043" s="8"/>
      <c r="Q1043" s="8"/>
      <c r="R1043" s="8"/>
      <c r="S1043" s="8"/>
      <c r="T1043" s="8"/>
    </row>
    <row r="1044" spans="9:20" x14ac:dyDescent="0.2">
      <c r="I1044" s="13"/>
      <c r="J1044" s="6"/>
      <c r="K1044" s="7"/>
      <c r="L1044" s="7"/>
      <c r="M1044" s="7"/>
      <c r="N1044" s="7"/>
      <c r="O1044" s="8"/>
      <c r="P1044" s="8"/>
      <c r="Q1044" s="8"/>
      <c r="R1044" s="8"/>
      <c r="S1044" s="8"/>
      <c r="T1044" s="8"/>
    </row>
    <row r="1045" spans="9:20" x14ac:dyDescent="0.2">
      <c r="I1045" s="13"/>
      <c r="J1045" s="6"/>
      <c r="K1045" s="7"/>
      <c r="L1045" s="7"/>
      <c r="M1045" s="7"/>
      <c r="N1045" s="7"/>
      <c r="O1045" s="8"/>
      <c r="P1045" s="8"/>
      <c r="Q1045" s="8"/>
      <c r="R1045" s="8"/>
      <c r="S1045" s="8"/>
      <c r="T1045" s="8"/>
    </row>
    <row r="1046" spans="9:20" x14ac:dyDescent="0.2">
      <c r="I1046" s="13"/>
      <c r="J1046" s="6"/>
      <c r="K1046" s="7"/>
      <c r="L1046" s="7"/>
      <c r="M1046" s="7"/>
      <c r="N1046" s="7"/>
      <c r="O1046" s="8"/>
      <c r="P1046" s="8"/>
      <c r="Q1046" s="8"/>
      <c r="R1046" s="8"/>
      <c r="S1046" s="8"/>
      <c r="T1046" s="8"/>
    </row>
    <row r="1047" spans="9:20" x14ac:dyDescent="0.2">
      <c r="I1047" s="13"/>
      <c r="J1047" s="6"/>
      <c r="K1047" s="7"/>
      <c r="L1047" s="7"/>
      <c r="M1047" s="7"/>
      <c r="N1047" s="7"/>
      <c r="O1047" s="8"/>
      <c r="P1047" s="8"/>
      <c r="Q1047" s="8"/>
      <c r="R1047" s="8"/>
      <c r="S1047" s="8"/>
      <c r="T1047" s="8"/>
    </row>
    <row r="1048" spans="9:20" x14ac:dyDescent="0.2">
      <c r="I1048" s="13"/>
      <c r="J1048" s="6"/>
      <c r="K1048" s="7"/>
      <c r="L1048" s="7"/>
      <c r="M1048" s="7"/>
      <c r="N1048" s="7"/>
      <c r="O1048" s="8"/>
      <c r="P1048" s="8"/>
      <c r="Q1048" s="8"/>
      <c r="R1048" s="8"/>
      <c r="S1048" s="8"/>
      <c r="T1048" s="8"/>
    </row>
    <row r="1049" spans="9:20" x14ac:dyDescent="0.2">
      <c r="I1049" s="13"/>
      <c r="J1049" s="6"/>
      <c r="K1049" s="7"/>
      <c r="L1049" s="7"/>
      <c r="M1049" s="7"/>
      <c r="N1049" s="7"/>
      <c r="O1049" s="8"/>
      <c r="P1049" s="8"/>
      <c r="Q1049" s="8"/>
      <c r="R1049" s="8"/>
      <c r="S1049" s="8"/>
      <c r="T1049" s="8"/>
    </row>
    <row r="1050" spans="9:20" x14ac:dyDescent="0.2">
      <c r="I1050" s="13"/>
      <c r="J1050" s="6"/>
      <c r="K1050" s="7"/>
      <c r="L1050" s="7"/>
      <c r="M1050" s="7"/>
      <c r="N1050" s="7"/>
      <c r="O1050" s="8"/>
      <c r="P1050" s="8"/>
      <c r="Q1050" s="8"/>
      <c r="R1050" s="8"/>
      <c r="S1050" s="8"/>
      <c r="T1050" s="8"/>
    </row>
    <row r="1051" spans="9:20" x14ac:dyDescent="0.2">
      <c r="I1051" s="13"/>
      <c r="J1051" s="6"/>
      <c r="K1051" s="7"/>
      <c r="L1051" s="7"/>
      <c r="M1051" s="7"/>
      <c r="N1051" s="7"/>
      <c r="O1051" s="8"/>
      <c r="P1051" s="8"/>
      <c r="Q1051" s="8"/>
      <c r="R1051" s="8"/>
      <c r="S1051" s="8"/>
      <c r="T1051" s="8"/>
    </row>
    <row r="1052" spans="9:20" x14ac:dyDescent="0.2">
      <c r="I1052" s="13"/>
      <c r="J1052" s="6"/>
      <c r="K1052" s="7"/>
      <c r="L1052" s="7"/>
      <c r="M1052" s="7"/>
      <c r="N1052" s="7"/>
      <c r="O1052" s="8"/>
      <c r="P1052" s="8"/>
      <c r="Q1052" s="8"/>
      <c r="R1052" s="8"/>
      <c r="S1052" s="8"/>
      <c r="T1052" s="8"/>
    </row>
    <row r="1053" spans="9:20" x14ac:dyDescent="0.2">
      <c r="I1053" s="13"/>
      <c r="J1053" s="6"/>
      <c r="K1053" s="7"/>
      <c r="L1053" s="7"/>
      <c r="M1053" s="7"/>
      <c r="N1053" s="7"/>
      <c r="O1053" s="8"/>
      <c r="P1053" s="8"/>
      <c r="Q1053" s="8"/>
      <c r="R1053" s="8"/>
      <c r="S1053" s="8"/>
      <c r="T1053" s="8"/>
    </row>
    <row r="1054" spans="9:20" x14ac:dyDescent="0.2">
      <c r="I1054" s="13"/>
      <c r="J1054" s="6"/>
      <c r="K1054" s="7"/>
      <c r="L1054" s="7"/>
      <c r="M1054" s="7"/>
      <c r="N1054" s="7"/>
      <c r="O1054" s="8"/>
      <c r="P1054" s="8"/>
      <c r="Q1054" s="8"/>
      <c r="R1054" s="8"/>
      <c r="S1054" s="8"/>
      <c r="T1054" s="8"/>
    </row>
    <row r="1055" spans="9:20" x14ac:dyDescent="0.2">
      <c r="I1055" s="13"/>
      <c r="J1055" s="6"/>
      <c r="K1055" s="7"/>
      <c r="L1055" s="7"/>
      <c r="M1055" s="7"/>
      <c r="N1055" s="7"/>
      <c r="O1055" s="8"/>
      <c r="P1055" s="8"/>
      <c r="Q1055" s="8"/>
      <c r="R1055" s="8"/>
      <c r="S1055" s="8"/>
      <c r="T1055" s="8"/>
    </row>
    <row r="1056" spans="9:20" x14ac:dyDescent="0.2">
      <c r="I1056" s="13"/>
      <c r="J1056" s="6"/>
      <c r="K1056" s="7"/>
      <c r="L1056" s="7"/>
      <c r="M1056" s="7"/>
      <c r="N1056" s="7"/>
      <c r="O1056" s="8"/>
      <c r="P1056" s="8"/>
      <c r="Q1056" s="8"/>
      <c r="R1056" s="8"/>
      <c r="S1056" s="8"/>
      <c r="T1056" s="8"/>
    </row>
    <row r="1057" spans="9:20" x14ac:dyDescent="0.2">
      <c r="I1057" s="13"/>
      <c r="J1057" s="6"/>
      <c r="K1057" s="7"/>
      <c r="L1057" s="7"/>
      <c r="M1057" s="7"/>
      <c r="N1057" s="7"/>
      <c r="O1057" s="8"/>
      <c r="P1057" s="8"/>
      <c r="Q1057" s="8"/>
      <c r="R1057" s="8"/>
      <c r="S1057" s="8"/>
      <c r="T1057" s="8"/>
    </row>
    <row r="1058" spans="9:20" x14ac:dyDescent="0.2">
      <c r="I1058" s="13"/>
      <c r="J1058" s="6"/>
      <c r="K1058" s="7"/>
      <c r="L1058" s="7"/>
      <c r="M1058" s="7"/>
      <c r="N1058" s="7"/>
      <c r="O1058" s="8"/>
      <c r="P1058" s="8"/>
      <c r="Q1058" s="8"/>
      <c r="R1058" s="8"/>
      <c r="S1058" s="8"/>
      <c r="T1058" s="8"/>
    </row>
    <row r="1059" spans="9:20" x14ac:dyDescent="0.2">
      <c r="I1059" s="13"/>
      <c r="J1059" s="6"/>
      <c r="K1059" s="7"/>
      <c r="L1059" s="7"/>
      <c r="M1059" s="7"/>
      <c r="N1059" s="7"/>
      <c r="O1059" s="8"/>
      <c r="P1059" s="8"/>
      <c r="Q1059" s="8"/>
      <c r="R1059" s="8"/>
      <c r="S1059" s="8"/>
      <c r="T1059" s="8"/>
    </row>
    <row r="1060" spans="9:20" x14ac:dyDescent="0.2">
      <c r="I1060" s="13"/>
      <c r="J1060" s="6"/>
      <c r="K1060" s="7"/>
      <c r="L1060" s="7"/>
      <c r="M1060" s="7"/>
      <c r="N1060" s="7"/>
      <c r="O1060" s="8"/>
      <c r="P1060" s="8"/>
      <c r="Q1060" s="8"/>
      <c r="R1060" s="8"/>
      <c r="S1060" s="8"/>
      <c r="T1060" s="8"/>
    </row>
    <row r="1061" spans="9:20" x14ac:dyDescent="0.2">
      <c r="I1061" s="13"/>
      <c r="J1061" s="6"/>
      <c r="K1061" s="7"/>
      <c r="L1061" s="7"/>
      <c r="M1061" s="7"/>
      <c r="N1061" s="7"/>
      <c r="O1061" s="8"/>
      <c r="P1061" s="8"/>
      <c r="Q1061" s="8"/>
      <c r="R1061" s="8"/>
      <c r="S1061" s="8"/>
      <c r="T1061" s="8"/>
    </row>
    <row r="1062" spans="9:20" x14ac:dyDescent="0.2">
      <c r="I1062" s="13"/>
      <c r="J1062" s="6"/>
      <c r="K1062" s="7"/>
      <c r="L1062" s="7"/>
      <c r="M1062" s="7"/>
      <c r="N1062" s="7"/>
      <c r="O1062" s="8"/>
      <c r="P1062" s="8"/>
      <c r="Q1062" s="8"/>
      <c r="R1062" s="8"/>
      <c r="S1062" s="8"/>
      <c r="T1062" s="8"/>
    </row>
    <row r="1063" spans="9:20" x14ac:dyDescent="0.2">
      <c r="I1063" s="13"/>
      <c r="J1063" s="6"/>
      <c r="K1063" s="7"/>
      <c r="L1063" s="7"/>
      <c r="M1063" s="7"/>
      <c r="N1063" s="7"/>
      <c r="O1063" s="8"/>
      <c r="P1063" s="8"/>
      <c r="Q1063" s="8"/>
      <c r="R1063" s="8"/>
      <c r="S1063" s="8"/>
      <c r="T1063" s="8"/>
    </row>
    <row r="1064" spans="9:20" x14ac:dyDescent="0.2">
      <c r="I1064" s="13"/>
      <c r="J1064" s="6"/>
      <c r="K1064" s="7"/>
      <c r="L1064" s="7"/>
      <c r="M1064" s="7"/>
      <c r="N1064" s="7"/>
      <c r="O1064" s="8"/>
      <c r="P1064" s="8"/>
      <c r="Q1064" s="8"/>
      <c r="R1064" s="8"/>
      <c r="S1064" s="8"/>
      <c r="T1064" s="8"/>
    </row>
    <row r="1065" spans="9:20" x14ac:dyDescent="0.2">
      <c r="I1065" s="13"/>
      <c r="J1065" s="6"/>
      <c r="K1065" s="7"/>
      <c r="L1065" s="7"/>
      <c r="M1065" s="7"/>
      <c r="N1065" s="7"/>
      <c r="O1065" s="8"/>
      <c r="P1065" s="8"/>
      <c r="Q1065" s="8"/>
      <c r="R1065" s="8"/>
      <c r="S1065" s="8"/>
      <c r="T1065" s="8"/>
    </row>
    <row r="1066" spans="9:20" x14ac:dyDescent="0.2">
      <c r="I1066" s="13"/>
      <c r="J1066" s="6"/>
      <c r="K1066" s="7"/>
      <c r="L1066" s="7"/>
      <c r="M1066" s="7"/>
      <c r="N1066" s="7"/>
      <c r="O1066" s="8"/>
      <c r="P1066" s="8"/>
      <c r="Q1066" s="8"/>
      <c r="R1066" s="8"/>
      <c r="S1066" s="8"/>
      <c r="T1066" s="8"/>
    </row>
    <row r="1067" spans="9:20" x14ac:dyDescent="0.2">
      <c r="I1067" s="13"/>
      <c r="J1067" s="6"/>
      <c r="K1067" s="7"/>
      <c r="L1067" s="7"/>
      <c r="M1067" s="7"/>
      <c r="N1067" s="7"/>
      <c r="O1067" s="8"/>
      <c r="P1067" s="8"/>
      <c r="Q1067" s="8"/>
      <c r="R1067" s="8"/>
      <c r="S1067" s="8"/>
      <c r="T1067" s="8"/>
    </row>
    <row r="1068" spans="9:20" x14ac:dyDescent="0.2">
      <c r="I1068" s="13"/>
      <c r="J1068" s="6"/>
      <c r="K1068" s="7"/>
      <c r="L1068" s="7"/>
      <c r="M1068" s="7"/>
      <c r="N1068" s="7"/>
      <c r="O1068" s="8"/>
      <c r="P1068" s="8"/>
      <c r="Q1068" s="8"/>
      <c r="R1068" s="8"/>
      <c r="S1068" s="8"/>
      <c r="T1068" s="8"/>
    </row>
    <row r="1069" spans="9:20" x14ac:dyDescent="0.2">
      <c r="I1069" s="13"/>
      <c r="J1069" s="6"/>
      <c r="K1069" s="7"/>
      <c r="L1069" s="7"/>
      <c r="M1069" s="7"/>
      <c r="N1069" s="7"/>
      <c r="O1069" s="8"/>
      <c r="P1069" s="8"/>
      <c r="Q1069" s="8"/>
      <c r="R1069" s="8"/>
      <c r="S1069" s="8"/>
      <c r="T1069" s="8"/>
    </row>
    <row r="1070" spans="9:20" x14ac:dyDescent="0.2">
      <c r="I1070" s="13"/>
      <c r="J1070" s="6"/>
      <c r="K1070" s="7"/>
      <c r="L1070" s="7"/>
      <c r="M1070" s="7"/>
      <c r="N1070" s="7"/>
      <c r="O1070" s="8"/>
      <c r="P1070" s="8"/>
      <c r="Q1070" s="8"/>
      <c r="R1070" s="8"/>
      <c r="S1070" s="8"/>
      <c r="T1070" s="8"/>
    </row>
    <row r="1071" spans="9:20" x14ac:dyDescent="0.2">
      <c r="I1071" s="13"/>
      <c r="J1071" s="6"/>
      <c r="K1071" s="7"/>
      <c r="L1071" s="7"/>
      <c r="M1071" s="7"/>
      <c r="N1071" s="7"/>
      <c r="O1071" s="8"/>
      <c r="P1071" s="8"/>
      <c r="Q1071" s="8"/>
      <c r="R1071" s="8"/>
      <c r="S1071" s="8"/>
      <c r="T1071" s="8"/>
    </row>
    <row r="1072" spans="9:20" x14ac:dyDescent="0.2">
      <c r="I1072" s="13"/>
      <c r="J1072" s="6"/>
      <c r="K1072" s="7"/>
      <c r="L1072" s="7"/>
      <c r="M1072" s="7"/>
      <c r="N1072" s="7"/>
      <c r="O1072" s="8"/>
      <c r="P1072" s="8"/>
      <c r="Q1072" s="8"/>
      <c r="R1072" s="8"/>
      <c r="S1072" s="8"/>
      <c r="T1072" s="8"/>
    </row>
    <row r="1073" spans="9:20" x14ac:dyDescent="0.2">
      <c r="I1073" s="13"/>
      <c r="J1073" s="6"/>
      <c r="K1073" s="7"/>
      <c r="L1073" s="7"/>
      <c r="M1073" s="7"/>
      <c r="N1073" s="7"/>
      <c r="O1073" s="8"/>
      <c r="P1073" s="8"/>
      <c r="Q1073" s="8"/>
      <c r="R1073" s="8"/>
      <c r="S1073" s="8"/>
      <c r="T1073" s="8"/>
    </row>
    <row r="1074" spans="9:20" x14ac:dyDescent="0.2">
      <c r="I1074" s="13"/>
      <c r="J1074" s="6"/>
      <c r="K1074" s="7"/>
      <c r="L1074" s="7"/>
      <c r="M1074" s="7"/>
      <c r="N1074" s="7"/>
      <c r="O1074" s="8"/>
      <c r="P1074" s="8"/>
      <c r="Q1074" s="8"/>
      <c r="R1074" s="8"/>
      <c r="S1074" s="8"/>
      <c r="T1074" s="8"/>
    </row>
    <row r="1075" spans="9:20" x14ac:dyDescent="0.2">
      <c r="I1075" s="13"/>
      <c r="J1075" s="6"/>
      <c r="K1075" s="7"/>
      <c r="L1075" s="7"/>
      <c r="M1075" s="7"/>
      <c r="N1075" s="7"/>
      <c r="O1075" s="8"/>
      <c r="P1075" s="8"/>
      <c r="Q1075" s="8"/>
      <c r="R1075" s="8"/>
      <c r="S1075" s="8"/>
      <c r="T1075" s="8"/>
    </row>
    <row r="1076" spans="9:20" x14ac:dyDescent="0.2">
      <c r="I1076" s="13"/>
      <c r="J1076" s="6"/>
      <c r="K1076" s="7"/>
      <c r="L1076" s="7"/>
      <c r="M1076" s="7"/>
      <c r="N1076" s="7"/>
      <c r="O1076" s="8"/>
      <c r="P1076" s="8"/>
      <c r="Q1076" s="8"/>
      <c r="R1076" s="8"/>
      <c r="S1076" s="8"/>
      <c r="T1076" s="8"/>
    </row>
    <row r="1077" spans="9:20" x14ac:dyDescent="0.2">
      <c r="I1077" s="13"/>
      <c r="J1077" s="6"/>
      <c r="K1077" s="7"/>
      <c r="L1077" s="7"/>
      <c r="M1077" s="7"/>
      <c r="N1077" s="7"/>
      <c r="O1077" s="8"/>
      <c r="P1077" s="8"/>
      <c r="Q1077" s="8"/>
      <c r="R1077" s="8"/>
      <c r="S1077" s="8"/>
      <c r="T1077" s="8"/>
    </row>
    <row r="1078" spans="9:20" x14ac:dyDescent="0.2">
      <c r="I1078" s="13"/>
      <c r="J1078" s="6"/>
      <c r="K1078" s="7"/>
      <c r="L1078" s="7"/>
      <c r="M1078" s="7"/>
      <c r="N1078" s="7"/>
      <c r="O1078" s="8"/>
      <c r="P1078" s="8"/>
      <c r="Q1078" s="8"/>
      <c r="R1078" s="8"/>
      <c r="S1078" s="8"/>
      <c r="T1078" s="8"/>
    </row>
    <row r="1079" spans="9:20" x14ac:dyDescent="0.2">
      <c r="I1079" s="13"/>
      <c r="J1079" s="6"/>
      <c r="K1079" s="7"/>
      <c r="L1079" s="7"/>
      <c r="M1079" s="7"/>
      <c r="N1079" s="7"/>
      <c r="O1079" s="8"/>
      <c r="P1079" s="8"/>
      <c r="Q1079" s="8"/>
      <c r="R1079" s="8"/>
      <c r="S1079" s="8"/>
      <c r="T1079" s="8"/>
    </row>
    <row r="1080" spans="9:20" x14ac:dyDescent="0.2">
      <c r="I1080" s="13"/>
      <c r="J1080" s="6"/>
      <c r="K1080" s="7"/>
      <c r="L1080" s="7"/>
      <c r="M1080" s="7"/>
      <c r="N1080" s="7"/>
      <c r="O1080" s="8"/>
      <c r="P1080" s="8"/>
      <c r="Q1080" s="8"/>
      <c r="R1080" s="8"/>
      <c r="S1080" s="8"/>
      <c r="T1080" s="8"/>
    </row>
    <row r="1081" spans="9:20" x14ac:dyDescent="0.2">
      <c r="I1081" s="13"/>
      <c r="J1081" s="6"/>
      <c r="K1081" s="7"/>
      <c r="L1081" s="7"/>
      <c r="M1081" s="7"/>
      <c r="N1081" s="7"/>
      <c r="O1081" s="8"/>
      <c r="P1081" s="8"/>
      <c r="Q1081" s="8"/>
      <c r="R1081" s="8"/>
      <c r="S1081" s="8"/>
      <c r="T1081" s="8"/>
    </row>
    <row r="1082" spans="9:20" x14ac:dyDescent="0.2">
      <c r="I1082" s="13"/>
      <c r="J1082" s="6"/>
      <c r="K1082" s="7"/>
      <c r="L1082" s="7"/>
      <c r="M1082" s="7"/>
      <c r="N1082" s="7"/>
      <c r="O1082" s="8"/>
      <c r="P1082" s="8"/>
      <c r="Q1082" s="8"/>
      <c r="R1082" s="8"/>
      <c r="S1082" s="8"/>
      <c r="T1082" s="8"/>
    </row>
    <row r="1083" spans="9:20" x14ac:dyDescent="0.2">
      <c r="I1083" s="13"/>
      <c r="J1083" s="6"/>
      <c r="K1083" s="7"/>
      <c r="L1083" s="7"/>
      <c r="M1083" s="7"/>
      <c r="N1083" s="7"/>
      <c r="O1083" s="8"/>
      <c r="P1083" s="8"/>
      <c r="Q1083" s="8"/>
      <c r="R1083" s="8"/>
      <c r="S1083" s="8"/>
      <c r="T1083" s="8"/>
    </row>
    <row r="1084" spans="9:20" x14ac:dyDescent="0.2">
      <c r="I1084" s="13"/>
      <c r="J1084" s="6"/>
      <c r="K1084" s="7"/>
      <c r="L1084" s="7"/>
      <c r="M1084" s="7"/>
      <c r="N1084" s="7"/>
      <c r="O1084" s="8"/>
      <c r="P1084" s="8"/>
      <c r="Q1084" s="8"/>
      <c r="R1084" s="8"/>
      <c r="S1084" s="8"/>
      <c r="T1084" s="8"/>
    </row>
    <row r="1085" spans="9:20" x14ac:dyDescent="0.2">
      <c r="I1085" s="13"/>
      <c r="J1085" s="6"/>
      <c r="K1085" s="7"/>
      <c r="L1085" s="7"/>
      <c r="M1085" s="7"/>
      <c r="N1085" s="7"/>
      <c r="O1085" s="8"/>
      <c r="P1085" s="8"/>
      <c r="Q1085" s="8"/>
      <c r="R1085" s="8"/>
      <c r="S1085" s="8"/>
      <c r="T1085" s="8"/>
    </row>
    <row r="1086" spans="9:20" x14ac:dyDescent="0.2">
      <c r="I1086" s="13"/>
      <c r="J1086" s="6"/>
      <c r="K1086" s="7"/>
      <c r="L1086" s="7"/>
      <c r="M1086" s="7"/>
      <c r="N1086" s="7"/>
      <c r="O1086" s="8"/>
      <c r="P1086" s="8"/>
      <c r="Q1086" s="8"/>
      <c r="R1086" s="8"/>
      <c r="S1086" s="8"/>
      <c r="T1086" s="8"/>
    </row>
    <row r="1087" spans="9:20" x14ac:dyDescent="0.2">
      <c r="I1087" s="13"/>
      <c r="J1087" s="6"/>
      <c r="K1087" s="7"/>
      <c r="L1087" s="7"/>
      <c r="M1087" s="7"/>
      <c r="N1087" s="7"/>
      <c r="O1087" s="8"/>
      <c r="P1087" s="8"/>
      <c r="Q1087" s="8"/>
      <c r="R1087" s="8"/>
      <c r="S1087" s="8"/>
      <c r="T1087" s="8"/>
    </row>
    <row r="1088" spans="9:20" x14ac:dyDescent="0.2">
      <c r="I1088" s="13"/>
      <c r="J1088" s="6"/>
      <c r="K1088" s="7"/>
      <c r="L1088" s="7"/>
      <c r="M1088" s="7"/>
      <c r="N1088" s="7"/>
      <c r="O1088" s="8"/>
      <c r="P1088" s="8"/>
      <c r="Q1088" s="8"/>
      <c r="R1088" s="8"/>
      <c r="S1088" s="8"/>
      <c r="T1088" s="8"/>
    </row>
    <row r="1089" spans="9:20" x14ac:dyDescent="0.2">
      <c r="I1089" s="13"/>
      <c r="J1089" s="6"/>
      <c r="K1089" s="7"/>
      <c r="L1089" s="7"/>
      <c r="M1089" s="7"/>
      <c r="N1089" s="7"/>
      <c r="O1089" s="8"/>
      <c r="P1089" s="8"/>
      <c r="Q1089" s="8"/>
      <c r="R1089" s="8"/>
      <c r="S1089" s="8"/>
      <c r="T1089" s="8"/>
    </row>
    <row r="1090" spans="9:20" x14ac:dyDescent="0.2">
      <c r="I1090" s="13"/>
      <c r="J1090" s="6"/>
      <c r="K1090" s="7"/>
      <c r="L1090" s="7"/>
      <c r="M1090" s="7"/>
      <c r="N1090" s="7"/>
      <c r="O1090" s="8"/>
      <c r="P1090" s="8"/>
      <c r="Q1090" s="8"/>
      <c r="R1090" s="8"/>
      <c r="S1090" s="8"/>
      <c r="T1090" s="8"/>
    </row>
    <row r="1091" spans="9:20" x14ac:dyDescent="0.2">
      <c r="I1091" s="13"/>
      <c r="J1091" s="6"/>
      <c r="K1091" s="7"/>
      <c r="L1091" s="7"/>
      <c r="M1091" s="7"/>
      <c r="N1091" s="7"/>
      <c r="O1091" s="8"/>
      <c r="P1091" s="8"/>
      <c r="Q1091" s="8"/>
      <c r="R1091" s="8"/>
      <c r="S1091" s="8"/>
      <c r="T1091" s="8"/>
    </row>
    <row r="1092" spans="9:20" x14ac:dyDescent="0.2">
      <c r="I1092" s="13"/>
      <c r="J1092" s="6"/>
      <c r="K1092" s="7"/>
      <c r="L1092" s="7"/>
      <c r="M1092" s="7"/>
      <c r="N1092" s="7"/>
      <c r="O1092" s="8"/>
      <c r="P1092" s="8"/>
      <c r="Q1092" s="8"/>
      <c r="R1092" s="8"/>
      <c r="S1092" s="8"/>
      <c r="T1092" s="8"/>
    </row>
    <row r="1093" spans="9:20" x14ac:dyDescent="0.2">
      <c r="I1093" s="13"/>
      <c r="J1093" s="6"/>
      <c r="K1093" s="7"/>
      <c r="L1093" s="7"/>
      <c r="M1093" s="7"/>
      <c r="N1093" s="7"/>
      <c r="O1093" s="8"/>
      <c r="P1093" s="8"/>
      <c r="Q1093" s="8"/>
      <c r="R1093" s="8"/>
      <c r="S1093" s="8"/>
      <c r="T1093" s="8"/>
    </row>
    <row r="1094" spans="9:20" x14ac:dyDescent="0.2">
      <c r="I1094" s="13"/>
      <c r="J1094" s="6"/>
      <c r="K1094" s="7"/>
      <c r="L1094" s="7"/>
      <c r="M1094" s="7"/>
      <c r="N1094" s="7"/>
      <c r="O1094" s="8"/>
      <c r="P1094" s="8"/>
      <c r="Q1094" s="8"/>
      <c r="R1094" s="8"/>
      <c r="S1094" s="8"/>
      <c r="T1094" s="8"/>
    </row>
    <row r="1095" spans="9:20" x14ac:dyDescent="0.2">
      <c r="I1095" s="13"/>
      <c r="J1095" s="6"/>
      <c r="K1095" s="7"/>
      <c r="L1095" s="7"/>
      <c r="M1095" s="7"/>
      <c r="N1095" s="7"/>
      <c r="O1095" s="8"/>
      <c r="P1095" s="8"/>
      <c r="Q1095" s="8"/>
      <c r="R1095" s="8"/>
      <c r="S1095" s="8"/>
      <c r="T1095" s="8"/>
    </row>
    <row r="1096" spans="9:20" x14ac:dyDescent="0.2">
      <c r="I1096" s="13"/>
      <c r="J1096" s="6"/>
      <c r="K1096" s="7"/>
      <c r="L1096" s="7"/>
      <c r="M1096" s="7"/>
      <c r="N1096" s="7"/>
      <c r="O1096" s="8"/>
      <c r="P1096" s="8"/>
      <c r="Q1096" s="8"/>
      <c r="R1096" s="8"/>
      <c r="S1096" s="8"/>
      <c r="T1096" s="8"/>
    </row>
    <row r="1097" spans="9:20" x14ac:dyDescent="0.2">
      <c r="I1097" s="13"/>
      <c r="J1097" s="6"/>
      <c r="K1097" s="7"/>
      <c r="L1097" s="7"/>
      <c r="M1097" s="7"/>
      <c r="N1097" s="7"/>
      <c r="O1097" s="8"/>
      <c r="P1097" s="8"/>
      <c r="Q1097" s="8"/>
      <c r="R1097" s="8"/>
      <c r="S1097" s="8"/>
      <c r="T1097" s="8"/>
    </row>
    <row r="1098" spans="9:20" x14ac:dyDescent="0.2">
      <c r="I1098" s="13"/>
      <c r="J1098" s="6"/>
      <c r="K1098" s="7"/>
      <c r="L1098" s="7"/>
      <c r="M1098" s="7"/>
      <c r="N1098" s="7"/>
      <c r="O1098" s="8"/>
      <c r="P1098" s="8"/>
      <c r="Q1098" s="8"/>
      <c r="R1098" s="8"/>
      <c r="S1098" s="8"/>
      <c r="T1098" s="8"/>
    </row>
    <row r="1099" spans="9:20" x14ac:dyDescent="0.2">
      <c r="I1099" s="13"/>
      <c r="J1099" s="6"/>
      <c r="K1099" s="7"/>
      <c r="L1099" s="7"/>
      <c r="M1099" s="7"/>
      <c r="N1099" s="7"/>
      <c r="O1099" s="8"/>
      <c r="P1099" s="8"/>
      <c r="Q1099" s="8"/>
      <c r="R1099" s="8"/>
      <c r="S1099" s="8"/>
      <c r="T1099" s="8"/>
    </row>
    <row r="1100" spans="9:20" x14ac:dyDescent="0.2">
      <c r="I1100" s="13"/>
      <c r="J1100" s="6"/>
      <c r="K1100" s="7"/>
      <c r="L1100" s="7"/>
      <c r="M1100" s="7"/>
      <c r="N1100" s="7"/>
      <c r="O1100" s="8"/>
      <c r="P1100" s="8"/>
      <c r="Q1100" s="8"/>
      <c r="R1100" s="8"/>
      <c r="S1100" s="8"/>
      <c r="T1100" s="8"/>
    </row>
    <row r="1101" spans="9:20" x14ac:dyDescent="0.2">
      <c r="I1101" s="13"/>
      <c r="J1101" s="6"/>
      <c r="K1101" s="7"/>
      <c r="L1101" s="7"/>
      <c r="M1101" s="7"/>
      <c r="N1101" s="7"/>
      <c r="O1101" s="8"/>
      <c r="P1101" s="8"/>
      <c r="Q1101" s="8"/>
      <c r="R1101" s="8"/>
      <c r="S1101" s="8"/>
      <c r="T1101" s="8"/>
    </row>
    <row r="1102" spans="9:20" x14ac:dyDescent="0.2">
      <c r="I1102" s="13"/>
      <c r="J1102" s="6"/>
      <c r="K1102" s="7"/>
      <c r="L1102" s="7"/>
      <c r="M1102" s="7"/>
      <c r="N1102" s="7"/>
      <c r="O1102" s="8"/>
      <c r="P1102" s="8"/>
      <c r="Q1102" s="8"/>
      <c r="R1102" s="8"/>
      <c r="S1102" s="8"/>
      <c r="T1102" s="8"/>
    </row>
    <row r="1103" spans="9:20" x14ac:dyDescent="0.2">
      <c r="I1103" s="13"/>
      <c r="J1103" s="6"/>
      <c r="K1103" s="7"/>
      <c r="L1103" s="7"/>
      <c r="M1103" s="7"/>
      <c r="N1103" s="7"/>
      <c r="O1103" s="8"/>
      <c r="P1103" s="8"/>
      <c r="Q1103" s="8"/>
      <c r="R1103" s="8"/>
      <c r="S1103" s="8"/>
      <c r="T1103" s="8"/>
    </row>
    <row r="1104" spans="9:20" x14ac:dyDescent="0.2">
      <c r="I1104" s="13"/>
      <c r="J1104" s="6"/>
      <c r="K1104" s="7"/>
      <c r="L1104" s="7"/>
      <c r="M1104" s="7"/>
      <c r="N1104" s="7"/>
      <c r="O1104" s="8"/>
      <c r="P1104" s="8"/>
      <c r="Q1104" s="8"/>
      <c r="R1104" s="8"/>
      <c r="S1104" s="8"/>
      <c r="T1104" s="8"/>
    </row>
    <row r="1105" spans="9:20" x14ac:dyDescent="0.2">
      <c r="I1105" s="13"/>
      <c r="J1105" s="6"/>
      <c r="K1105" s="7"/>
      <c r="L1105" s="7"/>
      <c r="M1105" s="7"/>
      <c r="N1105" s="7"/>
      <c r="O1105" s="8"/>
      <c r="P1105" s="8"/>
      <c r="Q1105" s="8"/>
      <c r="R1105" s="8"/>
      <c r="S1105" s="8"/>
      <c r="T1105" s="8"/>
    </row>
    <row r="1106" spans="9:20" x14ac:dyDescent="0.2">
      <c r="I1106" s="13"/>
      <c r="J1106" s="6"/>
      <c r="K1106" s="7"/>
      <c r="L1106" s="7"/>
      <c r="M1106" s="7"/>
      <c r="N1106" s="7"/>
      <c r="O1106" s="8"/>
      <c r="P1106" s="8"/>
      <c r="Q1106" s="8"/>
      <c r="R1106" s="8"/>
      <c r="S1106" s="8"/>
      <c r="T1106" s="8"/>
    </row>
    <row r="1107" spans="9:20" x14ac:dyDescent="0.2">
      <c r="I1107" s="13"/>
      <c r="J1107" s="6"/>
      <c r="K1107" s="7"/>
      <c r="L1107" s="7"/>
      <c r="M1107" s="7"/>
      <c r="N1107" s="7"/>
      <c r="O1107" s="8"/>
      <c r="P1107" s="8"/>
      <c r="Q1107" s="8"/>
      <c r="R1107" s="8"/>
      <c r="S1107" s="8"/>
      <c r="T1107" s="8"/>
    </row>
    <row r="1108" spans="9:20" x14ac:dyDescent="0.2">
      <c r="I1108" s="13"/>
      <c r="J1108" s="6"/>
      <c r="K1108" s="7"/>
      <c r="L1108" s="7"/>
      <c r="M1108" s="7"/>
      <c r="N1108" s="7"/>
      <c r="O1108" s="8"/>
      <c r="P1108" s="8"/>
      <c r="Q1108" s="8"/>
      <c r="R1108" s="8"/>
      <c r="S1108" s="8"/>
      <c r="T1108" s="8"/>
    </row>
    <row r="1109" spans="9:20" x14ac:dyDescent="0.2">
      <c r="I1109" s="13"/>
      <c r="J1109" s="6"/>
      <c r="K1109" s="7"/>
      <c r="L1109" s="7"/>
      <c r="M1109" s="7"/>
      <c r="N1109" s="7"/>
      <c r="O1109" s="8"/>
      <c r="P1109" s="8"/>
      <c r="Q1109" s="8"/>
      <c r="R1109" s="8"/>
      <c r="S1109" s="8"/>
      <c r="T1109" s="8"/>
    </row>
    <row r="1110" spans="9:20" x14ac:dyDescent="0.2">
      <c r="I1110" s="13"/>
      <c r="J1110" s="6"/>
      <c r="K1110" s="7"/>
      <c r="L1110" s="7"/>
      <c r="M1110" s="7"/>
      <c r="N1110" s="7"/>
      <c r="O1110" s="8"/>
      <c r="P1110" s="8"/>
      <c r="Q1110" s="8"/>
      <c r="R1110" s="8"/>
      <c r="S1110" s="8"/>
      <c r="T1110" s="8"/>
    </row>
    <row r="1111" spans="9:20" x14ac:dyDescent="0.2">
      <c r="I1111" s="13"/>
      <c r="J1111" s="6"/>
      <c r="K1111" s="7"/>
      <c r="L1111" s="7"/>
      <c r="M1111" s="7"/>
      <c r="N1111" s="7"/>
      <c r="O1111" s="8"/>
      <c r="P1111" s="8"/>
      <c r="Q1111" s="8"/>
      <c r="R1111" s="8"/>
      <c r="S1111" s="8"/>
      <c r="T1111" s="8"/>
    </row>
    <row r="1112" spans="9:20" x14ac:dyDescent="0.2">
      <c r="I1112" s="13"/>
      <c r="J1112" s="6"/>
      <c r="K1112" s="7"/>
      <c r="L1112" s="7"/>
      <c r="M1112" s="7"/>
      <c r="N1112" s="7"/>
      <c r="O1112" s="8"/>
      <c r="P1112" s="8"/>
      <c r="Q1112" s="8"/>
      <c r="R1112" s="8"/>
      <c r="S1112" s="8"/>
      <c r="T1112" s="8"/>
    </row>
    <row r="1113" spans="9:20" x14ac:dyDescent="0.2">
      <c r="I1113" s="13"/>
      <c r="J1113" s="6"/>
      <c r="K1113" s="7"/>
      <c r="L1113" s="7"/>
      <c r="M1113" s="7"/>
      <c r="N1113" s="7"/>
      <c r="O1113" s="8"/>
      <c r="P1113" s="8"/>
      <c r="Q1113" s="8"/>
      <c r="R1113" s="8"/>
      <c r="S1113" s="8"/>
      <c r="T1113" s="8"/>
    </row>
    <row r="1114" spans="9:20" x14ac:dyDescent="0.2">
      <c r="I1114" s="13"/>
      <c r="J1114" s="6"/>
      <c r="K1114" s="7"/>
      <c r="L1114" s="7"/>
      <c r="M1114" s="7"/>
      <c r="N1114" s="7"/>
      <c r="O1114" s="8"/>
      <c r="P1114" s="8"/>
      <c r="Q1114" s="8"/>
      <c r="R1114" s="8"/>
      <c r="S1114" s="8"/>
      <c r="T1114" s="8"/>
    </row>
    <row r="1115" spans="9:20" x14ac:dyDescent="0.2">
      <c r="I1115" s="13"/>
      <c r="J1115" s="6"/>
      <c r="K1115" s="7"/>
      <c r="L1115" s="7"/>
      <c r="M1115" s="7"/>
      <c r="N1115" s="7"/>
      <c r="O1115" s="8"/>
      <c r="P1115" s="8"/>
      <c r="Q1115" s="8"/>
      <c r="R1115" s="8"/>
      <c r="S1115" s="8"/>
      <c r="T1115" s="8"/>
    </row>
    <row r="1116" spans="9:20" x14ac:dyDescent="0.2">
      <c r="I1116" s="13"/>
      <c r="J1116" s="6"/>
      <c r="K1116" s="7"/>
      <c r="L1116" s="7"/>
      <c r="M1116" s="7"/>
      <c r="N1116" s="7"/>
      <c r="O1116" s="8"/>
      <c r="P1116" s="8"/>
      <c r="Q1116" s="8"/>
      <c r="R1116" s="8"/>
      <c r="S1116" s="8"/>
      <c r="T1116" s="8"/>
    </row>
    <row r="1117" spans="9:20" x14ac:dyDescent="0.2">
      <c r="I1117" s="13"/>
      <c r="J1117" s="6"/>
      <c r="K1117" s="7"/>
      <c r="L1117" s="7"/>
      <c r="M1117" s="7"/>
      <c r="N1117" s="7"/>
      <c r="O1117" s="8"/>
      <c r="P1117" s="8"/>
      <c r="Q1117" s="8"/>
      <c r="R1117" s="8"/>
      <c r="S1117" s="8"/>
      <c r="T1117" s="8"/>
    </row>
    <row r="1118" spans="9:20" x14ac:dyDescent="0.2">
      <c r="I1118" s="13"/>
      <c r="J1118" s="6"/>
      <c r="K1118" s="7"/>
      <c r="L1118" s="7"/>
      <c r="M1118" s="7"/>
      <c r="N1118" s="7"/>
      <c r="O1118" s="8"/>
      <c r="P1118" s="8"/>
      <c r="Q1118" s="8"/>
      <c r="R1118" s="8"/>
      <c r="S1118" s="8"/>
      <c r="T1118" s="8"/>
    </row>
    <row r="1119" spans="9:20" x14ac:dyDescent="0.2">
      <c r="I1119" s="13"/>
      <c r="J1119" s="6"/>
      <c r="K1119" s="7"/>
      <c r="L1119" s="7"/>
      <c r="M1119" s="7"/>
      <c r="N1119" s="7"/>
      <c r="O1119" s="8"/>
      <c r="P1119" s="8"/>
      <c r="Q1119" s="8"/>
      <c r="R1119" s="8"/>
      <c r="S1119" s="8"/>
      <c r="T1119" s="8"/>
    </row>
    <row r="1120" spans="9:20" x14ac:dyDescent="0.2">
      <c r="I1120" s="13"/>
      <c r="J1120" s="6"/>
      <c r="K1120" s="7"/>
      <c r="L1120" s="7"/>
      <c r="M1120" s="7"/>
      <c r="N1120" s="7"/>
      <c r="O1120" s="8"/>
      <c r="P1120" s="8"/>
      <c r="Q1120" s="8"/>
      <c r="R1120" s="8"/>
      <c r="S1120" s="8"/>
      <c r="T1120" s="8"/>
    </row>
    <row r="1121" spans="9:20" x14ac:dyDescent="0.2">
      <c r="I1121" s="13"/>
      <c r="J1121" s="6"/>
      <c r="K1121" s="7"/>
      <c r="L1121" s="7"/>
      <c r="M1121" s="7"/>
      <c r="N1121" s="7"/>
      <c r="O1121" s="8"/>
      <c r="P1121" s="8"/>
      <c r="Q1121" s="8"/>
      <c r="R1121" s="8"/>
      <c r="S1121" s="8"/>
      <c r="T1121" s="8"/>
    </row>
    <row r="1122" spans="9:20" x14ac:dyDescent="0.2">
      <c r="I1122" s="13"/>
      <c r="J1122" s="6"/>
      <c r="K1122" s="7"/>
      <c r="L1122" s="7"/>
      <c r="M1122" s="7"/>
      <c r="N1122" s="7"/>
      <c r="O1122" s="8"/>
      <c r="P1122" s="8"/>
      <c r="Q1122" s="8"/>
      <c r="R1122" s="8"/>
      <c r="S1122" s="8"/>
      <c r="T1122" s="8"/>
    </row>
    <row r="1123" spans="9:20" x14ac:dyDescent="0.2">
      <c r="I1123" s="13"/>
      <c r="J1123" s="6"/>
      <c r="K1123" s="7"/>
      <c r="L1123" s="7"/>
      <c r="M1123" s="7"/>
      <c r="N1123" s="7"/>
      <c r="O1123" s="8"/>
      <c r="P1123" s="8"/>
      <c r="Q1123" s="8"/>
      <c r="R1123" s="8"/>
      <c r="S1123" s="8"/>
      <c r="T1123" s="8"/>
    </row>
    <row r="1124" spans="9:20" x14ac:dyDescent="0.2">
      <c r="I1124" s="13"/>
      <c r="J1124" s="6"/>
      <c r="K1124" s="7"/>
      <c r="L1124" s="7"/>
      <c r="M1124" s="7"/>
      <c r="N1124" s="7"/>
      <c r="O1124" s="8"/>
      <c r="P1124" s="8"/>
      <c r="Q1124" s="8"/>
      <c r="R1124" s="8"/>
      <c r="S1124" s="8"/>
      <c r="T1124" s="8"/>
    </row>
    <row r="1125" spans="9:20" x14ac:dyDescent="0.2">
      <c r="I1125" s="13"/>
      <c r="J1125" s="6"/>
      <c r="K1125" s="7"/>
      <c r="L1125" s="7"/>
      <c r="M1125" s="7"/>
      <c r="N1125" s="7"/>
      <c r="O1125" s="8"/>
      <c r="P1125" s="8"/>
      <c r="Q1125" s="8"/>
      <c r="R1125" s="8"/>
      <c r="S1125" s="8"/>
      <c r="T1125" s="8"/>
    </row>
    <row r="1126" spans="9:20" x14ac:dyDescent="0.2">
      <c r="I1126" s="13"/>
      <c r="J1126" s="6"/>
      <c r="K1126" s="7"/>
      <c r="L1126" s="7"/>
      <c r="M1126" s="7"/>
      <c r="N1126" s="7"/>
      <c r="O1126" s="8"/>
      <c r="P1126" s="8"/>
      <c r="Q1126" s="8"/>
      <c r="R1126" s="8"/>
      <c r="S1126" s="8"/>
      <c r="T1126" s="8"/>
    </row>
    <row r="1127" spans="9:20" x14ac:dyDescent="0.2">
      <c r="I1127" s="13"/>
      <c r="J1127" s="6"/>
      <c r="K1127" s="7"/>
      <c r="L1127" s="7"/>
      <c r="M1127" s="7"/>
      <c r="N1127" s="7"/>
      <c r="O1127" s="8"/>
      <c r="P1127" s="8"/>
      <c r="Q1127" s="8"/>
      <c r="R1127" s="8"/>
      <c r="S1127" s="8"/>
      <c r="T1127" s="8"/>
    </row>
    <row r="1128" spans="9:20" x14ac:dyDescent="0.2">
      <c r="I1128" s="13"/>
      <c r="J1128" s="6"/>
      <c r="K1128" s="7"/>
      <c r="L1128" s="7"/>
      <c r="M1128" s="7"/>
      <c r="N1128" s="7"/>
      <c r="O1128" s="8"/>
      <c r="P1128" s="8"/>
      <c r="Q1128" s="8"/>
      <c r="R1128" s="8"/>
      <c r="S1128" s="8"/>
      <c r="T1128" s="8"/>
    </row>
    <row r="1129" spans="9:20" x14ac:dyDescent="0.2">
      <c r="I1129" s="13"/>
      <c r="J1129" s="6"/>
      <c r="K1129" s="7"/>
      <c r="L1129" s="7"/>
      <c r="M1129" s="7"/>
      <c r="N1129" s="7"/>
      <c r="O1129" s="8"/>
      <c r="P1129" s="8"/>
      <c r="Q1129" s="8"/>
      <c r="R1129" s="8"/>
      <c r="S1129" s="8"/>
      <c r="T1129" s="8"/>
    </row>
    <row r="1130" spans="9:20" x14ac:dyDescent="0.2">
      <c r="I1130" s="13"/>
      <c r="J1130" s="6"/>
      <c r="K1130" s="7"/>
      <c r="L1130" s="7"/>
      <c r="M1130" s="7"/>
      <c r="N1130" s="7"/>
      <c r="O1130" s="8"/>
      <c r="P1130" s="8"/>
      <c r="Q1130" s="8"/>
      <c r="R1130" s="8"/>
      <c r="S1130" s="8"/>
      <c r="T1130" s="8"/>
    </row>
    <row r="1131" spans="9:20" x14ac:dyDescent="0.2">
      <c r="I1131" s="13"/>
      <c r="J1131" s="6"/>
      <c r="K1131" s="7"/>
      <c r="L1131" s="7"/>
      <c r="M1131" s="7"/>
      <c r="N1131" s="7"/>
      <c r="O1131" s="8"/>
      <c r="P1131" s="8"/>
      <c r="Q1131" s="8"/>
      <c r="R1131" s="8"/>
      <c r="S1131" s="8"/>
      <c r="T1131" s="8"/>
    </row>
    <row r="1132" spans="9:20" x14ac:dyDescent="0.2">
      <c r="I1132" s="13"/>
      <c r="J1132" s="6"/>
      <c r="K1132" s="7"/>
      <c r="L1132" s="7"/>
      <c r="M1132" s="7"/>
      <c r="N1132" s="7"/>
      <c r="O1132" s="8"/>
      <c r="P1132" s="8"/>
      <c r="Q1132" s="8"/>
      <c r="R1132" s="8"/>
      <c r="S1132" s="8"/>
      <c r="T1132" s="8"/>
    </row>
    <row r="1133" spans="9:20" x14ac:dyDescent="0.2">
      <c r="I1133" s="13"/>
      <c r="J1133" s="6"/>
      <c r="K1133" s="7"/>
      <c r="L1133" s="7"/>
      <c r="M1133" s="7"/>
      <c r="N1133" s="7"/>
      <c r="O1133" s="8"/>
      <c r="P1133" s="8"/>
      <c r="Q1133" s="8"/>
      <c r="R1133" s="8"/>
      <c r="S1133" s="8"/>
      <c r="T1133" s="8"/>
    </row>
    <row r="1134" spans="9:20" x14ac:dyDescent="0.2">
      <c r="I1134" s="13"/>
      <c r="J1134" s="6"/>
      <c r="K1134" s="7"/>
      <c r="L1134" s="7"/>
      <c r="M1134" s="7"/>
      <c r="N1134" s="7"/>
      <c r="O1134" s="8"/>
      <c r="P1134" s="8"/>
      <c r="Q1134" s="8"/>
      <c r="R1134" s="8"/>
      <c r="S1134" s="8"/>
      <c r="T1134" s="8"/>
    </row>
    <row r="1135" spans="9:20" x14ac:dyDescent="0.2">
      <c r="I1135" s="13"/>
      <c r="J1135" s="6"/>
      <c r="K1135" s="7"/>
      <c r="L1135" s="7"/>
      <c r="M1135" s="7"/>
      <c r="N1135" s="7"/>
      <c r="O1135" s="8"/>
      <c r="P1135" s="8"/>
      <c r="Q1135" s="8"/>
      <c r="R1135" s="8"/>
      <c r="S1135" s="8"/>
      <c r="T1135" s="8"/>
    </row>
    <row r="1136" spans="9:20" x14ac:dyDescent="0.2">
      <c r="I1136" s="13"/>
      <c r="J1136" s="6"/>
      <c r="K1136" s="7"/>
      <c r="L1136" s="7"/>
      <c r="M1136" s="7"/>
      <c r="N1136" s="7"/>
      <c r="O1136" s="8"/>
      <c r="P1136" s="8"/>
      <c r="Q1136" s="8"/>
      <c r="R1136" s="8"/>
      <c r="S1136" s="8"/>
      <c r="T1136" s="8"/>
    </row>
    <row r="1137" spans="9:20" x14ac:dyDescent="0.2">
      <c r="I1137" s="13"/>
      <c r="J1137" s="6"/>
      <c r="K1137" s="7"/>
      <c r="L1137" s="7"/>
      <c r="M1137" s="7"/>
      <c r="N1137" s="7"/>
      <c r="O1137" s="8"/>
      <c r="P1137" s="8"/>
      <c r="Q1137" s="8"/>
      <c r="R1137" s="8"/>
      <c r="S1137" s="8"/>
      <c r="T1137" s="8"/>
    </row>
    <row r="1138" spans="9:20" x14ac:dyDescent="0.2">
      <c r="I1138" s="13"/>
      <c r="J1138" s="6"/>
      <c r="K1138" s="7"/>
      <c r="L1138" s="7"/>
      <c r="M1138" s="7"/>
      <c r="N1138" s="7"/>
      <c r="O1138" s="8"/>
      <c r="P1138" s="8"/>
      <c r="Q1138" s="8"/>
      <c r="R1138" s="8"/>
      <c r="S1138" s="8"/>
      <c r="T1138" s="8"/>
    </row>
    <row r="1139" spans="9:20" x14ac:dyDescent="0.2">
      <c r="I1139" s="13"/>
      <c r="J1139" s="6"/>
      <c r="K1139" s="7"/>
      <c r="L1139" s="7"/>
      <c r="M1139" s="7"/>
      <c r="N1139" s="7"/>
      <c r="O1139" s="8"/>
      <c r="P1139" s="8"/>
      <c r="Q1139" s="8"/>
      <c r="R1139" s="8"/>
      <c r="S1139" s="8"/>
      <c r="T1139" s="8"/>
    </row>
    <row r="1140" spans="9:20" x14ac:dyDescent="0.2">
      <c r="I1140" s="13"/>
      <c r="J1140" s="6"/>
      <c r="K1140" s="7"/>
      <c r="L1140" s="7"/>
      <c r="M1140" s="7"/>
      <c r="N1140" s="7"/>
      <c r="O1140" s="8"/>
      <c r="P1140" s="8"/>
      <c r="Q1140" s="8"/>
      <c r="R1140" s="8"/>
      <c r="S1140" s="8"/>
      <c r="T1140" s="8"/>
    </row>
    <row r="1141" spans="9:20" x14ac:dyDescent="0.2">
      <c r="I1141" s="13"/>
      <c r="J1141" s="6"/>
      <c r="K1141" s="7"/>
      <c r="L1141" s="7"/>
      <c r="M1141" s="7"/>
      <c r="N1141" s="7"/>
      <c r="O1141" s="8"/>
      <c r="P1141" s="8"/>
      <c r="Q1141" s="8"/>
      <c r="R1141" s="8"/>
      <c r="S1141" s="8"/>
      <c r="T1141" s="8"/>
    </row>
    <row r="1142" spans="9:20" x14ac:dyDescent="0.2">
      <c r="I1142" s="13"/>
      <c r="J1142" s="6"/>
      <c r="K1142" s="7"/>
      <c r="L1142" s="7"/>
      <c r="M1142" s="7"/>
      <c r="N1142" s="7"/>
      <c r="O1142" s="8"/>
      <c r="P1142" s="8"/>
      <c r="Q1142" s="8"/>
      <c r="R1142" s="8"/>
      <c r="S1142" s="8"/>
      <c r="T1142" s="8"/>
    </row>
    <row r="1143" spans="9:20" x14ac:dyDescent="0.2">
      <c r="I1143" s="13"/>
      <c r="J1143" s="6"/>
      <c r="K1143" s="7"/>
      <c r="L1143" s="7"/>
      <c r="M1143" s="7"/>
      <c r="N1143" s="7"/>
      <c r="O1143" s="8"/>
      <c r="P1143" s="8"/>
      <c r="Q1143" s="8"/>
      <c r="R1143" s="8"/>
      <c r="S1143" s="8"/>
      <c r="T1143" s="8"/>
    </row>
    <row r="1144" spans="9:20" x14ac:dyDescent="0.2">
      <c r="I1144" s="13"/>
      <c r="J1144" s="6"/>
      <c r="K1144" s="7"/>
      <c r="L1144" s="7"/>
      <c r="M1144" s="7"/>
      <c r="N1144" s="7"/>
      <c r="O1144" s="8"/>
      <c r="P1144" s="8"/>
      <c r="Q1144" s="8"/>
      <c r="R1144" s="8"/>
      <c r="S1144" s="8"/>
      <c r="T1144" s="8"/>
    </row>
    <row r="1145" spans="9:20" x14ac:dyDescent="0.2">
      <c r="I1145" s="13"/>
      <c r="J1145" s="6"/>
      <c r="K1145" s="7"/>
      <c r="L1145" s="7"/>
      <c r="M1145" s="7"/>
      <c r="N1145" s="7"/>
      <c r="O1145" s="8"/>
      <c r="P1145" s="8"/>
      <c r="Q1145" s="8"/>
      <c r="R1145" s="8"/>
      <c r="S1145" s="8"/>
      <c r="T1145" s="8"/>
    </row>
    <row r="1146" spans="9:20" x14ac:dyDescent="0.2">
      <c r="I1146" s="13"/>
      <c r="J1146" s="6"/>
      <c r="K1146" s="7"/>
      <c r="L1146" s="7"/>
      <c r="M1146" s="7"/>
      <c r="N1146" s="7"/>
      <c r="O1146" s="8"/>
      <c r="P1146" s="8"/>
      <c r="Q1146" s="8"/>
      <c r="R1146" s="8"/>
      <c r="S1146" s="8"/>
      <c r="T1146" s="8"/>
    </row>
    <row r="1147" spans="9:20" x14ac:dyDescent="0.2">
      <c r="I1147" s="13"/>
      <c r="J1147" s="6"/>
      <c r="K1147" s="7"/>
      <c r="L1147" s="7"/>
      <c r="M1147" s="7"/>
      <c r="N1147" s="7"/>
      <c r="O1147" s="8"/>
      <c r="P1147" s="8"/>
      <c r="Q1147" s="8"/>
      <c r="R1147" s="8"/>
      <c r="S1147" s="8"/>
      <c r="T1147" s="8"/>
    </row>
    <row r="1148" spans="9:20" x14ac:dyDescent="0.2">
      <c r="I1148" s="13"/>
      <c r="J1148" s="6"/>
      <c r="K1148" s="7"/>
      <c r="L1148" s="7"/>
      <c r="M1148" s="7"/>
      <c r="N1148" s="7"/>
      <c r="O1148" s="8"/>
      <c r="P1148" s="8"/>
      <c r="Q1148" s="8"/>
      <c r="R1148" s="8"/>
      <c r="S1148" s="8"/>
      <c r="T1148" s="8"/>
    </row>
    <row r="1149" spans="9:20" x14ac:dyDescent="0.2">
      <c r="I1149" s="13"/>
      <c r="J1149" s="6"/>
      <c r="K1149" s="7"/>
      <c r="L1149" s="7"/>
      <c r="M1149" s="7"/>
      <c r="N1149" s="7"/>
      <c r="O1149" s="8"/>
      <c r="P1149" s="8"/>
      <c r="Q1149" s="8"/>
      <c r="R1149" s="8"/>
      <c r="S1149" s="8"/>
      <c r="T1149" s="8"/>
    </row>
    <row r="1150" spans="9:20" x14ac:dyDescent="0.2">
      <c r="I1150" s="13"/>
      <c r="J1150" s="6"/>
      <c r="K1150" s="7"/>
      <c r="L1150" s="7"/>
      <c r="M1150" s="7"/>
      <c r="N1150" s="7"/>
      <c r="O1150" s="8"/>
      <c r="P1150" s="8"/>
      <c r="Q1150" s="8"/>
      <c r="R1150" s="8"/>
      <c r="S1150" s="8"/>
      <c r="T1150" s="8"/>
    </row>
    <row r="1151" spans="9:20" x14ac:dyDescent="0.2">
      <c r="I1151" s="13"/>
      <c r="J1151" s="6"/>
      <c r="K1151" s="7"/>
      <c r="L1151" s="7"/>
      <c r="M1151" s="7"/>
      <c r="N1151" s="7"/>
      <c r="O1151" s="8"/>
      <c r="P1151" s="8"/>
      <c r="Q1151" s="8"/>
      <c r="R1151" s="8"/>
      <c r="S1151" s="8"/>
      <c r="T1151" s="8"/>
    </row>
    <row r="1152" spans="9:20" x14ac:dyDescent="0.2">
      <c r="I1152" s="13"/>
      <c r="J1152" s="6"/>
      <c r="K1152" s="7"/>
      <c r="L1152" s="7"/>
      <c r="M1152" s="7"/>
      <c r="N1152" s="7"/>
      <c r="O1152" s="8"/>
      <c r="P1152" s="8"/>
      <c r="Q1152" s="8"/>
      <c r="R1152" s="8"/>
      <c r="S1152" s="8"/>
      <c r="T1152" s="8"/>
    </row>
    <row r="1153" spans="9:20" x14ac:dyDescent="0.2">
      <c r="I1153" s="13"/>
      <c r="J1153" s="6"/>
      <c r="K1153" s="7"/>
      <c r="L1153" s="7"/>
      <c r="M1153" s="7"/>
      <c r="N1153" s="7"/>
      <c r="O1153" s="8"/>
      <c r="P1153" s="8"/>
      <c r="Q1153" s="8"/>
      <c r="R1153" s="8"/>
      <c r="S1153" s="8"/>
      <c r="T1153" s="8"/>
    </row>
    <row r="1154" spans="9:20" x14ac:dyDescent="0.2">
      <c r="I1154" s="13"/>
      <c r="J1154" s="6"/>
      <c r="K1154" s="7"/>
      <c r="L1154" s="7"/>
      <c r="M1154" s="7"/>
      <c r="N1154" s="7"/>
      <c r="O1154" s="8"/>
      <c r="P1154" s="8"/>
      <c r="Q1154" s="8"/>
      <c r="R1154" s="8"/>
      <c r="S1154" s="8"/>
      <c r="T1154" s="8"/>
    </row>
    <row r="1155" spans="9:20" x14ac:dyDescent="0.2">
      <c r="I1155" s="13"/>
      <c r="J1155" s="6"/>
      <c r="K1155" s="7"/>
      <c r="L1155" s="7"/>
      <c r="M1155" s="7"/>
      <c r="N1155" s="7"/>
      <c r="O1155" s="8"/>
      <c r="P1155" s="8"/>
      <c r="Q1155" s="8"/>
      <c r="R1155" s="8"/>
      <c r="S1155" s="8"/>
      <c r="T1155" s="8"/>
    </row>
    <row r="1156" spans="9:20" x14ac:dyDescent="0.2">
      <c r="I1156" s="13"/>
      <c r="J1156" s="6"/>
      <c r="K1156" s="7"/>
      <c r="L1156" s="7"/>
      <c r="M1156" s="7"/>
      <c r="N1156" s="7"/>
      <c r="O1156" s="8"/>
      <c r="P1156" s="8"/>
      <c r="Q1156" s="8"/>
      <c r="R1156" s="8"/>
      <c r="S1156" s="8"/>
      <c r="T1156" s="8"/>
    </row>
    <row r="1157" spans="9:20" x14ac:dyDescent="0.2">
      <c r="I1157" s="13"/>
      <c r="J1157" s="6"/>
      <c r="K1157" s="7"/>
      <c r="L1157" s="7"/>
      <c r="M1157" s="7"/>
      <c r="N1157" s="7"/>
      <c r="O1157" s="8"/>
      <c r="P1157" s="8"/>
      <c r="Q1157" s="8"/>
      <c r="R1157" s="8"/>
      <c r="S1157" s="8"/>
      <c r="T1157" s="8"/>
    </row>
    <row r="1158" spans="9:20" x14ac:dyDescent="0.2">
      <c r="I1158" s="13"/>
      <c r="J1158" s="6"/>
      <c r="K1158" s="7"/>
      <c r="L1158" s="7"/>
      <c r="M1158" s="7"/>
      <c r="N1158" s="7"/>
      <c r="O1158" s="8"/>
      <c r="P1158" s="8"/>
      <c r="Q1158" s="8"/>
      <c r="R1158" s="8"/>
      <c r="S1158" s="8"/>
      <c r="T1158" s="8"/>
    </row>
    <row r="1159" spans="9:20" x14ac:dyDescent="0.2">
      <c r="I1159" s="13"/>
      <c r="J1159" s="6"/>
      <c r="K1159" s="7"/>
      <c r="L1159" s="7"/>
      <c r="M1159" s="7"/>
      <c r="N1159" s="7"/>
      <c r="O1159" s="8"/>
      <c r="P1159" s="8"/>
      <c r="Q1159" s="8"/>
      <c r="R1159" s="8"/>
      <c r="S1159" s="8"/>
      <c r="T1159" s="8"/>
    </row>
    <row r="1160" spans="9:20" x14ac:dyDescent="0.2">
      <c r="I1160" s="13"/>
      <c r="J1160" s="6"/>
      <c r="K1160" s="7"/>
      <c r="L1160" s="7"/>
      <c r="M1160" s="7"/>
      <c r="N1160" s="7"/>
      <c r="O1160" s="8"/>
      <c r="P1160" s="8"/>
      <c r="Q1160" s="8"/>
      <c r="R1160" s="8"/>
      <c r="S1160" s="8"/>
      <c r="T1160" s="8"/>
    </row>
    <row r="1161" spans="9:20" x14ac:dyDescent="0.2">
      <c r="I1161" s="13"/>
      <c r="J1161" s="6"/>
      <c r="K1161" s="7"/>
      <c r="L1161" s="7"/>
      <c r="M1161" s="7"/>
      <c r="N1161" s="7"/>
      <c r="O1161" s="8"/>
      <c r="P1161" s="8"/>
      <c r="Q1161" s="8"/>
      <c r="R1161" s="8"/>
      <c r="S1161" s="8"/>
      <c r="T1161" s="8"/>
    </row>
    <row r="1162" spans="9:20" x14ac:dyDescent="0.2">
      <c r="I1162" s="13"/>
      <c r="J1162" s="6"/>
      <c r="K1162" s="7"/>
      <c r="L1162" s="7"/>
      <c r="M1162" s="7"/>
      <c r="N1162" s="7"/>
      <c r="O1162" s="8"/>
      <c r="P1162" s="8"/>
      <c r="Q1162" s="8"/>
      <c r="R1162" s="8"/>
      <c r="S1162" s="8"/>
      <c r="T1162" s="8"/>
    </row>
    <row r="1163" spans="9:20" x14ac:dyDescent="0.2">
      <c r="I1163" s="13"/>
      <c r="J1163" s="6"/>
      <c r="K1163" s="7"/>
      <c r="L1163" s="7"/>
      <c r="M1163" s="7"/>
      <c r="N1163" s="7"/>
      <c r="O1163" s="8"/>
      <c r="P1163" s="8"/>
      <c r="Q1163" s="8"/>
      <c r="R1163" s="8"/>
      <c r="S1163" s="8"/>
      <c r="T1163" s="8"/>
    </row>
    <row r="1164" spans="9:20" x14ac:dyDescent="0.2">
      <c r="I1164" s="13"/>
      <c r="J1164" s="6"/>
      <c r="K1164" s="7"/>
      <c r="L1164" s="7"/>
      <c r="M1164" s="7"/>
      <c r="N1164" s="7"/>
      <c r="O1164" s="8"/>
      <c r="P1164" s="8"/>
      <c r="Q1164" s="8"/>
      <c r="R1164" s="8"/>
      <c r="S1164" s="8"/>
      <c r="T1164" s="8"/>
    </row>
    <row r="1165" spans="9:20" x14ac:dyDescent="0.2">
      <c r="I1165" s="13"/>
      <c r="J1165" s="6"/>
      <c r="K1165" s="7"/>
      <c r="L1165" s="7"/>
      <c r="M1165" s="7"/>
      <c r="N1165" s="7"/>
      <c r="O1165" s="8"/>
      <c r="P1165" s="8"/>
      <c r="Q1165" s="8"/>
      <c r="R1165" s="8"/>
      <c r="S1165" s="8"/>
      <c r="T1165" s="8"/>
    </row>
    <row r="1166" spans="9:20" x14ac:dyDescent="0.2">
      <c r="I1166" s="13"/>
      <c r="J1166" s="6"/>
      <c r="K1166" s="7"/>
      <c r="L1166" s="7"/>
      <c r="M1166" s="7"/>
      <c r="N1166" s="7"/>
      <c r="O1166" s="8"/>
      <c r="P1166" s="8"/>
      <c r="Q1166" s="8"/>
      <c r="R1166" s="8"/>
      <c r="S1166" s="8"/>
      <c r="T1166" s="8"/>
    </row>
    <row r="1167" spans="9:20" x14ac:dyDescent="0.2">
      <c r="I1167" s="13"/>
      <c r="J1167" s="6"/>
      <c r="K1167" s="7"/>
      <c r="L1167" s="7"/>
      <c r="M1167" s="7"/>
      <c r="N1167" s="7"/>
      <c r="O1167" s="8"/>
      <c r="P1167" s="8"/>
      <c r="Q1167" s="8"/>
      <c r="R1167" s="8"/>
      <c r="S1167" s="8"/>
      <c r="T1167" s="8"/>
    </row>
    <row r="1168" spans="9:20" x14ac:dyDescent="0.2">
      <c r="I1168" s="13"/>
      <c r="J1168" s="6"/>
      <c r="K1168" s="7"/>
      <c r="L1168" s="7"/>
      <c r="M1168" s="7"/>
      <c r="N1168" s="7"/>
      <c r="O1168" s="8"/>
      <c r="P1168" s="8"/>
      <c r="Q1168" s="8"/>
      <c r="R1168" s="8"/>
      <c r="S1168" s="8"/>
      <c r="T1168" s="8"/>
    </row>
    <row r="1169" spans="9:20" x14ac:dyDescent="0.2">
      <c r="I1169" s="13"/>
      <c r="J1169" s="6"/>
      <c r="K1169" s="7"/>
      <c r="L1169" s="7"/>
      <c r="M1169" s="7"/>
      <c r="N1169" s="7"/>
      <c r="O1169" s="8"/>
      <c r="P1169" s="8"/>
      <c r="Q1169" s="8"/>
      <c r="R1169" s="8"/>
      <c r="S1169" s="8"/>
      <c r="T1169" s="8"/>
    </row>
    <row r="1170" spans="9:20" x14ac:dyDescent="0.2">
      <c r="I1170" s="13"/>
      <c r="J1170" s="6"/>
      <c r="K1170" s="7"/>
      <c r="L1170" s="7"/>
      <c r="M1170" s="7"/>
      <c r="N1170" s="7"/>
      <c r="O1170" s="8"/>
      <c r="P1170" s="8"/>
      <c r="Q1170" s="8"/>
      <c r="R1170" s="8"/>
      <c r="S1170" s="8"/>
      <c r="T1170" s="8"/>
    </row>
    <row r="1171" spans="9:20" x14ac:dyDescent="0.2">
      <c r="I1171" s="13"/>
      <c r="J1171" s="6"/>
      <c r="K1171" s="7"/>
      <c r="L1171" s="7"/>
      <c r="M1171" s="7"/>
      <c r="N1171" s="7"/>
      <c r="O1171" s="8"/>
      <c r="P1171" s="8"/>
      <c r="Q1171" s="8"/>
      <c r="R1171" s="8"/>
      <c r="S1171" s="8"/>
      <c r="T1171" s="8"/>
    </row>
    <row r="1172" spans="9:20" x14ac:dyDescent="0.2">
      <c r="I1172" s="13"/>
      <c r="J1172" s="6"/>
      <c r="K1172" s="7"/>
      <c r="L1172" s="7"/>
      <c r="M1172" s="7"/>
      <c r="N1172" s="7"/>
      <c r="O1172" s="8"/>
      <c r="P1172" s="8"/>
      <c r="Q1172" s="8"/>
      <c r="R1172" s="8"/>
      <c r="S1172" s="8"/>
      <c r="T1172" s="8"/>
    </row>
    <row r="1173" spans="9:20" x14ac:dyDescent="0.2">
      <c r="I1173" s="13"/>
      <c r="J1173" s="6"/>
      <c r="K1173" s="7"/>
      <c r="L1173" s="7"/>
      <c r="M1173" s="7"/>
      <c r="N1173" s="7"/>
      <c r="O1173" s="8"/>
      <c r="P1173" s="8"/>
      <c r="Q1173" s="8"/>
      <c r="R1173" s="8"/>
      <c r="S1173" s="8"/>
      <c r="T1173" s="8"/>
    </row>
    <row r="1174" spans="9:20" x14ac:dyDescent="0.2">
      <c r="I1174" s="13"/>
      <c r="J1174" s="6"/>
      <c r="K1174" s="7"/>
      <c r="L1174" s="7"/>
      <c r="M1174" s="7"/>
      <c r="N1174" s="7"/>
      <c r="O1174" s="8"/>
      <c r="P1174" s="8"/>
      <c r="Q1174" s="8"/>
      <c r="R1174" s="8"/>
      <c r="S1174" s="8"/>
      <c r="T1174" s="8"/>
    </row>
    <row r="1175" spans="9:20" x14ac:dyDescent="0.2">
      <c r="I1175" s="13"/>
      <c r="J1175" s="6"/>
      <c r="K1175" s="7"/>
      <c r="L1175" s="7"/>
      <c r="M1175" s="7"/>
      <c r="N1175" s="7"/>
      <c r="O1175" s="8"/>
      <c r="P1175" s="8"/>
      <c r="Q1175" s="8"/>
      <c r="R1175" s="8"/>
      <c r="S1175" s="8"/>
      <c r="T1175" s="8"/>
    </row>
    <row r="1176" spans="9:20" x14ac:dyDescent="0.2">
      <c r="I1176" s="13"/>
      <c r="J1176" s="6"/>
      <c r="K1176" s="7"/>
      <c r="L1176" s="7"/>
      <c r="M1176" s="7"/>
      <c r="N1176" s="7"/>
      <c r="O1176" s="8"/>
      <c r="P1176" s="8"/>
      <c r="Q1176" s="8"/>
      <c r="R1176" s="8"/>
      <c r="S1176" s="8"/>
      <c r="T1176" s="8"/>
    </row>
    <row r="1177" spans="9:20" x14ac:dyDescent="0.2">
      <c r="I1177" s="13"/>
      <c r="J1177" s="6"/>
      <c r="K1177" s="7"/>
      <c r="L1177" s="7"/>
      <c r="M1177" s="7"/>
      <c r="N1177" s="7"/>
      <c r="O1177" s="8"/>
      <c r="P1177" s="8"/>
      <c r="Q1177" s="8"/>
      <c r="R1177" s="8"/>
      <c r="S1177" s="8"/>
      <c r="T1177" s="8"/>
    </row>
    <row r="1178" spans="9:20" x14ac:dyDescent="0.2">
      <c r="I1178" s="13"/>
      <c r="J1178" s="6"/>
      <c r="K1178" s="7"/>
      <c r="L1178" s="7"/>
      <c r="M1178" s="7"/>
      <c r="N1178" s="7"/>
      <c r="O1178" s="8"/>
      <c r="P1178" s="8"/>
      <c r="Q1178" s="8"/>
      <c r="R1178" s="8"/>
      <c r="S1178" s="8"/>
      <c r="T1178" s="8"/>
    </row>
    <row r="1179" spans="9:20" x14ac:dyDescent="0.2">
      <c r="I1179" s="13"/>
      <c r="J1179" s="6"/>
      <c r="K1179" s="7"/>
      <c r="L1179" s="7"/>
      <c r="M1179" s="7"/>
      <c r="N1179" s="7"/>
      <c r="O1179" s="8"/>
      <c r="P1179" s="8"/>
      <c r="Q1179" s="8"/>
      <c r="R1179" s="8"/>
      <c r="S1179" s="8"/>
      <c r="T1179" s="8"/>
    </row>
    <row r="1180" spans="9:20" x14ac:dyDescent="0.2">
      <c r="I1180" s="13"/>
      <c r="J1180" s="6"/>
      <c r="K1180" s="7"/>
      <c r="L1180" s="7"/>
      <c r="M1180" s="7"/>
      <c r="N1180" s="7"/>
      <c r="O1180" s="8"/>
      <c r="P1180" s="8"/>
      <c r="Q1180" s="8"/>
      <c r="R1180" s="8"/>
      <c r="S1180" s="8"/>
      <c r="T1180" s="8"/>
    </row>
    <row r="1181" spans="9:20" x14ac:dyDescent="0.2">
      <c r="I1181" s="13"/>
      <c r="J1181" s="6"/>
      <c r="K1181" s="7"/>
      <c r="L1181" s="7"/>
      <c r="M1181" s="7"/>
      <c r="N1181" s="7"/>
      <c r="O1181" s="8"/>
      <c r="P1181" s="8"/>
      <c r="Q1181" s="8"/>
      <c r="R1181" s="8"/>
      <c r="S1181" s="8"/>
      <c r="T1181" s="8"/>
    </row>
    <row r="1182" spans="9:20" x14ac:dyDescent="0.2">
      <c r="I1182" s="13"/>
      <c r="J1182" s="6"/>
      <c r="K1182" s="7"/>
      <c r="L1182" s="7"/>
      <c r="M1182" s="7"/>
      <c r="N1182" s="7"/>
      <c r="O1182" s="8"/>
      <c r="P1182" s="8"/>
      <c r="Q1182" s="8"/>
      <c r="R1182" s="8"/>
      <c r="S1182" s="8"/>
      <c r="T1182" s="8"/>
    </row>
    <row r="1183" spans="9:20" x14ac:dyDescent="0.2">
      <c r="I1183" s="13"/>
      <c r="J1183" s="6"/>
      <c r="K1183" s="7"/>
      <c r="L1183" s="7"/>
      <c r="M1183" s="7"/>
      <c r="N1183" s="7"/>
      <c r="O1183" s="8"/>
      <c r="P1183" s="8"/>
      <c r="Q1183" s="8"/>
      <c r="R1183" s="8"/>
      <c r="S1183" s="8"/>
      <c r="T1183" s="8"/>
    </row>
    <row r="1184" spans="9:20" x14ac:dyDescent="0.2">
      <c r="I1184" s="13"/>
      <c r="J1184" s="6"/>
      <c r="K1184" s="7"/>
      <c r="L1184" s="7"/>
      <c r="M1184" s="7"/>
      <c r="N1184" s="7"/>
      <c r="O1184" s="8"/>
      <c r="P1184" s="8"/>
      <c r="Q1184" s="8"/>
      <c r="R1184" s="8"/>
      <c r="S1184" s="8"/>
      <c r="T1184" s="8"/>
    </row>
    <row r="1185" spans="9:20" x14ac:dyDescent="0.2">
      <c r="I1185" s="13"/>
      <c r="J1185" s="6"/>
      <c r="K1185" s="7"/>
      <c r="L1185" s="7"/>
      <c r="M1185" s="7"/>
      <c r="N1185" s="7"/>
      <c r="O1185" s="8"/>
      <c r="P1185" s="8"/>
      <c r="Q1185" s="8"/>
      <c r="R1185" s="8"/>
      <c r="S1185" s="8"/>
      <c r="T1185" s="8"/>
    </row>
    <row r="1186" spans="9:20" x14ac:dyDescent="0.2">
      <c r="I1186" s="13"/>
      <c r="J1186" s="6"/>
      <c r="K1186" s="7"/>
      <c r="L1186" s="7"/>
      <c r="M1186" s="7"/>
      <c r="N1186" s="7"/>
      <c r="O1186" s="8"/>
      <c r="P1186" s="8"/>
      <c r="Q1186" s="8"/>
      <c r="R1186" s="8"/>
      <c r="S1186" s="8"/>
      <c r="T1186" s="8"/>
    </row>
    <row r="1187" spans="9:20" x14ac:dyDescent="0.2">
      <c r="I1187" s="13"/>
      <c r="J1187" s="6"/>
      <c r="K1187" s="7"/>
      <c r="L1187" s="7"/>
      <c r="M1187" s="7"/>
      <c r="N1187" s="7"/>
      <c r="O1187" s="8"/>
      <c r="P1187" s="8"/>
      <c r="Q1187" s="8"/>
      <c r="R1187" s="8"/>
      <c r="S1187" s="8"/>
      <c r="T1187" s="8"/>
    </row>
    <row r="1188" spans="9:20" x14ac:dyDescent="0.2">
      <c r="I1188" s="13"/>
      <c r="J1188" s="6"/>
      <c r="K1188" s="7"/>
      <c r="L1188" s="7"/>
      <c r="M1188" s="7"/>
      <c r="N1188" s="7"/>
      <c r="O1188" s="8"/>
      <c r="P1188" s="8"/>
      <c r="Q1188" s="8"/>
      <c r="R1188" s="8"/>
      <c r="S1188" s="8"/>
      <c r="T1188" s="8"/>
    </row>
    <row r="1189" spans="9:20" x14ac:dyDescent="0.2">
      <c r="I1189" s="13"/>
      <c r="J1189" s="6"/>
      <c r="K1189" s="7"/>
      <c r="L1189" s="7"/>
      <c r="M1189" s="7"/>
      <c r="N1189" s="7"/>
      <c r="O1189" s="8"/>
      <c r="P1189" s="8"/>
      <c r="Q1189" s="8"/>
      <c r="R1189" s="8"/>
      <c r="S1189" s="8"/>
      <c r="T1189" s="8"/>
    </row>
    <row r="1190" spans="9:20" x14ac:dyDescent="0.2">
      <c r="I1190" s="13"/>
      <c r="J1190" s="6"/>
      <c r="K1190" s="7"/>
      <c r="L1190" s="7"/>
      <c r="M1190" s="7"/>
      <c r="N1190" s="7"/>
      <c r="O1190" s="8"/>
      <c r="P1190" s="8"/>
      <c r="Q1190" s="8"/>
      <c r="R1190" s="8"/>
      <c r="S1190" s="8"/>
      <c r="T1190" s="8"/>
    </row>
    <row r="1191" spans="9:20" x14ac:dyDescent="0.2">
      <c r="I1191" s="13"/>
      <c r="J1191" s="6"/>
      <c r="K1191" s="7"/>
      <c r="L1191" s="7"/>
      <c r="M1191" s="7"/>
      <c r="N1191" s="7"/>
      <c r="O1191" s="8"/>
      <c r="P1191" s="8"/>
      <c r="Q1191" s="8"/>
      <c r="R1191" s="8"/>
      <c r="S1191" s="8"/>
      <c r="T1191" s="8"/>
    </row>
    <row r="1192" spans="9:20" x14ac:dyDescent="0.2">
      <c r="I1192" s="13"/>
      <c r="J1192" s="6"/>
      <c r="K1192" s="7"/>
      <c r="L1192" s="7"/>
      <c r="M1192" s="7"/>
      <c r="N1192" s="7"/>
      <c r="O1192" s="8"/>
      <c r="P1192" s="8"/>
      <c r="Q1192" s="8"/>
      <c r="R1192" s="8"/>
      <c r="S1192" s="8"/>
      <c r="T1192" s="8"/>
    </row>
    <row r="1193" spans="9:20" x14ac:dyDescent="0.2">
      <c r="I1193" s="13"/>
      <c r="J1193" s="6"/>
      <c r="K1193" s="7"/>
      <c r="L1193" s="7"/>
      <c r="M1193" s="7"/>
      <c r="N1193" s="7"/>
      <c r="O1193" s="8"/>
      <c r="P1193" s="8"/>
      <c r="Q1193" s="8"/>
      <c r="R1193" s="8"/>
      <c r="S1193" s="8"/>
      <c r="T1193" s="8"/>
    </row>
    <row r="1194" spans="9:20" x14ac:dyDescent="0.2">
      <c r="I1194" s="13"/>
      <c r="J1194" s="6"/>
      <c r="K1194" s="7"/>
      <c r="L1194" s="7"/>
      <c r="M1194" s="7"/>
      <c r="N1194" s="7"/>
      <c r="O1194" s="8"/>
      <c r="P1194" s="8"/>
      <c r="Q1194" s="8"/>
      <c r="R1194" s="8"/>
      <c r="S1194" s="8"/>
      <c r="T1194" s="8"/>
    </row>
    <row r="1195" spans="9:20" x14ac:dyDescent="0.2">
      <c r="I1195" s="13"/>
      <c r="J1195" s="6"/>
      <c r="K1195" s="7"/>
      <c r="L1195" s="7"/>
      <c r="M1195" s="7"/>
      <c r="N1195" s="7"/>
      <c r="O1195" s="8"/>
      <c r="P1195" s="8"/>
      <c r="Q1195" s="8"/>
      <c r="R1195" s="8"/>
      <c r="S1195" s="8"/>
      <c r="T1195" s="8"/>
    </row>
    <row r="1196" spans="9:20" x14ac:dyDescent="0.2">
      <c r="I1196" s="13"/>
      <c r="J1196" s="6"/>
      <c r="K1196" s="7"/>
      <c r="L1196" s="7"/>
      <c r="M1196" s="7"/>
      <c r="N1196" s="7"/>
      <c r="O1196" s="8"/>
      <c r="P1196" s="8"/>
      <c r="Q1196" s="8"/>
      <c r="R1196" s="8"/>
      <c r="S1196" s="8"/>
      <c r="T1196" s="8"/>
    </row>
    <row r="1197" spans="9:20" x14ac:dyDescent="0.2">
      <c r="I1197" s="13"/>
      <c r="J1197" s="6"/>
      <c r="K1197" s="7"/>
      <c r="L1197" s="7"/>
      <c r="M1197" s="7"/>
      <c r="N1197" s="7"/>
      <c r="O1197" s="8"/>
      <c r="P1197" s="8"/>
      <c r="Q1197" s="8"/>
      <c r="R1197" s="8"/>
      <c r="S1197" s="8"/>
      <c r="T1197" s="8"/>
    </row>
    <row r="1198" spans="9:20" x14ac:dyDescent="0.2">
      <c r="I1198" s="13"/>
      <c r="J1198" s="6"/>
      <c r="K1198" s="7"/>
      <c r="L1198" s="7"/>
      <c r="M1198" s="7"/>
      <c r="N1198" s="7"/>
      <c r="O1198" s="8"/>
      <c r="P1198" s="8"/>
      <c r="Q1198" s="8"/>
      <c r="R1198" s="8"/>
      <c r="S1198" s="8"/>
      <c r="T1198" s="8"/>
    </row>
    <row r="1199" spans="9:20" x14ac:dyDescent="0.2">
      <c r="I1199" s="13"/>
      <c r="J1199" s="6"/>
      <c r="K1199" s="7"/>
      <c r="L1199" s="7"/>
      <c r="M1199" s="7"/>
      <c r="N1199" s="7"/>
      <c r="O1199" s="8"/>
      <c r="P1199" s="8"/>
      <c r="Q1199" s="8"/>
      <c r="R1199" s="8"/>
      <c r="S1199" s="8"/>
      <c r="T1199" s="8"/>
    </row>
    <row r="1200" spans="9:20" x14ac:dyDescent="0.2">
      <c r="I1200" s="13"/>
      <c r="J1200" s="6"/>
      <c r="K1200" s="7"/>
      <c r="L1200" s="7"/>
      <c r="M1200" s="7"/>
      <c r="N1200" s="7"/>
      <c r="O1200" s="8"/>
      <c r="P1200" s="8"/>
      <c r="Q1200" s="8"/>
      <c r="R1200" s="8"/>
      <c r="S1200" s="8"/>
      <c r="T1200" s="8"/>
    </row>
    <row r="1201" spans="9:20" x14ac:dyDescent="0.2">
      <c r="I1201" s="13"/>
      <c r="J1201" s="6"/>
      <c r="K1201" s="7"/>
      <c r="L1201" s="7"/>
      <c r="M1201" s="7"/>
      <c r="N1201" s="7"/>
      <c r="O1201" s="8"/>
      <c r="P1201" s="8"/>
      <c r="Q1201" s="8"/>
      <c r="R1201" s="8"/>
      <c r="S1201" s="8"/>
      <c r="T1201" s="8"/>
    </row>
    <row r="1202" spans="9:20" x14ac:dyDescent="0.2">
      <c r="I1202" s="13"/>
      <c r="J1202" s="6"/>
      <c r="K1202" s="7"/>
      <c r="L1202" s="7"/>
      <c r="M1202" s="7"/>
      <c r="N1202" s="7"/>
      <c r="O1202" s="8"/>
      <c r="P1202" s="8"/>
      <c r="Q1202" s="8"/>
      <c r="R1202" s="8"/>
      <c r="S1202" s="8"/>
      <c r="T1202" s="8"/>
    </row>
    <row r="1203" spans="9:20" x14ac:dyDescent="0.2">
      <c r="I1203" s="13"/>
      <c r="J1203" s="6"/>
      <c r="K1203" s="7"/>
      <c r="L1203" s="7"/>
      <c r="M1203" s="7"/>
      <c r="N1203" s="7"/>
      <c r="O1203" s="8"/>
      <c r="P1203" s="8"/>
      <c r="Q1203" s="8"/>
      <c r="R1203" s="8"/>
      <c r="S1203" s="8"/>
      <c r="T1203" s="8"/>
    </row>
    <row r="1204" spans="9:20" x14ac:dyDescent="0.2">
      <c r="I1204" s="13"/>
      <c r="J1204" s="6"/>
      <c r="K1204" s="7"/>
      <c r="L1204" s="7"/>
      <c r="M1204" s="7"/>
      <c r="N1204" s="7"/>
      <c r="O1204" s="8"/>
      <c r="P1204" s="8"/>
      <c r="Q1204" s="8"/>
      <c r="R1204" s="8"/>
      <c r="S1204" s="8"/>
      <c r="T1204" s="8"/>
    </row>
    <row r="1205" spans="9:20" x14ac:dyDescent="0.2">
      <c r="I1205" s="13"/>
      <c r="J1205" s="6"/>
      <c r="K1205" s="7"/>
      <c r="L1205" s="7"/>
      <c r="M1205" s="7"/>
      <c r="N1205" s="7"/>
      <c r="O1205" s="8"/>
      <c r="P1205" s="8"/>
      <c r="Q1205" s="8"/>
      <c r="R1205" s="8"/>
      <c r="S1205" s="8"/>
      <c r="T1205" s="8"/>
    </row>
    <row r="1206" spans="9:20" x14ac:dyDescent="0.2">
      <c r="I1206" s="13"/>
      <c r="J1206" s="6"/>
      <c r="K1206" s="7"/>
      <c r="L1206" s="7"/>
      <c r="M1206" s="7"/>
      <c r="N1206" s="7"/>
      <c r="O1206" s="8"/>
      <c r="P1206" s="8"/>
      <c r="Q1206" s="8"/>
      <c r="R1206" s="8"/>
      <c r="S1206" s="8"/>
      <c r="T1206" s="8"/>
    </row>
    <row r="1207" spans="9:20" x14ac:dyDescent="0.2">
      <c r="I1207" s="13"/>
      <c r="J1207" s="6"/>
      <c r="K1207" s="7"/>
      <c r="L1207" s="7"/>
      <c r="M1207" s="7"/>
      <c r="N1207" s="7"/>
      <c r="O1207" s="8"/>
      <c r="P1207" s="8"/>
      <c r="Q1207" s="8"/>
      <c r="R1207" s="8"/>
      <c r="S1207" s="8"/>
      <c r="T1207" s="8"/>
    </row>
    <row r="1208" spans="9:20" x14ac:dyDescent="0.2">
      <c r="I1208" s="13"/>
      <c r="J1208" s="6"/>
      <c r="K1208" s="7"/>
      <c r="L1208" s="7"/>
      <c r="M1208" s="7"/>
      <c r="N1208" s="7"/>
      <c r="O1208" s="8"/>
      <c r="P1208" s="8"/>
      <c r="Q1208" s="8"/>
      <c r="R1208" s="8"/>
      <c r="S1208" s="8"/>
      <c r="T1208" s="8"/>
    </row>
    <row r="1209" spans="9:20" x14ac:dyDescent="0.2">
      <c r="I1209" s="13"/>
      <c r="J1209" s="6"/>
      <c r="K1209" s="7"/>
      <c r="L1209" s="7"/>
      <c r="M1209" s="7"/>
      <c r="N1209" s="7"/>
      <c r="O1209" s="8"/>
      <c r="P1209" s="8"/>
      <c r="Q1209" s="8"/>
      <c r="R1209" s="8"/>
      <c r="S1209" s="8"/>
      <c r="T1209" s="8"/>
    </row>
    <row r="1210" spans="9:20" x14ac:dyDescent="0.2">
      <c r="I1210" s="13"/>
      <c r="J1210" s="6"/>
      <c r="K1210" s="7"/>
      <c r="L1210" s="7"/>
      <c r="M1210" s="7"/>
      <c r="N1210" s="7"/>
      <c r="O1210" s="8"/>
      <c r="P1210" s="8"/>
      <c r="Q1210" s="8"/>
      <c r="R1210" s="8"/>
      <c r="S1210" s="8"/>
      <c r="T1210" s="8"/>
    </row>
    <row r="1211" spans="9:20" x14ac:dyDescent="0.2">
      <c r="I1211" s="13"/>
      <c r="J1211" s="6"/>
      <c r="K1211" s="7"/>
      <c r="L1211" s="7"/>
      <c r="M1211" s="7"/>
      <c r="N1211" s="7"/>
      <c r="O1211" s="8"/>
      <c r="P1211" s="8"/>
      <c r="Q1211" s="8"/>
      <c r="R1211" s="8"/>
      <c r="S1211" s="8"/>
      <c r="T1211" s="8"/>
    </row>
    <row r="1212" spans="9:20" x14ac:dyDescent="0.2">
      <c r="I1212" s="13"/>
      <c r="J1212" s="6"/>
      <c r="K1212" s="7"/>
      <c r="L1212" s="7"/>
      <c r="M1212" s="7"/>
      <c r="N1212" s="7"/>
      <c r="O1212" s="8"/>
      <c r="P1212" s="8"/>
      <c r="Q1212" s="8"/>
      <c r="R1212" s="8"/>
      <c r="S1212" s="8"/>
      <c r="T1212" s="8"/>
    </row>
    <row r="1213" spans="9:20" x14ac:dyDescent="0.2">
      <c r="I1213" s="13"/>
      <c r="J1213" s="6"/>
      <c r="K1213" s="7"/>
      <c r="L1213" s="7"/>
      <c r="M1213" s="7"/>
      <c r="N1213" s="7"/>
      <c r="O1213" s="8"/>
      <c r="P1213" s="8"/>
      <c r="Q1213" s="8"/>
      <c r="R1213" s="8"/>
      <c r="S1213" s="8"/>
      <c r="T1213" s="8"/>
    </row>
    <row r="1214" spans="9:20" x14ac:dyDescent="0.2">
      <c r="I1214" s="13"/>
      <c r="J1214" s="6"/>
      <c r="K1214" s="7"/>
      <c r="L1214" s="7"/>
      <c r="M1214" s="7"/>
      <c r="N1214" s="7"/>
      <c r="O1214" s="8"/>
      <c r="P1214" s="8"/>
      <c r="Q1214" s="8"/>
      <c r="R1214" s="8"/>
      <c r="S1214" s="8"/>
      <c r="T1214" s="8"/>
    </row>
    <row r="1215" spans="9:20" x14ac:dyDescent="0.2">
      <c r="I1215" s="13"/>
      <c r="J1215" s="6"/>
      <c r="K1215" s="7"/>
      <c r="L1215" s="7"/>
      <c r="M1215" s="7"/>
      <c r="N1215" s="7"/>
      <c r="O1215" s="8"/>
      <c r="P1215" s="8"/>
      <c r="Q1215" s="8"/>
      <c r="R1215" s="8"/>
      <c r="S1215" s="8"/>
      <c r="T1215" s="8"/>
    </row>
    <row r="1216" spans="9:20" x14ac:dyDescent="0.2">
      <c r="I1216" s="13"/>
      <c r="J1216" s="6"/>
      <c r="K1216" s="7"/>
      <c r="L1216" s="7"/>
      <c r="M1216" s="7"/>
      <c r="N1216" s="7"/>
      <c r="O1216" s="8"/>
      <c r="P1216" s="8"/>
      <c r="Q1216" s="8"/>
      <c r="R1216" s="8"/>
      <c r="S1216" s="8"/>
      <c r="T1216" s="8"/>
    </row>
    <row r="1217" spans="9:20" x14ac:dyDescent="0.2">
      <c r="I1217" s="13"/>
      <c r="J1217" s="6"/>
      <c r="K1217" s="7"/>
      <c r="L1217" s="7"/>
      <c r="M1217" s="7"/>
      <c r="N1217" s="7"/>
      <c r="O1217" s="8"/>
      <c r="P1217" s="8"/>
      <c r="Q1217" s="8"/>
      <c r="R1217" s="8"/>
      <c r="S1217" s="8"/>
      <c r="T1217" s="8"/>
    </row>
    <row r="1218" spans="9:20" x14ac:dyDescent="0.2">
      <c r="I1218" s="13"/>
      <c r="J1218" s="6"/>
      <c r="K1218" s="7"/>
      <c r="L1218" s="7"/>
      <c r="M1218" s="7"/>
      <c r="N1218" s="7"/>
      <c r="O1218" s="8"/>
      <c r="P1218" s="8"/>
      <c r="Q1218" s="8"/>
      <c r="R1218" s="8"/>
      <c r="S1218" s="8"/>
      <c r="T1218" s="8"/>
    </row>
    <row r="1219" spans="9:20" x14ac:dyDescent="0.2">
      <c r="I1219" s="13"/>
      <c r="J1219" s="6"/>
      <c r="K1219" s="7"/>
      <c r="L1219" s="7"/>
      <c r="M1219" s="7"/>
      <c r="N1219" s="7"/>
      <c r="O1219" s="8"/>
      <c r="P1219" s="8"/>
      <c r="Q1219" s="8"/>
      <c r="R1219" s="8"/>
      <c r="S1219" s="8"/>
      <c r="T1219" s="8"/>
    </row>
    <row r="1220" spans="9:20" x14ac:dyDescent="0.2">
      <c r="I1220" s="13"/>
      <c r="J1220" s="6"/>
      <c r="K1220" s="7"/>
      <c r="L1220" s="7"/>
      <c r="M1220" s="7"/>
      <c r="N1220" s="7"/>
      <c r="O1220" s="8"/>
      <c r="P1220" s="8"/>
      <c r="Q1220" s="8"/>
      <c r="R1220" s="8"/>
      <c r="S1220" s="8"/>
      <c r="T1220" s="8"/>
    </row>
    <row r="1221" spans="9:20" x14ac:dyDescent="0.2">
      <c r="I1221" s="13"/>
      <c r="J1221" s="6"/>
      <c r="K1221" s="7"/>
      <c r="L1221" s="7"/>
      <c r="M1221" s="7"/>
      <c r="N1221" s="7"/>
      <c r="O1221" s="8"/>
      <c r="P1221" s="8"/>
      <c r="Q1221" s="8"/>
      <c r="R1221" s="8"/>
      <c r="S1221" s="8"/>
      <c r="T1221" s="8"/>
    </row>
    <row r="1222" spans="9:20" x14ac:dyDescent="0.2">
      <c r="I1222" s="13"/>
      <c r="J1222" s="6"/>
      <c r="K1222" s="7"/>
      <c r="L1222" s="7"/>
      <c r="M1222" s="7"/>
      <c r="N1222" s="7"/>
      <c r="O1222" s="8"/>
      <c r="P1222" s="8"/>
      <c r="Q1222" s="8"/>
      <c r="R1222" s="8"/>
      <c r="S1222" s="8"/>
      <c r="T1222" s="8"/>
    </row>
    <row r="1223" spans="9:20" x14ac:dyDescent="0.2">
      <c r="I1223" s="13"/>
      <c r="J1223" s="6"/>
      <c r="K1223" s="7"/>
      <c r="L1223" s="7"/>
      <c r="M1223" s="7"/>
      <c r="N1223" s="7"/>
      <c r="O1223" s="8"/>
      <c r="P1223" s="8"/>
      <c r="Q1223" s="8"/>
      <c r="R1223" s="8"/>
      <c r="S1223" s="8"/>
      <c r="T1223" s="8"/>
    </row>
    <row r="1224" spans="9:20" x14ac:dyDescent="0.2">
      <c r="I1224" s="13"/>
      <c r="J1224" s="6"/>
      <c r="K1224" s="7"/>
      <c r="L1224" s="7"/>
      <c r="M1224" s="7"/>
      <c r="N1224" s="7"/>
      <c r="O1224" s="8"/>
      <c r="P1224" s="8"/>
      <c r="Q1224" s="8"/>
      <c r="R1224" s="8"/>
      <c r="S1224" s="8"/>
      <c r="T1224" s="8"/>
    </row>
    <row r="1225" spans="9:20" x14ac:dyDescent="0.2">
      <c r="I1225" s="13"/>
      <c r="J1225" s="6"/>
      <c r="K1225" s="7"/>
      <c r="L1225" s="7"/>
      <c r="M1225" s="7"/>
      <c r="N1225" s="7"/>
      <c r="O1225" s="8"/>
      <c r="P1225" s="8"/>
      <c r="Q1225" s="8"/>
      <c r="R1225" s="8"/>
      <c r="S1225" s="8"/>
      <c r="T1225" s="8"/>
    </row>
    <row r="1226" spans="9:20" x14ac:dyDescent="0.2">
      <c r="I1226" s="13"/>
      <c r="J1226" s="6"/>
      <c r="K1226" s="7"/>
      <c r="L1226" s="7"/>
      <c r="M1226" s="7"/>
      <c r="N1226" s="7"/>
      <c r="O1226" s="8"/>
      <c r="P1226" s="8"/>
      <c r="Q1226" s="8"/>
      <c r="R1226" s="8"/>
      <c r="S1226" s="8"/>
      <c r="T1226" s="8"/>
    </row>
    <row r="1227" spans="9:20" x14ac:dyDescent="0.2">
      <c r="I1227" s="13"/>
      <c r="J1227" s="6"/>
      <c r="K1227" s="7"/>
      <c r="L1227" s="7"/>
      <c r="M1227" s="7"/>
      <c r="N1227" s="7"/>
      <c r="O1227" s="8"/>
      <c r="P1227" s="8"/>
      <c r="Q1227" s="8"/>
      <c r="R1227" s="8"/>
      <c r="S1227" s="8"/>
      <c r="T1227" s="8"/>
    </row>
    <row r="1228" spans="9:20" x14ac:dyDescent="0.2">
      <c r="I1228" s="13"/>
      <c r="J1228" s="6"/>
      <c r="K1228" s="7"/>
      <c r="L1228" s="7"/>
      <c r="M1228" s="7"/>
      <c r="N1228" s="7"/>
      <c r="O1228" s="8"/>
      <c r="P1228" s="8"/>
      <c r="Q1228" s="8"/>
      <c r="R1228" s="8"/>
      <c r="S1228" s="8"/>
      <c r="T1228" s="8"/>
    </row>
    <row r="1229" spans="9:20" x14ac:dyDescent="0.2">
      <c r="I1229" s="13"/>
      <c r="J1229" s="6"/>
      <c r="K1229" s="7"/>
      <c r="L1229" s="7"/>
      <c r="M1229" s="7"/>
      <c r="N1229" s="7"/>
      <c r="O1229" s="8"/>
      <c r="P1229" s="8"/>
      <c r="Q1229" s="8"/>
      <c r="R1229" s="8"/>
      <c r="S1229" s="8"/>
      <c r="T1229" s="8"/>
    </row>
    <row r="1230" spans="9:20" x14ac:dyDescent="0.2">
      <c r="I1230" s="13"/>
      <c r="J1230" s="6"/>
      <c r="K1230" s="7"/>
      <c r="L1230" s="7"/>
      <c r="M1230" s="7"/>
      <c r="N1230" s="7"/>
      <c r="O1230" s="8"/>
      <c r="P1230" s="8"/>
      <c r="Q1230" s="8"/>
      <c r="R1230" s="8"/>
      <c r="S1230" s="8"/>
      <c r="T1230" s="8"/>
    </row>
    <row r="1231" spans="9:20" x14ac:dyDescent="0.2">
      <c r="I1231" s="13"/>
      <c r="J1231" s="6"/>
      <c r="K1231" s="7"/>
      <c r="L1231" s="7"/>
      <c r="M1231" s="7"/>
      <c r="N1231" s="7"/>
      <c r="O1231" s="8"/>
      <c r="P1231" s="8"/>
      <c r="Q1231" s="8"/>
      <c r="R1231" s="8"/>
      <c r="S1231" s="8"/>
      <c r="T1231" s="8"/>
    </row>
    <row r="1232" spans="9:20" x14ac:dyDescent="0.2">
      <c r="I1232" s="13"/>
      <c r="J1232" s="6"/>
      <c r="K1232" s="7"/>
      <c r="L1232" s="7"/>
      <c r="M1232" s="7"/>
      <c r="N1232" s="7"/>
      <c r="O1232" s="8"/>
      <c r="P1232" s="8"/>
      <c r="Q1232" s="8"/>
      <c r="R1232" s="8"/>
      <c r="S1232" s="8"/>
      <c r="T1232" s="8"/>
    </row>
    <row r="1233" spans="9:20" x14ac:dyDescent="0.2">
      <c r="I1233" s="13"/>
      <c r="J1233" s="6"/>
      <c r="K1233" s="7"/>
      <c r="L1233" s="7"/>
      <c r="M1233" s="7"/>
      <c r="N1233" s="7"/>
      <c r="O1233" s="8"/>
      <c r="P1233" s="8"/>
      <c r="Q1233" s="8"/>
      <c r="R1233" s="8"/>
      <c r="S1233" s="8"/>
      <c r="T1233" s="8"/>
    </row>
    <row r="1234" spans="9:20" x14ac:dyDescent="0.2">
      <c r="I1234" s="13"/>
      <c r="J1234" s="6"/>
      <c r="K1234" s="7"/>
      <c r="L1234" s="7"/>
      <c r="M1234" s="7"/>
      <c r="N1234" s="7"/>
      <c r="O1234" s="8"/>
      <c r="P1234" s="8"/>
      <c r="Q1234" s="8"/>
      <c r="R1234" s="8"/>
      <c r="S1234" s="8"/>
      <c r="T1234" s="8"/>
    </row>
    <row r="1235" spans="9:20" x14ac:dyDescent="0.2">
      <c r="I1235" s="13"/>
      <c r="J1235" s="6"/>
      <c r="K1235" s="7"/>
      <c r="L1235" s="7"/>
      <c r="M1235" s="7"/>
      <c r="N1235" s="7"/>
      <c r="O1235" s="8"/>
      <c r="P1235" s="8"/>
      <c r="Q1235" s="8"/>
      <c r="R1235" s="8"/>
      <c r="S1235" s="8"/>
      <c r="T1235" s="8"/>
    </row>
    <row r="1236" spans="9:20" x14ac:dyDescent="0.2">
      <c r="I1236" s="13"/>
      <c r="J1236" s="6"/>
      <c r="K1236" s="7"/>
      <c r="L1236" s="7"/>
      <c r="M1236" s="7"/>
      <c r="N1236" s="7"/>
      <c r="O1236" s="8"/>
      <c r="P1236" s="8"/>
      <c r="Q1236" s="8"/>
      <c r="R1236" s="8"/>
      <c r="S1236" s="8"/>
      <c r="T1236" s="8"/>
    </row>
    <row r="1237" spans="9:20" x14ac:dyDescent="0.2">
      <c r="I1237" s="13"/>
      <c r="J1237" s="6"/>
      <c r="K1237" s="7"/>
      <c r="L1237" s="7"/>
      <c r="M1237" s="7"/>
      <c r="N1237" s="7"/>
      <c r="O1237" s="8"/>
      <c r="P1237" s="8"/>
      <c r="Q1237" s="8"/>
      <c r="R1237" s="8"/>
      <c r="S1237" s="8"/>
      <c r="T1237" s="8"/>
    </row>
    <row r="1238" spans="9:20" x14ac:dyDescent="0.2">
      <c r="I1238" s="13"/>
      <c r="J1238" s="6"/>
      <c r="K1238" s="7"/>
      <c r="L1238" s="7"/>
      <c r="M1238" s="7"/>
      <c r="N1238" s="7"/>
      <c r="O1238" s="8"/>
      <c r="P1238" s="8"/>
      <c r="Q1238" s="8"/>
      <c r="R1238" s="8"/>
      <c r="S1238" s="8"/>
      <c r="T1238" s="8"/>
    </row>
    <row r="1239" spans="9:20" x14ac:dyDescent="0.2">
      <c r="I1239" s="13"/>
      <c r="J1239" s="6"/>
      <c r="K1239" s="7"/>
      <c r="L1239" s="7"/>
      <c r="M1239" s="7"/>
      <c r="N1239" s="7"/>
      <c r="O1239" s="8"/>
      <c r="P1239" s="8"/>
      <c r="Q1239" s="8"/>
      <c r="R1239" s="8"/>
      <c r="S1239" s="8"/>
      <c r="T1239" s="8"/>
    </row>
    <row r="1240" spans="9:20" x14ac:dyDescent="0.2">
      <c r="I1240" s="13"/>
      <c r="J1240" s="6"/>
      <c r="K1240" s="7"/>
      <c r="L1240" s="7"/>
      <c r="M1240" s="7"/>
      <c r="N1240" s="7"/>
      <c r="O1240" s="8"/>
      <c r="P1240" s="8"/>
      <c r="Q1240" s="8"/>
      <c r="R1240" s="8"/>
      <c r="S1240" s="8"/>
      <c r="T1240" s="8"/>
    </row>
    <row r="1241" spans="9:20" x14ac:dyDescent="0.2">
      <c r="I1241" s="13"/>
      <c r="J1241" s="6"/>
      <c r="K1241" s="7"/>
      <c r="L1241" s="7"/>
      <c r="M1241" s="7"/>
      <c r="N1241" s="7"/>
      <c r="O1241" s="8"/>
      <c r="P1241" s="8"/>
      <c r="Q1241" s="8"/>
      <c r="R1241" s="8"/>
      <c r="S1241" s="8"/>
      <c r="T1241" s="8"/>
    </row>
    <row r="1242" spans="9:20" x14ac:dyDescent="0.2">
      <c r="I1242" s="13"/>
      <c r="J1242" s="6"/>
      <c r="K1242" s="7"/>
      <c r="L1242" s="7"/>
      <c r="M1242" s="7"/>
      <c r="N1242" s="7"/>
      <c r="O1242" s="8"/>
      <c r="P1242" s="8"/>
      <c r="Q1242" s="8"/>
      <c r="R1242" s="8"/>
      <c r="S1242" s="8"/>
      <c r="T1242" s="8"/>
    </row>
    <row r="1243" spans="9:20" x14ac:dyDescent="0.2">
      <c r="I1243" s="13"/>
      <c r="J1243" s="6"/>
      <c r="K1243" s="7"/>
      <c r="L1243" s="7"/>
      <c r="M1243" s="7"/>
      <c r="N1243" s="7"/>
      <c r="O1243" s="8"/>
      <c r="P1243" s="8"/>
      <c r="Q1243" s="8"/>
      <c r="R1243" s="8"/>
      <c r="S1243" s="8"/>
      <c r="T1243" s="8"/>
    </row>
    <row r="1244" spans="9:20" x14ac:dyDescent="0.2">
      <c r="I1244" s="13"/>
      <c r="J1244" s="6"/>
      <c r="K1244" s="7"/>
      <c r="L1244" s="7"/>
      <c r="M1244" s="7"/>
      <c r="N1244" s="7"/>
      <c r="O1244" s="8"/>
      <c r="P1244" s="8"/>
      <c r="Q1244" s="8"/>
      <c r="R1244" s="8"/>
      <c r="S1244" s="8"/>
      <c r="T1244" s="8"/>
    </row>
    <row r="1245" spans="9:20" x14ac:dyDescent="0.2">
      <c r="I1245" s="13"/>
      <c r="J1245" s="6"/>
      <c r="K1245" s="7"/>
      <c r="L1245" s="7"/>
      <c r="M1245" s="7"/>
      <c r="N1245" s="7"/>
      <c r="O1245" s="8"/>
      <c r="P1245" s="8"/>
      <c r="Q1245" s="8"/>
      <c r="R1245" s="8"/>
      <c r="S1245" s="8"/>
      <c r="T1245" s="8"/>
    </row>
    <row r="1246" spans="9:20" x14ac:dyDescent="0.2">
      <c r="I1246" s="13"/>
      <c r="J1246" s="6"/>
      <c r="K1246" s="7"/>
      <c r="L1246" s="7"/>
      <c r="M1246" s="7"/>
      <c r="N1246" s="7"/>
      <c r="O1246" s="8"/>
      <c r="P1246" s="8"/>
      <c r="Q1246" s="8"/>
      <c r="R1246" s="8"/>
      <c r="S1246" s="8"/>
      <c r="T1246" s="8"/>
    </row>
    <row r="1247" spans="9:20" x14ac:dyDescent="0.2">
      <c r="I1247" s="13"/>
      <c r="J1247" s="6"/>
      <c r="K1247" s="7"/>
      <c r="L1247" s="7"/>
      <c r="M1247" s="7"/>
      <c r="N1247" s="7"/>
      <c r="O1247" s="8"/>
      <c r="P1247" s="8"/>
      <c r="Q1247" s="8"/>
      <c r="R1247" s="8"/>
      <c r="S1247" s="8"/>
      <c r="T1247" s="8"/>
    </row>
    <row r="1248" spans="9:20" x14ac:dyDescent="0.2">
      <c r="I1248" s="13"/>
      <c r="J1248" s="6"/>
      <c r="K1248" s="7"/>
      <c r="L1248" s="7"/>
      <c r="M1248" s="7"/>
      <c r="N1248" s="7"/>
      <c r="O1248" s="8"/>
      <c r="P1248" s="8"/>
      <c r="Q1248" s="8"/>
      <c r="R1248" s="8"/>
      <c r="S1248" s="8"/>
      <c r="T1248" s="8"/>
    </row>
    <row r="1249" spans="9:20" x14ac:dyDescent="0.2">
      <c r="I1249" s="13"/>
      <c r="J1249" s="6"/>
      <c r="K1249" s="7"/>
      <c r="L1249" s="7"/>
      <c r="M1249" s="7"/>
      <c r="N1249" s="7"/>
      <c r="O1249" s="8"/>
      <c r="P1249" s="8"/>
      <c r="Q1249" s="8"/>
      <c r="R1249" s="8"/>
      <c r="S1249" s="8"/>
      <c r="T1249" s="8"/>
    </row>
    <row r="1250" spans="9:20" x14ac:dyDescent="0.2">
      <c r="I1250" s="13"/>
      <c r="J1250" s="6"/>
      <c r="K1250" s="7"/>
      <c r="L1250" s="7"/>
      <c r="M1250" s="7"/>
      <c r="N1250" s="7"/>
      <c r="O1250" s="8"/>
      <c r="P1250" s="8"/>
      <c r="Q1250" s="8"/>
      <c r="R1250" s="8"/>
      <c r="S1250" s="8"/>
      <c r="T1250" s="8"/>
    </row>
    <row r="1251" spans="9:20" x14ac:dyDescent="0.2">
      <c r="I1251" s="13"/>
      <c r="J1251" s="6"/>
      <c r="K1251" s="7"/>
      <c r="L1251" s="7"/>
      <c r="M1251" s="7"/>
      <c r="N1251" s="7"/>
      <c r="O1251" s="8"/>
      <c r="P1251" s="8"/>
      <c r="Q1251" s="8"/>
      <c r="R1251" s="8"/>
      <c r="S1251" s="8"/>
      <c r="T1251" s="8"/>
    </row>
    <row r="1252" spans="9:20" x14ac:dyDescent="0.2">
      <c r="I1252" s="13"/>
      <c r="J1252" s="6"/>
      <c r="K1252" s="7"/>
      <c r="L1252" s="7"/>
      <c r="M1252" s="7"/>
      <c r="N1252" s="7"/>
      <c r="O1252" s="8"/>
      <c r="P1252" s="8"/>
      <c r="Q1252" s="8"/>
      <c r="R1252" s="8"/>
      <c r="S1252" s="8"/>
      <c r="T1252" s="8"/>
    </row>
    <row r="1253" spans="9:20" x14ac:dyDescent="0.2">
      <c r="I1253" s="13"/>
      <c r="J1253" s="6"/>
      <c r="K1253" s="7"/>
      <c r="L1253" s="7"/>
      <c r="M1253" s="7"/>
      <c r="N1253" s="7"/>
      <c r="O1253" s="8"/>
      <c r="P1253" s="8"/>
      <c r="Q1253" s="8"/>
      <c r="R1253" s="8"/>
      <c r="S1253" s="8"/>
      <c r="T1253" s="8"/>
    </row>
    <row r="1254" spans="9:20" x14ac:dyDescent="0.2">
      <c r="I1254" s="13"/>
      <c r="J1254" s="6"/>
      <c r="K1254" s="7"/>
      <c r="L1254" s="7"/>
      <c r="M1254" s="7"/>
      <c r="N1254" s="7"/>
      <c r="O1254" s="8"/>
      <c r="P1254" s="8"/>
      <c r="Q1254" s="8"/>
      <c r="R1254" s="8"/>
      <c r="S1254" s="8"/>
      <c r="T1254" s="8"/>
    </row>
    <row r="1255" spans="9:20" x14ac:dyDescent="0.2">
      <c r="I1255" s="13"/>
      <c r="J1255" s="6"/>
      <c r="K1255" s="7"/>
      <c r="L1255" s="7"/>
      <c r="M1255" s="7"/>
      <c r="N1255" s="7"/>
      <c r="O1255" s="8"/>
      <c r="P1255" s="8"/>
      <c r="Q1255" s="8"/>
      <c r="R1255" s="8"/>
      <c r="S1255" s="8"/>
      <c r="T1255" s="8"/>
    </row>
    <row r="1256" spans="9:20" x14ac:dyDescent="0.2">
      <c r="I1256" s="13"/>
      <c r="J1256" s="6"/>
      <c r="K1256" s="7"/>
      <c r="L1256" s="7"/>
      <c r="M1256" s="7"/>
      <c r="N1256" s="7"/>
      <c r="O1256" s="8"/>
      <c r="P1256" s="8"/>
      <c r="Q1256" s="8"/>
      <c r="R1256" s="8"/>
      <c r="S1256" s="8"/>
      <c r="T1256" s="8"/>
    </row>
    <row r="1257" spans="9:20" x14ac:dyDescent="0.2">
      <c r="I1257" s="13"/>
      <c r="J1257" s="6"/>
      <c r="K1257" s="7"/>
      <c r="L1257" s="7"/>
      <c r="M1257" s="7"/>
      <c r="N1257" s="7"/>
      <c r="O1257" s="8"/>
      <c r="P1257" s="8"/>
      <c r="Q1257" s="8"/>
      <c r="R1257" s="8"/>
      <c r="S1257" s="8"/>
      <c r="T1257" s="8"/>
    </row>
    <row r="1258" spans="9:20" x14ac:dyDescent="0.2">
      <c r="I1258" s="13"/>
      <c r="J1258" s="6"/>
      <c r="K1258" s="7"/>
      <c r="L1258" s="7"/>
      <c r="M1258" s="7"/>
      <c r="N1258" s="7"/>
      <c r="O1258" s="8"/>
      <c r="P1258" s="8"/>
      <c r="Q1258" s="8"/>
      <c r="R1258" s="8"/>
      <c r="S1258" s="8"/>
      <c r="T1258" s="8"/>
    </row>
    <row r="1259" spans="9:20" x14ac:dyDescent="0.2">
      <c r="I1259" s="13"/>
      <c r="J1259" s="6"/>
      <c r="K1259" s="7"/>
      <c r="L1259" s="7"/>
      <c r="M1259" s="7"/>
      <c r="N1259" s="7"/>
      <c r="O1259" s="8"/>
      <c r="P1259" s="8"/>
      <c r="Q1259" s="8"/>
      <c r="R1259" s="8"/>
      <c r="S1259" s="8"/>
      <c r="T1259" s="8"/>
    </row>
    <row r="1260" spans="9:20" x14ac:dyDescent="0.2">
      <c r="I1260" s="13"/>
      <c r="J1260" s="6"/>
      <c r="K1260" s="7"/>
      <c r="L1260" s="7"/>
      <c r="M1260" s="7"/>
      <c r="N1260" s="7"/>
      <c r="O1260" s="8"/>
      <c r="P1260" s="8"/>
      <c r="Q1260" s="8"/>
      <c r="R1260" s="8"/>
      <c r="S1260" s="8"/>
      <c r="T1260" s="8"/>
    </row>
    <row r="1261" spans="9:20" x14ac:dyDescent="0.2">
      <c r="I1261" s="13"/>
      <c r="J1261" s="6"/>
      <c r="K1261" s="7"/>
      <c r="L1261" s="7"/>
      <c r="M1261" s="7"/>
      <c r="N1261" s="7"/>
      <c r="O1261" s="8"/>
      <c r="P1261" s="8"/>
      <c r="Q1261" s="8"/>
      <c r="R1261" s="8"/>
      <c r="S1261" s="8"/>
      <c r="T1261" s="8"/>
    </row>
    <row r="1262" spans="9:20" x14ac:dyDescent="0.2">
      <c r="I1262" s="13"/>
      <c r="J1262" s="6"/>
      <c r="K1262" s="7"/>
      <c r="L1262" s="7"/>
      <c r="M1262" s="7"/>
      <c r="N1262" s="7"/>
      <c r="O1262" s="8"/>
      <c r="P1262" s="8"/>
      <c r="Q1262" s="8"/>
      <c r="R1262" s="8"/>
      <c r="S1262" s="8"/>
      <c r="T1262" s="8"/>
    </row>
    <row r="1263" spans="9:20" x14ac:dyDescent="0.2">
      <c r="I1263" s="13"/>
      <c r="J1263" s="6"/>
      <c r="K1263" s="7"/>
      <c r="L1263" s="7"/>
      <c r="M1263" s="7"/>
      <c r="N1263" s="7"/>
      <c r="O1263" s="8"/>
      <c r="P1263" s="8"/>
      <c r="Q1263" s="8"/>
      <c r="R1263" s="8"/>
      <c r="S1263" s="8"/>
      <c r="T1263" s="8"/>
    </row>
    <row r="1264" spans="9:20" x14ac:dyDescent="0.2">
      <c r="I1264" s="13"/>
      <c r="J1264" s="6"/>
      <c r="K1264" s="7"/>
      <c r="L1264" s="7"/>
      <c r="M1264" s="7"/>
      <c r="N1264" s="7"/>
      <c r="O1264" s="8"/>
      <c r="P1264" s="8"/>
      <c r="Q1264" s="8"/>
      <c r="R1264" s="8"/>
      <c r="S1264" s="8"/>
      <c r="T1264" s="8"/>
    </row>
    <row r="1265" spans="9:20" x14ac:dyDescent="0.2">
      <c r="I1265" s="13"/>
      <c r="J1265" s="6"/>
      <c r="K1265" s="7"/>
      <c r="L1265" s="7"/>
      <c r="M1265" s="7"/>
      <c r="N1265" s="7"/>
      <c r="O1265" s="8"/>
      <c r="P1265" s="8"/>
      <c r="Q1265" s="8"/>
      <c r="R1265" s="8"/>
      <c r="S1265" s="8"/>
      <c r="T1265" s="8"/>
    </row>
    <row r="1266" spans="9:20" x14ac:dyDescent="0.2">
      <c r="I1266" s="13"/>
      <c r="J1266" s="6"/>
      <c r="K1266" s="7"/>
      <c r="L1266" s="7"/>
      <c r="M1266" s="7"/>
      <c r="N1266" s="7"/>
      <c r="O1266" s="8"/>
      <c r="P1266" s="8"/>
      <c r="Q1266" s="8"/>
      <c r="R1266" s="8"/>
      <c r="S1266" s="8"/>
      <c r="T1266" s="8"/>
    </row>
    <row r="1267" spans="9:20" x14ac:dyDescent="0.2">
      <c r="I1267" s="13"/>
      <c r="J1267" s="6"/>
      <c r="K1267" s="7"/>
      <c r="L1267" s="7"/>
      <c r="M1267" s="7"/>
      <c r="N1267" s="7"/>
      <c r="O1267" s="8"/>
      <c r="P1267" s="8"/>
      <c r="Q1267" s="8"/>
      <c r="R1267" s="8"/>
      <c r="S1267" s="8"/>
      <c r="T1267" s="8"/>
    </row>
    <row r="1268" spans="9:20" x14ac:dyDescent="0.2">
      <c r="I1268" s="13"/>
      <c r="J1268" s="6"/>
      <c r="K1268" s="7"/>
      <c r="L1268" s="7"/>
      <c r="M1268" s="7"/>
      <c r="N1268" s="7"/>
      <c r="O1268" s="8"/>
      <c r="P1268" s="8"/>
      <c r="Q1268" s="8"/>
      <c r="R1268" s="8"/>
      <c r="S1268" s="8"/>
      <c r="T1268" s="8"/>
    </row>
    <row r="1269" spans="9:20" x14ac:dyDescent="0.2">
      <c r="I1269" s="13"/>
      <c r="J1269" s="6"/>
      <c r="K1269" s="7"/>
      <c r="L1269" s="7"/>
      <c r="M1269" s="7"/>
      <c r="N1269" s="7"/>
      <c r="O1269" s="8"/>
      <c r="P1269" s="8"/>
      <c r="Q1269" s="8"/>
      <c r="R1269" s="8"/>
      <c r="S1269" s="8"/>
      <c r="T1269" s="8"/>
    </row>
    <row r="1270" spans="9:20" x14ac:dyDescent="0.2">
      <c r="I1270" s="13"/>
      <c r="J1270" s="6"/>
      <c r="K1270" s="7"/>
      <c r="L1270" s="7"/>
      <c r="M1270" s="7"/>
      <c r="N1270" s="7"/>
      <c r="O1270" s="8"/>
      <c r="P1270" s="8"/>
      <c r="Q1270" s="8"/>
      <c r="R1270" s="8"/>
      <c r="S1270" s="8"/>
      <c r="T1270" s="8"/>
    </row>
    <row r="1271" spans="9:20" x14ac:dyDescent="0.2">
      <c r="I1271" s="13"/>
      <c r="J1271" s="6"/>
      <c r="K1271" s="7"/>
      <c r="L1271" s="7"/>
      <c r="M1271" s="7"/>
      <c r="N1271" s="7"/>
      <c r="O1271" s="8"/>
      <c r="P1271" s="8"/>
      <c r="Q1271" s="8"/>
      <c r="R1271" s="8"/>
      <c r="S1271" s="8"/>
      <c r="T1271" s="8"/>
    </row>
    <row r="1272" spans="9:20" x14ac:dyDescent="0.2">
      <c r="I1272" s="13"/>
      <c r="J1272" s="6"/>
      <c r="K1272" s="7"/>
      <c r="L1272" s="7"/>
      <c r="M1272" s="7"/>
      <c r="N1272" s="7"/>
      <c r="O1272" s="8"/>
      <c r="P1272" s="8"/>
      <c r="Q1272" s="8"/>
      <c r="R1272" s="8"/>
      <c r="S1272" s="8"/>
      <c r="T1272" s="8"/>
    </row>
    <row r="1273" spans="9:20" x14ac:dyDescent="0.2">
      <c r="I1273" s="13"/>
      <c r="J1273" s="6"/>
      <c r="K1273" s="7"/>
      <c r="L1273" s="7"/>
      <c r="M1273" s="7"/>
      <c r="N1273" s="7"/>
      <c r="O1273" s="8"/>
      <c r="P1273" s="8"/>
      <c r="Q1273" s="8"/>
      <c r="R1273" s="8"/>
      <c r="S1273" s="8"/>
      <c r="T1273" s="8"/>
    </row>
    <row r="1274" spans="9:20" x14ac:dyDescent="0.2">
      <c r="I1274" s="13"/>
      <c r="J1274" s="6"/>
      <c r="K1274" s="7"/>
      <c r="L1274" s="7"/>
      <c r="M1274" s="7"/>
      <c r="N1274" s="7"/>
      <c r="O1274" s="8"/>
      <c r="P1274" s="8"/>
      <c r="Q1274" s="8"/>
      <c r="R1274" s="8"/>
      <c r="S1274" s="8"/>
      <c r="T1274" s="8"/>
    </row>
    <row r="1275" spans="9:20" x14ac:dyDescent="0.2">
      <c r="I1275" s="13"/>
      <c r="J1275" s="6"/>
      <c r="K1275" s="7"/>
      <c r="L1275" s="7"/>
      <c r="M1275" s="7"/>
      <c r="N1275" s="7"/>
      <c r="O1275" s="8"/>
      <c r="P1275" s="8"/>
      <c r="Q1275" s="8"/>
      <c r="R1275" s="8"/>
      <c r="S1275" s="8"/>
      <c r="T1275" s="8"/>
    </row>
    <row r="1276" spans="9:20" x14ac:dyDescent="0.2">
      <c r="I1276" s="13"/>
      <c r="J1276" s="6"/>
      <c r="K1276" s="7"/>
      <c r="L1276" s="7"/>
      <c r="M1276" s="7"/>
      <c r="N1276" s="7"/>
      <c r="O1276" s="8"/>
      <c r="P1276" s="8"/>
      <c r="Q1276" s="8"/>
      <c r="R1276" s="8"/>
      <c r="S1276" s="8"/>
      <c r="T1276" s="8"/>
    </row>
    <row r="1277" spans="9:20" x14ac:dyDescent="0.2">
      <c r="I1277" s="13"/>
      <c r="J1277" s="6"/>
      <c r="K1277" s="7"/>
      <c r="L1277" s="7"/>
      <c r="M1277" s="7"/>
      <c r="N1277" s="7"/>
      <c r="O1277" s="8"/>
      <c r="P1277" s="8"/>
      <c r="Q1277" s="8"/>
      <c r="R1277" s="8"/>
      <c r="S1277" s="8"/>
      <c r="T1277" s="8"/>
    </row>
    <row r="1278" spans="9:20" x14ac:dyDescent="0.2">
      <c r="I1278" s="13"/>
      <c r="J1278" s="6"/>
      <c r="K1278" s="7"/>
      <c r="L1278" s="7"/>
      <c r="M1278" s="7"/>
      <c r="N1278" s="7"/>
      <c r="O1278" s="8"/>
      <c r="P1278" s="8"/>
      <c r="Q1278" s="8"/>
      <c r="R1278" s="8"/>
      <c r="S1278" s="8"/>
      <c r="T1278" s="8"/>
    </row>
    <row r="1279" spans="9:20" x14ac:dyDescent="0.2">
      <c r="I1279" s="13"/>
      <c r="J1279" s="6"/>
      <c r="K1279" s="7"/>
      <c r="L1279" s="7"/>
      <c r="M1279" s="7"/>
      <c r="N1279" s="7"/>
      <c r="O1279" s="8"/>
      <c r="P1279" s="8"/>
      <c r="Q1279" s="8"/>
      <c r="R1279" s="8"/>
      <c r="S1279" s="8"/>
      <c r="T1279" s="8"/>
    </row>
    <row r="1280" spans="9:20" x14ac:dyDescent="0.2">
      <c r="I1280" s="13"/>
      <c r="J1280" s="6"/>
      <c r="K1280" s="7"/>
      <c r="L1280" s="7"/>
      <c r="M1280" s="7"/>
      <c r="N1280" s="7"/>
      <c r="O1280" s="8"/>
      <c r="P1280" s="8"/>
      <c r="Q1280" s="8"/>
      <c r="R1280" s="8"/>
      <c r="S1280" s="8"/>
      <c r="T1280" s="8"/>
    </row>
    <row r="1281" spans="9:20" x14ac:dyDescent="0.2">
      <c r="I1281" s="13"/>
      <c r="J1281" s="6"/>
      <c r="K1281" s="7"/>
      <c r="L1281" s="7"/>
      <c r="M1281" s="7"/>
      <c r="N1281" s="7"/>
      <c r="O1281" s="8"/>
      <c r="P1281" s="8"/>
      <c r="Q1281" s="8"/>
      <c r="R1281" s="8"/>
      <c r="S1281" s="8"/>
      <c r="T1281" s="8"/>
    </row>
    <row r="1282" spans="9:20" x14ac:dyDescent="0.2">
      <c r="I1282" s="13"/>
      <c r="J1282" s="6"/>
      <c r="K1282" s="7"/>
      <c r="L1282" s="7"/>
      <c r="M1282" s="7"/>
      <c r="N1282" s="7"/>
      <c r="O1282" s="8"/>
      <c r="P1282" s="8"/>
      <c r="Q1282" s="8"/>
      <c r="R1282" s="8"/>
      <c r="S1282" s="8"/>
      <c r="T1282" s="8"/>
    </row>
    <row r="1283" spans="9:20" x14ac:dyDescent="0.2">
      <c r="I1283" s="13"/>
      <c r="J1283" s="6"/>
      <c r="K1283" s="7"/>
      <c r="L1283" s="7"/>
      <c r="M1283" s="7"/>
      <c r="N1283" s="7"/>
      <c r="O1283" s="8"/>
      <c r="P1283" s="8"/>
      <c r="Q1283" s="8"/>
      <c r="R1283" s="8"/>
      <c r="S1283" s="8"/>
      <c r="T1283" s="8"/>
    </row>
    <row r="1284" spans="9:20" x14ac:dyDescent="0.2">
      <c r="I1284" s="13"/>
      <c r="J1284" s="6"/>
      <c r="K1284" s="7"/>
      <c r="L1284" s="7"/>
      <c r="M1284" s="7"/>
      <c r="N1284" s="7"/>
      <c r="O1284" s="8"/>
      <c r="P1284" s="8"/>
      <c r="Q1284" s="8"/>
      <c r="R1284" s="8"/>
      <c r="S1284" s="8"/>
      <c r="T1284" s="8"/>
    </row>
    <row r="1285" spans="9:20" x14ac:dyDescent="0.2">
      <c r="I1285" s="13"/>
      <c r="J1285" s="6"/>
      <c r="K1285" s="7"/>
      <c r="L1285" s="7"/>
      <c r="M1285" s="7"/>
      <c r="N1285" s="7"/>
      <c r="O1285" s="8"/>
      <c r="P1285" s="8"/>
      <c r="Q1285" s="8"/>
      <c r="R1285" s="8"/>
      <c r="S1285" s="8"/>
      <c r="T1285" s="8"/>
    </row>
    <row r="1286" spans="9:20" x14ac:dyDescent="0.2">
      <c r="I1286" s="13"/>
      <c r="J1286" s="6"/>
      <c r="K1286" s="7"/>
      <c r="L1286" s="7"/>
      <c r="M1286" s="7"/>
      <c r="N1286" s="7"/>
      <c r="O1286" s="8"/>
      <c r="P1286" s="8"/>
      <c r="Q1286" s="8"/>
      <c r="R1286" s="8"/>
      <c r="S1286" s="8"/>
      <c r="T1286" s="8"/>
    </row>
    <row r="1287" spans="9:20" x14ac:dyDescent="0.2">
      <c r="I1287" s="13"/>
      <c r="J1287" s="6"/>
      <c r="K1287" s="7"/>
      <c r="L1287" s="7"/>
      <c r="M1287" s="7"/>
      <c r="N1287" s="7"/>
      <c r="O1287" s="8"/>
      <c r="P1287" s="8"/>
      <c r="Q1287" s="8"/>
      <c r="R1287" s="8"/>
      <c r="S1287" s="8"/>
      <c r="T1287" s="8"/>
    </row>
    <row r="1288" spans="9:20" x14ac:dyDescent="0.2">
      <c r="I1288" s="13"/>
      <c r="J1288" s="6"/>
      <c r="K1288" s="7"/>
      <c r="L1288" s="7"/>
      <c r="M1288" s="7"/>
      <c r="N1288" s="7"/>
      <c r="O1288" s="8"/>
      <c r="P1288" s="8"/>
      <c r="Q1288" s="8"/>
      <c r="R1288" s="8"/>
      <c r="S1288" s="8"/>
      <c r="T1288" s="8"/>
    </row>
    <row r="1289" spans="9:20" x14ac:dyDescent="0.2">
      <c r="I1289" s="13"/>
      <c r="J1289" s="6"/>
      <c r="K1289" s="7"/>
      <c r="L1289" s="7"/>
      <c r="M1289" s="7"/>
      <c r="N1289" s="7"/>
      <c r="O1289" s="8"/>
      <c r="P1289" s="8"/>
      <c r="Q1289" s="8"/>
      <c r="R1289" s="8"/>
      <c r="S1289" s="8"/>
      <c r="T1289" s="8"/>
    </row>
    <row r="1290" spans="9:20" x14ac:dyDescent="0.2">
      <c r="I1290" s="13"/>
      <c r="J1290" s="6"/>
      <c r="K1290" s="7"/>
      <c r="L1290" s="7"/>
      <c r="M1290" s="7"/>
      <c r="N1290" s="7"/>
      <c r="O1290" s="8"/>
      <c r="P1290" s="8"/>
      <c r="Q1290" s="8"/>
      <c r="R1290" s="8"/>
      <c r="S1290" s="8"/>
      <c r="T1290" s="8"/>
    </row>
    <row r="1291" spans="9:20" x14ac:dyDescent="0.2">
      <c r="I1291" s="13"/>
      <c r="J1291" s="6"/>
      <c r="K1291" s="7"/>
      <c r="L1291" s="7"/>
      <c r="M1291" s="7"/>
      <c r="N1291" s="7"/>
      <c r="O1291" s="8"/>
      <c r="P1291" s="8"/>
      <c r="Q1291" s="8"/>
      <c r="R1291" s="8"/>
      <c r="S1291" s="8"/>
      <c r="T1291" s="8"/>
    </row>
    <row r="1292" spans="9:20" x14ac:dyDescent="0.2">
      <c r="I1292" s="13"/>
      <c r="J1292" s="6"/>
      <c r="K1292" s="7"/>
      <c r="L1292" s="7"/>
      <c r="M1292" s="7"/>
      <c r="N1292" s="7"/>
      <c r="O1292" s="8"/>
      <c r="P1292" s="8"/>
      <c r="Q1292" s="8"/>
      <c r="R1292" s="8"/>
      <c r="S1292" s="8"/>
      <c r="T1292" s="8"/>
    </row>
    <row r="1293" spans="9:20" x14ac:dyDescent="0.2">
      <c r="I1293" s="13"/>
      <c r="J1293" s="6"/>
      <c r="K1293" s="7"/>
      <c r="L1293" s="7"/>
      <c r="M1293" s="7"/>
      <c r="N1293" s="7"/>
      <c r="O1293" s="8"/>
      <c r="P1293" s="8"/>
      <c r="Q1293" s="8"/>
      <c r="R1293" s="8"/>
      <c r="S1293" s="8"/>
      <c r="T1293" s="8"/>
    </row>
    <row r="1294" spans="9:20" x14ac:dyDescent="0.2">
      <c r="I1294" s="13"/>
      <c r="J1294" s="6"/>
      <c r="K1294" s="7"/>
      <c r="L1294" s="7"/>
      <c r="M1294" s="7"/>
      <c r="N1294" s="7"/>
      <c r="O1294" s="8"/>
      <c r="P1294" s="8"/>
      <c r="Q1294" s="8"/>
      <c r="R1294" s="8"/>
      <c r="S1294" s="8"/>
      <c r="T1294" s="8"/>
    </row>
    <row r="1295" spans="9:20" x14ac:dyDescent="0.2">
      <c r="I1295" s="13"/>
      <c r="J1295" s="6"/>
      <c r="K1295" s="7"/>
      <c r="L1295" s="7"/>
      <c r="M1295" s="7"/>
      <c r="N1295" s="7"/>
      <c r="O1295" s="8"/>
      <c r="P1295" s="8"/>
      <c r="Q1295" s="8"/>
      <c r="R1295" s="8"/>
      <c r="S1295" s="8"/>
      <c r="T1295" s="8"/>
    </row>
    <row r="1296" spans="9:20" x14ac:dyDescent="0.2">
      <c r="I1296" s="13"/>
      <c r="J1296" s="6"/>
      <c r="K1296" s="7"/>
      <c r="L1296" s="7"/>
      <c r="M1296" s="7"/>
      <c r="N1296" s="7"/>
      <c r="O1296" s="8"/>
      <c r="P1296" s="8"/>
      <c r="Q1296" s="8"/>
      <c r="R1296" s="8"/>
      <c r="S1296" s="8"/>
      <c r="T1296" s="8"/>
    </row>
    <row r="1297" spans="9:20" x14ac:dyDescent="0.2">
      <c r="I1297" s="13"/>
      <c r="J1297" s="6"/>
      <c r="K1297" s="7"/>
      <c r="L1297" s="7"/>
      <c r="M1297" s="7"/>
      <c r="N1297" s="7"/>
      <c r="O1297" s="8"/>
      <c r="P1297" s="8"/>
      <c r="Q1297" s="8"/>
      <c r="R1297" s="8"/>
      <c r="S1297" s="8"/>
      <c r="T1297" s="8"/>
    </row>
    <row r="1298" spans="9:20" x14ac:dyDescent="0.2">
      <c r="I1298" s="13"/>
      <c r="J1298" s="6"/>
      <c r="K1298" s="7"/>
      <c r="L1298" s="7"/>
      <c r="M1298" s="7"/>
      <c r="N1298" s="7"/>
      <c r="O1298" s="8"/>
      <c r="P1298" s="8"/>
      <c r="Q1298" s="8"/>
      <c r="R1298" s="8"/>
      <c r="S1298" s="8"/>
      <c r="T1298" s="8"/>
    </row>
    <row r="1299" spans="9:20" x14ac:dyDescent="0.2">
      <c r="I1299" s="13"/>
      <c r="J1299" s="6"/>
      <c r="K1299" s="7"/>
      <c r="L1299" s="7"/>
      <c r="M1299" s="7"/>
      <c r="N1299" s="7"/>
      <c r="O1299" s="8"/>
      <c r="P1299" s="8"/>
      <c r="Q1299" s="8"/>
      <c r="R1299" s="8"/>
      <c r="S1299" s="8"/>
      <c r="T1299" s="8"/>
    </row>
    <row r="1300" spans="9:20" x14ac:dyDescent="0.2">
      <c r="I1300" s="13"/>
      <c r="J1300" s="6"/>
      <c r="K1300" s="7"/>
      <c r="L1300" s="7"/>
      <c r="M1300" s="7"/>
      <c r="N1300" s="7"/>
      <c r="O1300" s="8"/>
      <c r="P1300" s="8"/>
      <c r="Q1300" s="8"/>
      <c r="R1300" s="8"/>
      <c r="S1300" s="8"/>
      <c r="T1300" s="8"/>
    </row>
    <row r="1301" spans="9:20" x14ac:dyDescent="0.2">
      <c r="I1301" s="13"/>
      <c r="J1301" s="6"/>
      <c r="K1301" s="7"/>
      <c r="L1301" s="7"/>
      <c r="M1301" s="7"/>
      <c r="N1301" s="7"/>
      <c r="O1301" s="8"/>
      <c r="P1301" s="8"/>
      <c r="Q1301" s="8"/>
      <c r="R1301" s="8"/>
      <c r="S1301" s="8"/>
      <c r="T1301" s="8"/>
    </row>
    <row r="1302" spans="9:20" x14ac:dyDescent="0.2">
      <c r="I1302" s="13"/>
      <c r="J1302" s="6"/>
      <c r="K1302" s="7"/>
      <c r="L1302" s="7"/>
      <c r="M1302" s="7"/>
      <c r="N1302" s="7"/>
      <c r="O1302" s="8"/>
      <c r="P1302" s="8"/>
      <c r="Q1302" s="8"/>
      <c r="R1302" s="8"/>
      <c r="S1302" s="8"/>
      <c r="T1302" s="8"/>
    </row>
    <row r="1303" spans="9:20" x14ac:dyDescent="0.2">
      <c r="I1303" s="13"/>
      <c r="J1303" s="6"/>
      <c r="K1303" s="7"/>
      <c r="L1303" s="7"/>
      <c r="M1303" s="7"/>
      <c r="N1303" s="7"/>
      <c r="O1303" s="8"/>
      <c r="P1303" s="8"/>
      <c r="Q1303" s="8"/>
      <c r="R1303" s="8"/>
      <c r="S1303" s="8"/>
      <c r="T1303" s="8"/>
    </row>
    <row r="1304" spans="9:20" x14ac:dyDescent="0.2">
      <c r="I1304" s="13"/>
      <c r="J1304" s="6"/>
      <c r="K1304" s="7"/>
      <c r="L1304" s="7"/>
      <c r="M1304" s="7"/>
      <c r="N1304" s="7"/>
      <c r="O1304" s="8"/>
      <c r="P1304" s="8"/>
      <c r="Q1304" s="8"/>
      <c r="R1304" s="8"/>
      <c r="S1304" s="8"/>
      <c r="T1304" s="8"/>
    </row>
    <row r="1305" spans="9:20" x14ac:dyDescent="0.2">
      <c r="I1305" s="13"/>
      <c r="J1305" s="6"/>
      <c r="K1305" s="7"/>
      <c r="L1305" s="7"/>
      <c r="M1305" s="7"/>
      <c r="N1305" s="7"/>
      <c r="O1305" s="8"/>
      <c r="P1305" s="8"/>
      <c r="Q1305" s="8"/>
      <c r="R1305" s="8"/>
      <c r="S1305" s="8"/>
      <c r="T1305" s="8"/>
    </row>
    <row r="1306" spans="9:20" x14ac:dyDescent="0.2">
      <c r="I1306" s="13"/>
      <c r="J1306" s="6"/>
      <c r="K1306" s="7"/>
      <c r="L1306" s="7"/>
      <c r="M1306" s="7"/>
      <c r="N1306" s="7"/>
      <c r="O1306" s="8"/>
      <c r="P1306" s="8"/>
      <c r="Q1306" s="8"/>
      <c r="R1306" s="8"/>
      <c r="S1306" s="8"/>
      <c r="T1306" s="8"/>
    </row>
    <row r="1307" spans="9:20" x14ac:dyDescent="0.2">
      <c r="I1307" s="13"/>
      <c r="J1307" s="6"/>
      <c r="K1307" s="7"/>
      <c r="L1307" s="7"/>
      <c r="M1307" s="7"/>
      <c r="N1307" s="7"/>
      <c r="O1307" s="8"/>
      <c r="P1307" s="8"/>
      <c r="Q1307" s="8"/>
      <c r="R1307" s="8"/>
      <c r="S1307" s="8"/>
      <c r="T1307" s="8"/>
    </row>
    <row r="1308" spans="9:20" x14ac:dyDescent="0.2">
      <c r="I1308" s="13"/>
      <c r="J1308" s="6"/>
      <c r="K1308" s="7"/>
      <c r="L1308" s="7"/>
      <c r="M1308" s="7"/>
      <c r="N1308" s="7"/>
      <c r="O1308" s="8"/>
      <c r="P1308" s="8"/>
      <c r="Q1308" s="8"/>
      <c r="R1308" s="8"/>
      <c r="S1308" s="8"/>
      <c r="T1308" s="8"/>
    </row>
    <row r="1309" spans="9:20" x14ac:dyDescent="0.2">
      <c r="I1309" s="13"/>
      <c r="J1309" s="6"/>
      <c r="K1309" s="7"/>
      <c r="L1309" s="7"/>
      <c r="M1309" s="7"/>
      <c r="N1309" s="7"/>
      <c r="O1309" s="8"/>
      <c r="P1309" s="8"/>
      <c r="Q1309" s="8"/>
      <c r="R1309" s="8"/>
      <c r="S1309" s="8"/>
      <c r="T1309" s="8"/>
    </row>
    <row r="1310" spans="9:20" x14ac:dyDescent="0.2">
      <c r="I1310" s="13"/>
      <c r="J1310" s="6"/>
      <c r="K1310" s="7"/>
      <c r="L1310" s="7"/>
      <c r="M1310" s="7"/>
      <c r="N1310" s="7"/>
      <c r="O1310" s="8"/>
      <c r="P1310" s="8"/>
      <c r="Q1310" s="8"/>
      <c r="R1310" s="8"/>
      <c r="S1310" s="8"/>
      <c r="T1310" s="8"/>
    </row>
    <row r="1311" spans="9:20" x14ac:dyDescent="0.2">
      <c r="I1311" s="13"/>
      <c r="J1311" s="6"/>
      <c r="K1311" s="7"/>
      <c r="L1311" s="7"/>
      <c r="M1311" s="7"/>
      <c r="N1311" s="7"/>
      <c r="O1311" s="8"/>
      <c r="P1311" s="8"/>
      <c r="Q1311" s="8"/>
      <c r="R1311" s="8"/>
      <c r="S1311" s="8"/>
      <c r="T1311" s="8"/>
    </row>
    <row r="1312" spans="9:20" x14ac:dyDescent="0.2">
      <c r="I1312" s="13"/>
      <c r="J1312" s="6"/>
      <c r="K1312" s="7"/>
      <c r="L1312" s="7"/>
      <c r="M1312" s="7"/>
      <c r="N1312" s="7"/>
      <c r="O1312" s="8"/>
      <c r="P1312" s="8"/>
      <c r="Q1312" s="8"/>
      <c r="R1312" s="8"/>
      <c r="S1312" s="8"/>
      <c r="T1312" s="8"/>
    </row>
    <row r="1313" spans="9:20" x14ac:dyDescent="0.2">
      <c r="I1313" s="13"/>
      <c r="J1313" s="6"/>
      <c r="K1313" s="7"/>
      <c r="L1313" s="7"/>
      <c r="M1313" s="7"/>
      <c r="N1313" s="7"/>
      <c r="O1313" s="8"/>
      <c r="P1313" s="8"/>
      <c r="Q1313" s="8"/>
      <c r="R1313" s="8"/>
      <c r="S1313" s="8"/>
      <c r="T1313" s="8"/>
    </row>
    <row r="1314" spans="9:20" x14ac:dyDescent="0.2">
      <c r="I1314" s="13"/>
      <c r="J1314" s="6"/>
      <c r="K1314" s="7"/>
      <c r="L1314" s="7"/>
      <c r="M1314" s="7"/>
      <c r="N1314" s="7"/>
      <c r="O1314" s="8"/>
      <c r="P1314" s="8"/>
      <c r="Q1314" s="8"/>
      <c r="R1314" s="8"/>
      <c r="S1314" s="8"/>
      <c r="T1314" s="8"/>
    </row>
    <row r="1315" spans="9:20" x14ac:dyDescent="0.2">
      <c r="I1315" s="13"/>
      <c r="J1315" s="6"/>
      <c r="K1315" s="7"/>
      <c r="L1315" s="7"/>
      <c r="M1315" s="7"/>
      <c r="N1315" s="7"/>
      <c r="O1315" s="8"/>
      <c r="P1315" s="8"/>
      <c r="Q1315" s="8"/>
      <c r="R1315" s="8"/>
      <c r="S1315" s="8"/>
      <c r="T1315" s="8"/>
    </row>
    <row r="1316" spans="9:20" x14ac:dyDescent="0.2">
      <c r="I1316" s="13"/>
      <c r="J1316" s="6"/>
      <c r="K1316" s="7"/>
      <c r="L1316" s="7"/>
      <c r="M1316" s="7"/>
      <c r="N1316" s="7"/>
      <c r="O1316" s="8"/>
      <c r="P1316" s="8"/>
      <c r="Q1316" s="8"/>
      <c r="R1316" s="8"/>
      <c r="S1316" s="8"/>
      <c r="T1316" s="8"/>
    </row>
    <row r="1317" spans="9:20" x14ac:dyDescent="0.2">
      <c r="I1317" s="13"/>
      <c r="J1317" s="6"/>
      <c r="K1317" s="7"/>
      <c r="L1317" s="7"/>
      <c r="M1317" s="7"/>
      <c r="N1317" s="7"/>
      <c r="O1317" s="8"/>
      <c r="P1317" s="8"/>
      <c r="Q1317" s="8"/>
      <c r="R1317" s="8"/>
      <c r="S1317" s="8"/>
      <c r="T1317" s="8"/>
    </row>
    <row r="1318" spans="9:20" x14ac:dyDescent="0.2">
      <c r="I1318" s="13"/>
      <c r="J1318" s="6"/>
      <c r="K1318" s="7"/>
      <c r="L1318" s="7"/>
      <c r="M1318" s="7"/>
      <c r="N1318" s="7"/>
      <c r="O1318" s="8"/>
      <c r="P1318" s="8"/>
      <c r="Q1318" s="8"/>
      <c r="R1318" s="8"/>
      <c r="S1318" s="8"/>
      <c r="T1318" s="8"/>
    </row>
    <row r="1319" spans="9:20" x14ac:dyDescent="0.2">
      <c r="I1319" s="13"/>
      <c r="J1319" s="6"/>
      <c r="K1319" s="7"/>
      <c r="L1319" s="7"/>
      <c r="M1319" s="7"/>
      <c r="N1319" s="7"/>
      <c r="O1319" s="8"/>
      <c r="P1319" s="8"/>
      <c r="Q1319" s="8"/>
      <c r="R1319" s="8"/>
      <c r="S1319" s="8"/>
      <c r="T1319" s="8"/>
    </row>
    <row r="1320" spans="9:20" x14ac:dyDescent="0.2">
      <c r="I1320" s="13"/>
      <c r="J1320" s="6"/>
      <c r="K1320" s="7"/>
      <c r="L1320" s="7"/>
      <c r="M1320" s="7"/>
      <c r="N1320" s="7"/>
      <c r="O1320" s="8"/>
      <c r="P1320" s="8"/>
      <c r="Q1320" s="8"/>
      <c r="R1320" s="8"/>
      <c r="S1320" s="8"/>
      <c r="T1320" s="8"/>
    </row>
    <row r="1321" spans="9:20" x14ac:dyDescent="0.2">
      <c r="I1321" s="13"/>
      <c r="J1321" s="6"/>
      <c r="K1321" s="7"/>
      <c r="L1321" s="7"/>
      <c r="M1321" s="7"/>
      <c r="N1321" s="7"/>
      <c r="O1321" s="8"/>
      <c r="P1321" s="8"/>
      <c r="Q1321" s="8"/>
      <c r="R1321" s="8"/>
      <c r="S1321" s="8"/>
      <c r="T1321" s="8"/>
    </row>
    <row r="1322" spans="9:20" x14ac:dyDescent="0.2">
      <c r="I1322" s="13"/>
      <c r="J1322" s="6"/>
      <c r="K1322" s="7"/>
      <c r="L1322" s="7"/>
      <c r="M1322" s="7"/>
      <c r="N1322" s="7"/>
      <c r="O1322" s="8"/>
      <c r="P1322" s="8"/>
      <c r="Q1322" s="8"/>
      <c r="R1322" s="8"/>
      <c r="S1322" s="8"/>
      <c r="T1322" s="8"/>
    </row>
    <row r="1323" spans="9:20" x14ac:dyDescent="0.2">
      <c r="I1323" s="13"/>
      <c r="J1323" s="6"/>
      <c r="K1323" s="7"/>
      <c r="L1323" s="7"/>
      <c r="M1323" s="7"/>
      <c r="N1323" s="7"/>
      <c r="O1323" s="8"/>
      <c r="P1323" s="8"/>
      <c r="Q1323" s="8"/>
      <c r="R1323" s="8"/>
      <c r="S1323" s="8"/>
      <c r="T1323" s="8"/>
    </row>
    <row r="1324" spans="9:20" x14ac:dyDescent="0.2">
      <c r="I1324" s="13"/>
      <c r="J1324" s="6"/>
      <c r="K1324" s="7"/>
      <c r="L1324" s="7"/>
      <c r="M1324" s="7"/>
      <c r="N1324" s="7"/>
      <c r="O1324" s="8"/>
      <c r="P1324" s="8"/>
      <c r="Q1324" s="8"/>
      <c r="R1324" s="8"/>
      <c r="S1324" s="8"/>
      <c r="T1324" s="8"/>
    </row>
    <row r="1325" spans="9:20" x14ac:dyDescent="0.2">
      <c r="I1325" s="13"/>
      <c r="J1325" s="6"/>
      <c r="K1325" s="7"/>
      <c r="L1325" s="7"/>
      <c r="M1325" s="7"/>
      <c r="N1325" s="7"/>
      <c r="O1325" s="8"/>
      <c r="P1325" s="8"/>
      <c r="Q1325" s="8"/>
      <c r="R1325" s="8"/>
      <c r="S1325" s="8"/>
      <c r="T1325" s="8"/>
    </row>
    <row r="1326" spans="9:20" x14ac:dyDescent="0.2">
      <c r="I1326" s="13"/>
      <c r="J1326" s="6"/>
      <c r="K1326" s="7"/>
      <c r="L1326" s="7"/>
      <c r="M1326" s="7"/>
      <c r="N1326" s="7"/>
      <c r="O1326" s="8"/>
      <c r="P1326" s="8"/>
      <c r="Q1326" s="8"/>
      <c r="R1326" s="8"/>
      <c r="S1326" s="8"/>
      <c r="T1326" s="8"/>
    </row>
    <row r="1327" spans="9:20" x14ac:dyDescent="0.2">
      <c r="I1327" s="13"/>
      <c r="J1327" s="6"/>
      <c r="K1327" s="7"/>
      <c r="L1327" s="7"/>
      <c r="M1327" s="7"/>
      <c r="N1327" s="7"/>
      <c r="O1327" s="8"/>
      <c r="P1327" s="8"/>
      <c r="Q1327" s="8"/>
      <c r="R1327" s="8"/>
      <c r="S1327" s="8"/>
      <c r="T1327" s="8"/>
    </row>
    <row r="1328" spans="9:20" x14ac:dyDescent="0.2">
      <c r="I1328" s="13"/>
      <c r="J1328" s="6"/>
      <c r="K1328" s="7"/>
      <c r="L1328" s="7"/>
      <c r="M1328" s="7"/>
      <c r="N1328" s="7"/>
      <c r="O1328" s="8"/>
      <c r="P1328" s="8"/>
      <c r="Q1328" s="8"/>
      <c r="R1328" s="8"/>
      <c r="S1328" s="8"/>
      <c r="T1328" s="8"/>
    </row>
    <row r="1329" spans="9:20" x14ac:dyDescent="0.2">
      <c r="I1329" s="13"/>
      <c r="J1329" s="6"/>
      <c r="K1329" s="7"/>
      <c r="L1329" s="7"/>
      <c r="M1329" s="7"/>
      <c r="N1329" s="7"/>
      <c r="O1329" s="8"/>
      <c r="P1329" s="8"/>
      <c r="Q1329" s="8"/>
      <c r="R1329" s="8"/>
      <c r="S1329" s="8"/>
      <c r="T1329" s="8"/>
    </row>
    <row r="1330" spans="9:20" x14ac:dyDescent="0.2">
      <c r="I1330" s="13"/>
      <c r="J1330" s="6"/>
      <c r="K1330" s="7"/>
      <c r="L1330" s="7"/>
      <c r="M1330" s="7"/>
      <c r="N1330" s="7"/>
      <c r="O1330" s="8"/>
      <c r="P1330" s="8"/>
      <c r="Q1330" s="8"/>
      <c r="R1330" s="8"/>
      <c r="S1330" s="8"/>
      <c r="T1330" s="8"/>
    </row>
    <row r="1331" spans="9:20" x14ac:dyDescent="0.2">
      <c r="I1331" s="13"/>
      <c r="J1331" s="6"/>
      <c r="K1331" s="7"/>
      <c r="L1331" s="7"/>
      <c r="M1331" s="7"/>
      <c r="N1331" s="7"/>
      <c r="O1331" s="8"/>
      <c r="P1331" s="8"/>
      <c r="Q1331" s="8"/>
      <c r="R1331" s="8"/>
      <c r="S1331" s="8"/>
      <c r="T1331" s="8"/>
    </row>
    <row r="1332" spans="9:20" x14ac:dyDescent="0.2">
      <c r="I1332" s="13"/>
      <c r="J1332" s="6"/>
      <c r="K1332" s="7"/>
      <c r="L1332" s="7"/>
      <c r="M1332" s="7"/>
      <c r="N1332" s="7"/>
      <c r="O1332" s="8"/>
      <c r="P1332" s="8"/>
      <c r="Q1332" s="8"/>
      <c r="R1332" s="8"/>
      <c r="S1332" s="8"/>
      <c r="T1332" s="8"/>
    </row>
    <row r="1333" spans="9:20" x14ac:dyDescent="0.2">
      <c r="I1333" s="13"/>
      <c r="J1333" s="6"/>
      <c r="K1333" s="7"/>
      <c r="L1333" s="7"/>
      <c r="M1333" s="7"/>
      <c r="N1333" s="7"/>
      <c r="O1333" s="8"/>
      <c r="P1333" s="8"/>
      <c r="Q1333" s="8"/>
      <c r="R1333" s="8"/>
      <c r="S1333" s="8"/>
      <c r="T1333" s="8"/>
    </row>
    <row r="1334" spans="9:20" x14ac:dyDescent="0.2">
      <c r="I1334" s="13"/>
      <c r="J1334" s="6"/>
      <c r="K1334" s="7"/>
      <c r="L1334" s="7"/>
      <c r="M1334" s="7"/>
      <c r="N1334" s="7"/>
      <c r="O1334" s="8"/>
      <c r="P1334" s="8"/>
      <c r="Q1334" s="8"/>
      <c r="R1334" s="8"/>
      <c r="S1334" s="8"/>
      <c r="T1334" s="8"/>
    </row>
    <row r="1335" spans="9:20" x14ac:dyDescent="0.2">
      <c r="I1335" s="13"/>
      <c r="J1335" s="6"/>
      <c r="K1335" s="7"/>
      <c r="L1335" s="7"/>
      <c r="M1335" s="7"/>
      <c r="N1335" s="7"/>
      <c r="O1335" s="8"/>
      <c r="P1335" s="8"/>
      <c r="Q1335" s="8"/>
      <c r="R1335" s="8"/>
      <c r="S1335" s="8"/>
      <c r="T1335" s="8"/>
    </row>
    <row r="1336" spans="9:20" x14ac:dyDescent="0.2">
      <c r="I1336" s="13"/>
      <c r="J1336" s="6"/>
      <c r="K1336" s="7"/>
      <c r="L1336" s="7"/>
      <c r="M1336" s="7"/>
      <c r="N1336" s="7"/>
      <c r="O1336" s="8"/>
      <c r="P1336" s="8"/>
      <c r="Q1336" s="8"/>
      <c r="R1336" s="8"/>
      <c r="S1336" s="8"/>
      <c r="T1336" s="8"/>
    </row>
    <row r="1337" spans="9:20" x14ac:dyDescent="0.2">
      <c r="I1337" s="13"/>
      <c r="J1337" s="6"/>
      <c r="K1337" s="7"/>
      <c r="L1337" s="7"/>
      <c r="M1337" s="7"/>
      <c r="N1337" s="7"/>
      <c r="O1337" s="8"/>
      <c r="P1337" s="8"/>
      <c r="Q1337" s="8"/>
      <c r="R1337" s="8"/>
      <c r="S1337" s="8"/>
      <c r="T1337" s="8"/>
    </row>
    <row r="1338" spans="9:20" x14ac:dyDescent="0.2">
      <c r="I1338" s="13"/>
      <c r="J1338" s="6"/>
      <c r="K1338" s="7"/>
      <c r="L1338" s="7"/>
      <c r="M1338" s="7"/>
      <c r="N1338" s="7"/>
      <c r="O1338" s="8"/>
      <c r="P1338" s="8"/>
      <c r="Q1338" s="8"/>
      <c r="R1338" s="8"/>
      <c r="S1338" s="8"/>
      <c r="T1338" s="8"/>
    </row>
    <row r="1339" spans="9:20" x14ac:dyDescent="0.2">
      <c r="I1339" s="13"/>
      <c r="J1339" s="6"/>
      <c r="K1339" s="7"/>
      <c r="L1339" s="7"/>
      <c r="M1339" s="7"/>
      <c r="N1339" s="7"/>
      <c r="O1339" s="8"/>
      <c r="P1339" s="8"/>
      <c r="Q1339" s="8"/>
      <c r="R1339" s="8"/>
      <c r="S1339" s="8"/>
      <c r="T1339" s="8"/>
    </row>
    <row r="1340" spans="9:20" x14ac:dyDescent="0.2">
      <c r="I1340" s="13"/>
      <c r="J1340" s="6"/>
      <c r="K1340" s="7"/>
      <c r="L1340" s="7"/>
      <c r="M1340" s="7"/>
      <c r="N1340" s="7"/>
      <c r="O1340" s="8"/>
      <c r="P1340" s="8"/>
      <c r="Q1340" s="8"/>
      <c r="R1340" s="8"/>
      <c r="S1340" s="8"/>
      <c r="T1340" s="8"/>
    </row>
    <row r="1341" spans="9:20" x14ac:dyDescent="0.2">
      <c r="I1341" s="13"/>
      <c r="J1341" s="6"/>
      <c r="K1341" s="7"/>
      <c r="L1341" s="7"/>
      <c r="M1341" s="7"/>
      <c r="N1341" s="7"/>
      <c r="O1341" s="8"/>
      <c r="P1341" s="8"/>
      <c r="Q1341" s="8"/>
      <c r="R1341" s="8"/>
      <c r="S1341" s="8"/>
      <c r="T1341" s="8"/>
    </row>
    <row r="1342" spans="9:20" x14ac:dyDescent="0.2">
      <c r="I1342" s="13"/>
      <c r="J1342" s="6"/>
      <c r="K1342" s="7"/>
      <c r="L1342" s="7"/>
      <c r="M1342" s="7"/>
      <c r="N1342" s="7"/>
      <c r="O1342" s="8"/>
      <c r="P1342" s="8"/>
      <c r="Q1342" s="8"/>
      <c r="R1342" s="8"/>
      <c r="S1342" s="8"/>
      <c r="T1342" s="8"/>
    </row>
    <row r="1343" spans="9:20" x14ac:dyDescent="0.2">
      <c r="I1343" s="13"/>
      <c r="J1343" s="6"/>
      <c r="K1343" s="7"/>
      <c r="L1343" s="7"/>
      <c r="M1343" s="7"/>
      <c r="N1343" s="7"/>
      <c r="O1343" s="8"/>
      <c r="P1343" s="8"/>
      <c r="Q1343" s="8"/>
      <c r="R1343" s="8"/>
      <c r="S1343" s="8"/>
      <c r="T1343" s="8"/>
    </row>
    <row r="1344" spans="9:20" x14ac:dyDescent="0.2">
      <c r="I1344" s="13"/>
      <c r="J1344" s="6"/>
      <c r="K1344" s="7"/>
      <c r="L1344" s="7"/>
      <c r="M1344" s="7"/>
      <c r="N1344" s="7"/>
      <c r="O1344" s="8"/>
      <c r="P1344" s="8"/>
      <c r="Q1344" s="8"/>
      <c r="R1344" s="8"/>
      <c r="S1344" s="8"/>
      <c r="T1344" s="8"/>
    </row>
    <row r="1345" spans="9:20" x14ac:dyDescent="0.2">
      <c r="I1345" s="13"/>
      <c r="J1345" s="6"/>
      <c r="K1345" s="7"/>
      <c r="L1345" s="7"/>
      <c r="M1345" s="7"/>
      <c r="N1345" s="7"/>
      <c r="O1345" s="8"/>
      <c r="P1345" s="8"/>
      <c r="Q1345" s="8"/>
      <c r="R1345" s="8"/>
      <c r="S1345" s="8"/>
      <c r="T1345" s="8"/>
    </row>
    <row r="1346" spans="9:20" x14ac:dyDescent="0.2">
      <c r="I1346" s="13"/>
      <c r="J1346" s="6"/>
      <c r="K1346" s="7"/>
      <c r="L1346" s="7"/>
      <c r="M1346" s="7"/>
      <c r="N1346" s="7"/>
      <c r="O1346" s="8"/>
      <c r="P1346" s="8"/>
      <c r="Q1346" s="8"/>
      <c r="R1346" s="8"/>
      <c r="S1346" s="8"/>
      <c r="T1346" s="8"/>
    </row>
    <row r="1347" spans="9:20" x14ac:dyDescent="0.2">
      <c r="I1347" s="13"/>
      <c r="J1347" s="6"/>
      <c r="K1347" s="7"/>
      <c r="L1347" s="7"/>
      <c r="M1347" s="7"/>
      <c r="N1347" s="7"/>
      <c r="O1347" s="8"/>
      <c r="P1347" s="8"/>
      <c r="Q1347" s="8"/>
      <c r="R1347" s="8"/>
      <c r="S1347" s="8"/>
      <c r="T1347" s="8"/>
    </row>
    <row r="1348" spans="9:20" x14ac:dyDescent="0.2">
      <c r="I1348" s="13"/>
      <c r="J1348" s="6"/>
      <c r="K1348" s="7"/>
      <c r="L1348" s="7"/>
      <c r="M1348" s="7"/>
      <c r="N1348" s="7"/>
      <c r="O1348" s="8"/>
      <c r="P1348" s="8"/>
      <c r="Q1348" s="8"/>
      <c r="R1348" s="8"/>
      <c r="S1348" s="8"/>
      <c r="T1348" s="8"/>
    </row>
    <row r="1349" spans="9:20" x14ac:dyDescent="0.2">
      <c r="I1349" s="13"/>
      <c r="J1349" s="6"/>
      <c r="K1349" s="7"/>
      <c r="L1349" s="7"/>
      <c r="M1349" s="7"/>
      <c r="N1349" s="7"/>
      <c r="O1349" s="8"/>
      <c r="P1349" s="8"/>
      <c r="Q1349" s="8"/>
      <c r="R1349" s="8"/>
      <c r="S1349" s="8"/>
      <c r="T1349" s="8"/>
    </row>
    <row r="1350" spans="9:20" x14ac:dyDescent="0.2">
      <c r="I1350" s="13"/>
      <c r="J1350" s="6"/>
      <c r="K1350" s="7"/>
      <c r="L1350" s="7"/>
      <c r="M1350" s="7"/>
      <c r="N1350" s="7"/>
      <c r="O1350" s="8"/>
      <c r="P1350" s="8"/>
      <c r="Q1350" s="8"/>
      <c r="R1350" s="8"/>
      <c r="S1350" s="8"/>
      <c r="T1350" s="8"/>
    </row>
    <row r="1351" spans="9:20" x14ac:dyDescent="0.2">
      <c r="I1351" s="13"/>
      <c r="J1351" s="6"/>
      <c r="K1351" s="7"/>
      <c r="L1351" s="7"/>
      <c r="M1351" s="7"/>
      <c r="N1351" s="7"/>
      <c r="O1351" s="8"/>
      <c r="P1351" s="8"/>
      <c r="Q1351" s="8"/>
      <c r="R1351" s="8"/>
      <c r="S1351" s="8"/>
      <c r="T1351" s="8"/>
    </row>
    <row r="1352" spans="9:20" x14ac:dyDescent="0.2">
      <c r="I1352" s="13"/>
      <c r="J1352" s="6"/>
      <c r="K1352" s="7"/>
      <c r="L1352" s="7"/>
      <c r="M1352" s="7"/>
      <c r="N1352" s="7"/>
      <c r="O1352" s="8"/>
      <c r="P1352" s="8"/>
      <c r="Q1352" s="8"/>
      <c r="R1352" s="8"/>
      <c r="S1352" s="8"/>
      <c r="T1352" s="8"/>
    </row>
    <row r="1353" spans="9:20" x14ac:dyDescent="0.2">
      <c r="I1353" s="13"/>
      <c r="J1353" s="6"/>
      <c r="K1353" s="7"/>
      <c r="L1353" s="7"/>
      <c r="M1353" s="7"/>
      <c r="N1353" s="7"/>
      <c r="O1353" s="8"/>
      <c r="P1353" s="8"/>
      <c r="Q1353" s="8"/>
      <c r="R1353" s="8"/>
      <c r="S1353" s="8"/>
      <c r="T1353" s="8"/>
    </row>
    <row r="1354" spans="9:20" x14ac:dyDescent="0.2">
      <c r="I1354" s="13"/>
      <c r="J1354" s="6"/>
      <c r="K1354" s="7"/>
      <c r="L1354" s="7"/>
      <c r="M1354" s="7"/>
      <c r="N1354" s="7"/>
      <c r="O1354" s="8"/>
      <c r="P1354" s="8"/>
      <c r="Q1354" s="8"/>
      <c r="R1354" s="8"/>
      <c r="S1354" s="8"/>
      <c r="T1354" s="8"/>
    </row>
    <row r="1355" spans="9:20" x14ac:dyDescent="0.2">
      <c r="I1355" s="13"/>
      <c r="J1355" s="6"/>
      <c r="K1355" s="7"/>
      <c r="L1355" s="7"/>
      <c r="M1355" s="7"/>
      <c r="N1355" s="7"/>
      <c r="O1355" s="8"/>
      <c r="P1355" s="8"/>
      <c r="Q1355" s="8"/>
      <c r="R1355" s="8"/>
      <c r="S1355" s="8"/>
      <c r="T1355" s="8"/>
    </row>
    <row r="1356" spans="9:20" x14ac:dyDescent="0.2">
      <c r="I1356" s="13"/>
      <c r="J1356" s="6"/>
      <c r="K1356" s="7"/>
      <c r="L1356" s="7"/>
      <c r="M1356" s="7"/>
      <c r="N1356" s="7"/>
      <c r="O1356" s="8"/>
      <c r="P1356" s="8"/>
      <c r="Q1356" s="8"/>
      <c r="R1356" s="8"/>
      <c r="S1356" s="8"/>
      <c r="T1356" s="8"/>
    </row>
    <row r="1357" spans="9:20" x14ac:dyDescent="0.2">
      <c r="I1357" s="13"/>
      <c r="J1357" s="6"/>
      <c r="K1357" s="7"/>
      <c r="L1357" s="7"/>
      <c r="M1357" s="7"/>
      <c r="N1357" s="7"/>
      <c r="O1357" s="8"/>
      <c r="P1357" s="8"/>
      <c r="Q1357" s="8"/>
      <c r="R1357" s="8"/>
      <c r="S1357" s="8"/>
      <c r="T1357" s="8"/>
    </row>
    <row r="1358" spans="9:20" x14ac:dyDescent="0.2">
      <c r="I1358" s="13"/>
      <c r="J1358" s="6"/>
      <c r="K1358" s="7"/>
      <c r="L1358" s="7"/>
      <c r="M1358" s="7"/>
      <c r="N1358" s="7"/>
      <c r="O1358" s="8"/>
      <c r="P1358" s="8"/>
      <c r="Q1358" s="8"/>
      <c r="R1358" s="8"/>
      <c r="S1358" s="8"/>
      <c r="T1358" s="8"/>
    </row>
    <row r="1359" spans="9:20" x14ac:dyDescent="0.2">
      <c r="I1359" s="13"/>
      <c r="J1359" s="6"/>
      <c r="K1359" s="7"/>
      <c r="L1359" s="7"/>
      <c r="M1359" s="7"/>
      <c r="N1359" s="7"/>
      <c r="O1359" s="8"/>
      <c r="P1359" s="8"/>
      <c r="Q1359" s="8"/>
      <c r="R1359" s="8"/>
      <c r="S1359" s="8"/>
      <c r="T1359" s="8"/>
    </row>
    <row r="1360" spans="9:20" x14ac:dyDescent="0.2">
      <c r="I1360" s="13"/>
      <c r="J1360" s="6"/>
      <c r="K1360" s="7"/>
      <c r="L1360" s="7"/>
      <c r="M1360" s="7"/>
      <c r="N1360" s="7"/>
      <c r="O1360" s="8"/>
      <c r="P1360" s="8"/>
      <c r="Q1360" s="8"/>
      <c r="R1360" s="8"/>
      <c r="S1360" s="8"/>
      <c r="T1360" s="8"/>
    </row>
    <row r="1361" spans="9:20" x14ac:dyDescent="0.2">
      <c r="I1361" s="13"/>
      <c r="J1361" s="6"/>
      <c r="K1361" s="7"/>
      <c r="L1361" s="7"/>
      <c r="M1361" s="7"/>
      <c r="N1361" s="7"/>
      <c r="O1361" s="8"/>
      <c r="P1361" s="8"/>
      <c r="Q1361" s="8"/>
      <c r="R1361" s="8"/>
      <c r="S1361" s="8"/>
      <c r="T1361" s="8"/>
    </row>
    <row r="1362" spans="9:20" x14ac:dyDescent="0.2">
      <c r="I1362" s="13"/>
      <c r="J1362" s="6"/>
      <c r="K1362" s="7"/>
      <c r="L1362" s="7"/>
      <c r="M1362" s="7"/>
      <c r="N1362" s="7"/>
      <c r="O1362" s="8"/>
      <c r="P1362" s="8"/>
      <c r="Q1362" s="8"/>
      <c r="R1362" s="8"/>
      <c r="S1362" s="8"/>
      <c r="T1362" s="8"/>
    </row>
    <row r="1363" spans="9:20" x14ac:dyDescent="0.2">
      <c r="I1363" s="13"/>
      <c r="J1363" s="6"/>
      <c r="K1363" s="7"/>
      <c r="L1363" s="7"/>
      <c r="M1363" s="7"/>
      <c r="N1363" s="7"/>
      <c r="O1363" s="8"/>
      <c r="P1363" s="8"/>
      <c r="Q1363" s="8"/>
      <c r="R1363" s="8"/>
      <c r="S1363" s="8"/>
      <c r="T1363" s="8"/>
    </row>
    <row r="1364" spans="9:20" x14ac:dyDescent="0.2">
      <c r="I1364" s="13"/>
      <c r="J1364" s="6"/>
      <c r="K1364" s="7"/>
      <c r="L1364" s="7"/>
      <c r="M1364" s="7"/>
      <c r="N1364" s="7"/>
      <c r="O1364" s="8"/>
      <c r="P1364" s="8"/>
      <c r="Q1364" s="8"/>
      <c r="R1364" s="8"/>
      <c r="S1364" s="8"/>
      <c r="T1364" s="8"/>
    </row>
    <row r="1365" spans="9:20" x14ac:dyDescent="0.2">
      <c r="I1365" s="13"/>
      <c r="J1365" s="6"/>
      <c r="K1365" s="7"/>
      <c r="L1365" s="7"/>
      <c r="M1365" s="7"/>
      <c r="N1365" s="7"/>
      <c r="O1365" s="8"/>
      <c r="P1365" s="8"/>
      <c r="Q1365" s="8"/>
      <c r="R1365" s="8"/>
      <c r="S1365" s="8"/>
      <c r="T1365" s="8"/>
    </row>
    <row r="1366" spans="9:20" x14ac:dyDescent="0.2">
      <c r="I1366" s="13"/>
      <c r="J1366" s="6"/>
      <c r="K1366" s="7"/>
      <c r="L1366" s="7"/>
      <c r="M1366" s="7"/>
      <c r="N1366" s="7"/>
      <c r="O1366" s="8"/>
      <c r="P1366" s="8"/>
      <c r="Q1366" s="8"/>
      <c r="R1366" s="8"/>
      <c r="S1366" s="8"/>
      <c r="T1366" s="8"/>
    </row>
    <row r="1367" spans="9:20" x14ac:dyDescent="0.2">
      <c r="I1367" s="13"/>
      <c r="J1367" s="6"/>
      <c r="K1367" s="7"/>
      <c r="L1367" s="7"/>
      <c r="M1367" s="7"/>
      <c r="N1367" s="7"/>
      <c r="O1367" s="8"/>
      <c r="P1367" s="8"/>
      <c r="Q1367" s="8"/>
      <c r="R1367" s="8"/>
      <c r="S1367" s="8"/>
      <c r="T1367" s="8"/>
    </row>
    <row r="1368" spans="9:20" x14ac:dyDescent="0.2">
      <c r="I1368" s="13"/>
      <c r="J1368" s="6"/>
      <c r="K1368" s="7"/>
      <c r="L1368" s="7"/>
      <c r="M1368" s="7"/>
      <c r="N1368" s="7"/>
      <c r="O1368" s="8"/>
      <c r="P1368" s="8"/>
      <c r="Q1368" s="8"/>
      <c r="R1368" s="8"/>
      <c r="S1368" s="8"/>
      <c r="T1368" s="8"/>
    </row>
    <row r="1369" spans="9:20" x14ac:dyDescent="0.2">
      <c r="I1369" s="13"/>
      <c r="J1369" s="6"/>
      <c r="K1369" s="7"/>
      <c r="L1369" s="7"/>
      <c r="M1369" s="7"/>
      <c r="N1369" s="7"/>
      <c r="O1369" s="8"/>
      <c r="P1369" s="8"/>
      <c r="Q1369" s="8"/>
      <c r="R1369" s="8"/>
      <c r="S1369" s="8"/>
      <c r="T1369" s="8"/>
    </row>
    <row r="1370" spans="9:20" x14ac:dyDescent="0.2">
      <c r="I1370" s="13"/>
      <c r="J1370" s="6"/>
      <c r="K1370" s="7"/>
      <c r="L1370" s="7"/>
      <c r="M1370" s="7"/>
      <c r="N1370" s="7"/>
      <c r="O1370" s="8"/>
      <c r="P1370" s="8"/>
      <c r="Q1370" s="8"/>
      <c r="R1370" s="8"/>
      <c r="S1370" s="8"/>
      <c r="T1370" s="8"/>
    </row>
    <row r="1371" spans="9:20" x14ac:dyDescent="0.2">
      <c r="I1371" s="13"/>
      <c r="J1371" s="6"/>
      <c r="K1371" s="7"/>
      <c r="L1371" s="7"/>
      <c r="M1371" s="7"/>
      <c r="N1371" s="7"/>
      <c r="O1371" s="8"/>
      <c r="P1371" s="8"/>
      <c r="Q1371" s="8"/>
      <c r="R1371" s="8"/>
      <c r="S1371" s="8"/>
      <c r="T1371" s="8"/>
    </row>
    <row r="1372" spans="9:20" x14ac:dyDescent="0.2">
      <c r="I1372" s="13"/>
      <c r="J1372" s="6"/>
      <c r="K1372" s="7"/>
      <c r="L1372" s="7"/>
      <c r="M1372" s="7"/>
      <c r="N1372" s="7"/>
      <c r="O1372" s="8"/>
      <c r="P1372" s="8"/>
      <c r="Q1372" s="8"/>
      <c r="R1372" s="8"/>
      <c r="S1372" s="8"/>
      <c r="T1372" s="8"/>
    </row>
    <row r="1373" spans="9:20" x14ac:dyDescent="0.2">
      <c r="I1373" s="13"/>
      <c r="J1373" s="6"/>
      <c r="K1373" s="7"/>
      <c r="L1373" s="7"/>
      <c r="M1373" s="7"/>
      <c r="N1373" s="7"/>
      <c r="O1373" s="8"/>
      <c r="P1373" s="8"/>
      <c r="Q1373" s="8"/>
      <c r="R1373" s="8"/>
      <c r="S1373" s="8"/>
      <c r="T1373" s="8"/>
    </row>
    <row r="1374" spans="9:20" x14ac:dyDescent="0.2">
      <c r="I1374" s="13"/>
      <c r="J1374" s="6"/>
      <c r="K1374" s="7"/>
      <c r="L1374" s="7"/>
      <c r="M1374" s="7"/>
      <c r="N1374" s="7"/>
      <c r="O1374" s="8"/>
      <c r="P1374" s="8"/>
      <c r="Q1374" s="8"/>
      <c r="R1374" s="8"/>
      <c r="S1374" s="8"/>
      <c r="T1374" s="8"/>
    </row>
    <row r="1375" spans="9:20" x14ac:dyDescent="0.2">
      <c r="I1375" s="13"/>
      <c r="J1375" s="6"/>
      <c r="K1375" s="7"/>
      <c r="L1375" s="7"/>
      <c r="M1375" s="7"/>
      <c r="N1375" s="7"/>
      <c r="O1375" s="8"/>
      <c r="P1375" s="8"/>
      <c r="Q1375" s="8"/>
      <c r="R1375" s="8"/>
      <c r="S1375" s="8"/>
      <c r="T1375" s="8"/>
    </row>
    <row r="1376" spans="9:20" x14ac:dyDescent="0.2">
      <c r="I1376" s="13"/>
      <c r="J1376" s="6"/>
      <c r="K1376" s="7"/>
      <c r="L1376" s="7"/>
      <c r="M1376" s="7"/>
      <c r="N1376" s="7"/>
      <c r="O1376" s="8"/>
      <c r="P1376" s="8"/>
      <c r="Q1376" s="8"/>
      <c r="R1376" s="8"/>
      <c r="S1376" s="8"/>
      <c r="T1376" s="8"/>
    </row>
    <row r="1377" spans="9:20" x14ac:dyDescent="0.2">
      <c r="I1377" s="13"/>
      <c r="J1377" s="6"/>
      <c r="K1377" s="7"/>
      <c r="L1377" s="7"/>
      <c r="M1377" s="7"/>
      <c r="N1377" s="7"/>
      <c r="O1377" s="8"/>
      <c r="P1377" s="8"/>
      <c r="Q1377" s="8"/>
      <c r="R1377" s="8"/>
      <c r="S1377" s="8"/>
      <c r="T1377" s="8"/>
    </row>
    <row r="1378" spans="9:20" x14ac:dyDescent="0.2">
      <c r="I1378" s="13"/>
      <c r="J1378" s="6"/>
      <c r="K1378" s="7"/>
      <c r="L1378" s="7"/>
      <c r="M1378" s="7"/>
      <c r="N1378" s="7"/>
      <c r="O1378" s="8"/>
      <c r="P1378" s="8"/>
      <c r="Q1378" s="8"/>
      <c r="R1378" s="8"/>
      <c r="S1378" s="8"/>
      <c r="T1378" s="8"/>
    </row>
    <row r="1379" spans="9:20" x14ac:dyDescent="0.2">
      <c r="I1379" s="13"/>
      <c r="J1379" s="6"/>
      <c r="K1379" s="7"/>
      <c r="L1379" s="7"/>
      <c r="M1379" s="7"/>
      <c r="N1379" s="7"/>
      <c r="O1379" s="8"/>
      <c r="P1379" s="8"/>
      <c r="Q1379" s="8"/>
      <c r="R1379" s="8"/>
      <c r="S1379" s="8"/>
      <c r="T1379" s="8"/>
    </row>
    <row r="1380" spans="9:20" x14ac:dyDescent="0.2">
      <c r="I1380" s="13"/>
      <c r="J1380" s="6"/>
      <c r="K1380" s="7"/>
      <c r="L1380" s="7"/>
      <c r="M1380" s="7"/>
      <c r="N1380" s="7"/>
      <c r="O1380" s="8"/>
      <c r="P1380" s="8"/>
      <c r="Q1380" s="8"/>
      <c r="R1380" s="8"/>
      <c r="S1380" s="8"/>
      <c r="T1380" s="8"/>
    </row>
    <row r="1381" spans="9:20" x14ac:dyDescent="0.2">
      <c r="I1381" s="13"/>
      <c r="J1381" s="6"/>
      <c r="K1381" s="7"/>
      <c r="L1381" s="7"/>
      <c r="M1381" s="7"/>
      <c r="N1381" s="7"/>
      <c r="O1381" s="8"/>
      <c r="P1381" s="8"/>
      <c r="Q1381" s="8"/>
      <c r="R1381" s="8"/>
      <c r="S1381" s="8"/>
      <c r="T1381" s="8"/>
    </row>
    <row r="1382" spans="9:20" x14ac:dyDescent="0.2">
      <c r="I1382" s="13"/>
      <c r="J1382" s="6"/>
      <c r="K1382" s="7"/>
      <c r="L1382" s="7"/>
      <c r="M1382" s="7"/>
      <c r="N1382" s="7"/>
      <c r="O1382" s="8"/>
      <c r="P1382" s="8"/>
      <c r="Q1382" s="8"/>
      <c r="R1382" s="8"/>
      <c r="S1382" s="8"/>
      <c r="T1382" s="8"/>
    </row>
    <row r="1383" spans="9:20" x14ac:dyDescent="0.2">
      <c r="I1383" s="13"/>
      <c r="J1383" s="6"/>
      <c r="K1383" s="7"/>
      <c r="L1383" s="7"/>
      <c r="M1383" s="7"/>
      <c r="N1383" s="7"/>
      <c r="O1383" s="8"/>
      <c r="P1383" s="8"/>
      <c r="Q1383" s="8"/>
      <c r="R1383" s="8"/>
      <c r="S1383" s="8"/>
      <c r="T1383" s="8"/>
    </row>
    <row r="1384" spans="9:20" x14ac:dyDescent="0.2">
      <c r="I1384" s="13"/>
      <c r="J1384" s="6"/>
      <c r="K1384" s="7"/>
      <c r="L1384" s="7"/>
      <c r="M1384" s="7"/>
      <c r="N1384" s="7"/>
      <c r="O1384" s="8"/>
      <c r="P1384" s="8"/>
      <c r="Q1384" s="8"/>
      <c r="R1384" s="8"/>
      <c r="S1384" s="8"/>
      <c r="T1384" s="8"/>
    </row>
    <row r="1385" spans="9:20" x14ac:dyDescent="0.2">
      <c r="I1385" s="13"/>
      <c r="J1385" s="6"/>
      <c r="K1385" s="7"/>
      <c r="L1385" s="7"/>
      <c r="M1385" s="7"/>
      <c r="N1385" s="7"/>
      <c r="O1385" s="8"/>
      <c r="P1385" s="8"/>
      <c r="Q1385" s="8"/>
      <c r="R1385" s="8"/>
      <c r="S1385" s="8"/>
      <c r="T1385" s="8"/>
    </row>
    <row r="1386" spans="9:20" x14ac:dyDescent="0.2">
      <c r="I1386" s="13"/>
      <c r="J1386" s="6"/>
      <c r="K1386" s="7"/>
      <c r="L1386" s="7"/>
      <c r="M1386" s="7"/>
      <c r="N1386" s="7"/>
      <c r="O1386" s="8"/>
      <c r="P1386" s="8"/>
      <c r="Q1386" s="8"/>
      <c r="R1386" s="8"/>
      <c r="S1386" s="8"/>
      <c r="T1386" s="8"/>
    </row>
    <row r="1387" spans="9:20" x14ac:dyDescent="0.2">
      <c r="I1387" s="13"/>
      <c r="J1387" s="6"/>
      <c r="K1387" s="7"/>
      <c r="L1387" s="7"/>
      <c r="M1387" s="7"/>
      <c r="N1387" s="7"/>
      <c r="O1387" s="8"/>
      <c r="P1387" s="8"/>
      <c r="Q1387" s="8"/>
      <c r="R1387" s="8"/>
      <c r="S1387" s="8"/>
      <c r="T1387" s="8"/>
    </row>
    <row r="1388" spans="9:20" x14ac:dyDescent="0.2">
      <c r="I1388" s="13"/>
      <c r="J1388" s="6"/>
      <c r="K1388" s="7"/>
      <c r="L1388" s="7"/>
      <c r="M1388" s="7"/>
      <c r="N1388" s="7"/>
      <c r="O1388" s="8"/>
      <c r="P1388" s="8"/>
      <c r="Q1388" s="8"/>
      <c r="R1388" s="8"/>
      <c r="S1388" s="8"/>
      <c r="T1388" s="8"/>
    </row>
    <row r="1389" spans="9:20" x14ac:dyDescent="0.2">
      <c r="I1389" s="13"/>
      <c r="J1389" s="6"/>
      <c r="K1389" s="7"/>
      <c r="L1389" s="7"/>
      <c r="M1389" s="7"/>
      <c r="N1389" s="7"/>
      <c r="O1389" s="8"/>
      <c r="P1389" s="8"/>
      <c r="Q1389" s="8"/>
      <c r="R1389" s="8"/>
      <c r="S1389" s="8"/>
      <c r="T1389" s="8"/>
    </row>
    <row r="1390" spans="9:20" x14ac:dyDescent="0.2">
      <c r="I1390" s="13"/>
      <c r="J1390" s="6"/>
      <c r="K1390" s="7"/>
      <c r="L1390" s="7"/>
      <c r="M1390" s="7"/>
      <c r="N1390" s="7"/>
      <c r="O1390" s="8"/>
      <c r="P1390" s="8"/>
      <c r="Q1390" s="8"/>
      <c r="R1390" s="8"/>
      <c r="S1390" s="8"/>
      <c r="T1390" s="8"/>
    </row>
    <row r="1391" spans="9:20" x14ac:dyDescent="0.2">
      <c r="I1391" s="13"/>
      <c r="J1391" s="6"/>
      <c r="K1391" s="7"/>
      <c r="L1391" s="7"/>
      <c r="M1391" s="7"/>
      <c r="N1391" s="7"/>
      <c r="O1391" s="8"/>
      <c r="P1391" s="8"/>
      <c r="Q1391" s="8"/>
      <c r="R1391" s="8"/>
      <c r="S1391" s="8"/>
      <c r="T1391" s="8"/>
    </row>
    <row r="1392" spans="9:20" x14ac:dyDescent="0.2">
      <c r="I1392" s="13"/>
      <c r="J1392" s="6"/>
      <c r="K1392" s="7"/>
      <c r="L1392" s="7"/>
      <c r="M1392" s="7"/>
      <c r="N1392" s="7"/>
      <c r="O1392" s="8"/>
      <c r="P1392" s="8"/>
      <c r="Q1392" s="8"/>
      <c r="R1392" s="8"/>
      <c r="S1392" s="8"/>
      <c r="T1392" s="8"/>
    </row>
    <row r="1393" spans="9:20" x14ac:dyDescent="0.2">
      <c r="I1393" s="13"/>
      <c r="J1393" s="6"/>
      <c r="K1393" s="7"/>
      <c r="L1393" s="7"/>
      <c r="M1393" s="7"/>
      <c r="N1393" s="7"/>
      <c r="O1393" s="8"/>
      <c r="P1393" s="8"/>
      <c r="Q1393" s="8"/>
      <c r="R1393" s="8"/>
      <c r="S1393" s="8"/>
      <c r="T1393" s="8"/>
    </row>
    <row r="1394" spans="9:20" x14ac:dyDescent="0.2">
      <c r="I1394" s="13"/>
      <c r="J1394" s="6"/>
      <c r="K1394" s="7"/>
      <c r="L1394" s="7"/>
      <c r="M1394" s="7"/>
      <c r="N1394" s="7"/>
      <c r="O1394" s="8"/>
      <c r="P1394" s="8"/>
      <c r="Q1394" s="8"/>
      <c r="R1394" s="8"/>
      <c r="S1394" s="8"/>
      <c r="T1394" s="8"/>
    </row>
    <row r="1395" spans="9:20" x14ac:dyDescent="0.2">
      <c r="I1395" s="13"/>
      <c r="J1395" s="6"/>
      <c r="K1395" s="7"/>
      <c r="L1395" s="7"/>
      <c r="M1395" s="7"/>
      <c r="N1395" s="7"/>
      <c r="O1395" s="8"/>
      <c r="P1395" s="8"/>
      <c r="Q1395" s="8"/>
      <c r="R1395" s="8"/>
      <c r="S1395" s="8"/>
      <c r="T1395" s="8"/>
    </row>
    <row r="1396" spans="9:20" x14ac:dyDescent="0.2">
      <c r="I1396" s="13"/>
      <c r="J1396" s="6"/>
      <c r="K1396" s="7"/>
      <c r="L1396" s="7"/>
      <c r="M1396" s="7"/>
      <c r="N1396" s="7"/>
      <c r="O1396" s="8"/>
      <c r="P1396" s="8"/>
      <c r="Q1396" s="8"/>
      <c r="R1396" s="8"/>
      <c r="S1396" s="8"/>
      <c r="T1396" s="8"/>
    </row>
    <row r="1397" spans="9:20" x14ac:dyDescent="0.2">
      <c r="I1397" s="13"/>
      <c r="J1397" s="6"/>
      <c r="K1397" s="7"/>
      <c r="L1397" s="7"/>
      <c r="M1397" s="7"/>
      <c r="N1397" s="7"/>
      <c r="O1397" s="8"/>
      <c r="P1397" s="8"/>
      <c r="Q1397" s="8"/>
      <c r="R1397" s="8"/>
      <c r="S1397" s="8"/>
      <c r="T1397" s="8"/>
    </row>
    <row r="1398" spans="9:20" x14ac:dyDescent="0.2">
      <c r="I1398" s="13"/>
      <c r="J1398" s="6"/>
      <c r="K1398" s="7"/>
      <c r="L1398" s="7"/>
      <c r="M1398" s="7"/>
      <c r="N1398" s="7"/>
      <c r="O1398" s="8"/>
      <c r="P1398" s="8"/>
      <c r="Q1398" s="8"/>
      <c r="R1398" s="8"/>
      <c r="S1398" s="8"/>
      <c r="T1398" s="8"/>
    </row>
    <row r="1399" spans="9:20" x14ac:dyDescent="0.2">
      <c r="I1399" s="13"/>
      <c r="J1399" s="6"/>
      <c r="K1399" s="7"/>
      <c r="L1399" s="7"/>
      <c r="M1399" s="7"/>
      <c r="N1399" s="7"/>
      <c r="O1399" s="8"/>
      <c r="P1399" s="8"/>
      <c r="Q1399" s="8"/>
      <c r="R1399" s="8"/>
      <c r="S1399" s="8"/>
      <c r="T1399" s="8"/>
    </row>
    <row r="1400" spans="9:20" x14ac:dyDescent="0.2">
      <c r="I1400" s="13"/>
      <c r="J1400" s="6"/>
      <c r="K1400" s="7"/>
      <c r="L1400" s="7"/>
      <c r="M1400" s="7"/>
      <c r="N1400" s="7"/>
      <c r="O1400" s="8"/>
      <c r="P1400" s="8"/>
      <c r="Q1400" s="8"/>
      <c r="R1400" s="8"/>
      <c r="S1400" s="8"/>
      <c r="T1400" s="8"/>
    </row>
    <row r="1401" spans="9:20" x14ac:dyDescent="0.2">
      <c r="I1401" s="13"/>
      <c r="J1401" s="6"/>
      <c r="K1401" s="7"/>
      <c r="L1401" s="7"/>
      <c r="M1401" s="7"/>
      <c r="N1401" s="7"/>
      <c r="O1401" s="8"/>
      <c r="P1401" s="8"/>
      <c r="Q1401" s="8"/>
      <c r="R1401" s="8"/>
      <c r="S1401" s="8"/>
      <c r="T1401" s="8"/>
    </row>
    <row r="1402" spans="9:20" x14ac:dyDescent="0.2">
      <c r="I1402" s="13"/>
      <c r="J1402" s="6"/>
      <c r="K1402" s="7"/>
      <c r="L1402" s="7"/>
      <c r="M1402" s="7"/>
      <c r="N1402" s="7"/>
      <c r="O1402" s="8"/>
      <c r="P1402" s="8"/>
      <c r="Q1402" s="8"/>
      <c r="R1402" s="8"/>
      <c r="S1402" s="8"/>
      <c r="T1402" s="8"/>
    </row>
    <row r="1403" spans="9:20" x14ac:dyDescent="0.2">
      <c r="I1403" s="13"/>
      <c r="J1403" s="6"/>
      <c r="K1403" s="7"/>
      <c r="L1403" s="7"/>
      <c r="M1403" s="7"/>
      <c r="N1403" s="7"/>
      <c r="O1403" s="8"/>
      <c r="P1403" s="8"/>
      <c r="Q1403" s="8"/>
      <c r="R1403" s="8"/>
      <c r="S1403" s="8"/>
      <c r="T1403" s="8"/>
    </row>
    <row r="1404" spans="9:20" x14ac:dyDescent="0.2">
      <c r="I1404" s="13"/>
      <c r="J1404" s="6"/>
      <c r="K1404" s="7"/>
      <c r="L1404" s="7"/>
      <c r="M1404" s="7"/>
      <c r="N1404" s="7"/>
      <c r="O1404" s="8"/>
      <c r="P1404" s="8"/>
      <c r="Q1404" s="8"/>
      <c r="R1404" s="8"/>
      <c r="S1404" s="8"/>
      <c r="T1404" s="8"/>
    </row>
    <row r="1405" spans="9:20" x14ac:dyDescent="0.2">
      <c r="I1405" s="13"/>
      <c r="J1405" s="6"/>
      <c r="K1405" s="7"/>
      <c r="L1405" s="7"/>
      <c r="M1405" s="7"/>
      <c r="N1405" s="7"/>
      <c r="O1405" s="8"/>
      <c r="P1405" s="8"/>
      <c r="Q1405" s="8"/>
      <c r="R1405" s="8"/>
      <c r="S1405" s="8"/>
      <c r="T1405" s="8"/>
    </row>
    <row r="1406" spans="9:20" x14ac:dyDescent="0.2">
      <c r="I1406" s="13"/>
      <c r="J1406" s="6"/>
      <c r="K1406" s="7"/>
      <c r="L1406" s="7"/>
      <c r="M1406" s="7"/>
      <c r="N1406" s="7"/>
      <c r="O1406" s="8"/>
      <c r="P1406" s="8"/>
      <c r="Q1406" s="8"/>
      <c r="R1406" s="8"/>
      <c r="S1406" s="8"/>
      <c r="T1406" s="8"/>
    </row>
    <row r="1407" spans="9:20" x14ac:dyDescent="0.2">
      <c r="I1407" s="13"/>
      <c r="J1407" s="6"/>
      <c r="K1407" s="7"/>
      <c r="L1407" s="7"/>
      <c r="M1407" s="7"/>
      <c r="N1407" s="7"/>
      <c r="O1407" s="8"/>
      <c r="P1407" s="8"/>
      <c r="Q1407" s="8"/>
      <c r="R1407" s="8"/>
      <c r="S1407" s="8"/>
      <c r="T1407" s="8"/>
    </row>
    <row r="1408" spans="9:20" x14ac:dyDescent="0.2">
      <c r="I1408" s="13"/>
      <c r="J1408" s="6"/>
      <c r="K1408" s="7"/>
      <c r="L1408" s="7"/>
      <c r="M1408" s="7"/>
      <c r="N1408" s="7"/>
      <c r="O1408" s="8"/>
      <c r="P1408" s="8"/>
      <c r="Q1408" s="8"/>
      <c r="R1408" s="8"/>
      <c r="S1408" s="8"/>
      <c r="T1408" s="8"/>
    </row>
    <row r="1409" spans="9:20" x14ac:dyDescent="0.2">
      <c r="I1409" s="13"/>
      <c r="J1409" s="6"/>
      <c r="K1409" s="7"/>
      <c r="L1409" s="7"/>
      <c r="M1409" s="7"/>
      <c r="N1409" s="7"/>
      <c r="O1409" s="8"/>
      <c r="P1409" s="8"/>
      <c r="Q1409" s="8"/>
      <c r="R1409" s="8"/>
      <c r="S1409" s="8"/>
      <c r="T1409" s="8"/>
    </row>
    <row r="1410" spans="9:20" x14ac:dyDescent="0.2">
      <c r="I1410" s="13"/>
      <c r="J1410" s="6"/>
      <c r="K1410" s="7"/>
      <c r="L1410" s="7"/>
      <c r="M1410" s="7"/>
      <c r="N1410" s="7"/>
      <c r="O1410" s="8"/>
      <c r="P1410" s="8"/>
      <c r="Q1410" s="8"/>
      <c r="R1410" s="8"/>
      <c r="S1410" s="8"/>
      <c r="T1410" s="8"/>
    </row>
    <row r="1411" spans="9:20" x14ac:dyDescent="0.2">
      <c r="I1411" s="13"/>
      <c r="J1411" s="6"/>
      <c r="K1411" s="7"/>
      <c r="L1411" s="7"/>
      <c r="M1411" s="7"/>
      <c r="N1411" s="7"/>
      <c r="O1411" s="8"/>
      <c r="P1411" s="8"/>
      <c r="Q1411" s="8"/>
      <c r="R1411" s="8"/>
      <c r="S1411" s="8"/>
      <c r="T1411" s="8"/>
    </row>
    <row r="1412" spans="9:20" x14ac:dyDescent="0.2">
      <c r="I1412" s="13"/>
      <c r="J1412" s="6"/>
      <c r="K1412" s="7"/>
      <c r="L1412" s="7"/>
      <c r="M1412" s="7"/>
      <c r="N1412" s="7"/>
      <c r="O1412" s="8"/>
      <c r="P1412" s="8"/>
      <c r="Q1412" s="8"/>
      <c r="R1412" s="8"/>
      <c r="S1412" s="8"/>
      <c r="T1412" s="8"/>
    </row>
    <row r="1413" spans="9:20" x14ac:dyDescent="0.2">
      <c r="I1413" s="13"/>
      <c r="J1413" s="6"/>
      <c r="K1413" s="7"/>
      <c r="L1413" s="7"/>
      <c r="M1413" s="7"/>
      <c r="N1413" s="7"/>
      <c r="O1413" s="8"/>
      <c r="P1413" s="8"/>
      <c r="Q1413" s="8"/>
      <c r="R1413" s="8"/>
      <c r="S1413" s="8"/>
      <c r="T1413" s="8"/>
    </row>
    <row r="1414" spans="9:20" x14ac:dyDescent="0.2">
      <c r="I1414" s="13"/>
      <c r="J1414" s="6"/>
      <c r="K1414" s="7"/>
      <c r="L1414" s="7"/>
      <c r="M1414" s="7"/>
      <c r="N1414" s="7"/>
      <c r="O1414" s="8"/>
      <c r="P1414" s="8"/>
      <c r="Q1414" s="8"/>
      <c r="R1414" s="8"/>
      <c r="S1414" s="8"/>
      <c r="T1414" s="8"/>
    </row>
    <row r="1415" spans="9:20" x14ac:dyDescent="0.2">
      <c r="I1415" s="13"/>
      <c r="J1415" s="6"/>
      <c r="K1415" s="7"/>
      <c r="L1415" s="7"/>
      <c r="M1415" s="7"/>
      <c r="N1415" s="7"/>
      <c r="O1415" s="8"/>
      <c r="P1415" s="8"/>
      <c r="Q1415" s="8"/>
      <c r="R1415" s="8"/>
      <c r="S1415" s="8"/>
      <c r="T1415" s="8"/>
    </row>
    <row r="1416" spans="9:20" x14ac:dyDescent="0.2">
      <c r="I1416" s="13"/>
      <c r="J1416" s="6"/>
      <c r="K1416" s="7"/>
      <c r="L1416" s="7"/>
      <c r="M1416" s="7"/>
      <c r="N1416" s="7"/>
      <c r="O1416" s="8"/>
      <c r="P1416" s="8"/>
      <c r="Q1416" s="8"/>
      <c r="R1416" s="8"/>
      <c r="S1416" s="8"/>
      <c r="T1416" s="8"/>
    </row>
    <row r="1417" spans="9:20" x14ac:dyDescent="0.2">
      <c r="I1417" s="13"/>
      <c r="J1417" s="6"/>
      <c r="K1417" s="7"/>
      <c r="L1417" s="7"/>
      <c r="M1417" s="7"/>
      <c r="N1417" s="7"/>
      <c r="O1417" s="8"/>
      <c r="P1417" s="8"/>
      <c r="Q1417" s="8"/>
      <c r="R1417" s="8"/>
      <c r="S1417" s="8"/>
      <c r="T1417" s="8"/>
    </row>
    <row r="1418" spans="9:20" x14ac:dyDescent="0.2">
      <c r="I1418" s="13"/>
      <c r="J1418" s="6"/>
      <c r="K1418" s="7"/>
      <c r="L1418" s="7"/>
      <c r="M1418" s="7"/>
      <c r="N1418" s="7"/>
      <c r="O1418" s="8"/>
      <c r="P1418" s="8"/>
      <c r="Q1418" s="8"/>
      <c r="R1418" s="8"/>
      <c r="S1418" s="8"/>
      <c r="T1418" s="8"/>
    </row>
    <row r="1419" spans="9:20" x14ac:dyDescent="0.2">
      <c r="I1419" s="13"/>
      <c r="J1419" s="6"/>
      <c r="K1419" s="7"/>
      <c r="L1419" s="7"/>
      <c r="M1419" s="7"/>
      <c r="N1419" s="7"/>
      <c r="O1419" s="8"/>
      <c r="P1419" s="8"/>
      <c r="Q1419" s="8"/>
      <c r="R1419" s="8"/>
      <c r="S1419" s="8"/>
      <c r="T1419" s="8"/>
    </row>
    <row r="1420" spans="9:20" x14ac:dyDescent="0.2">
      <c r="I1420" s="13"/>
      <c r="J1420" s="6"/>
      <c r="K1420" s="7"/>
      <c r="L1420" s="7"/>
      <c r="M1420" s="7"/>
      <c r="N1420" s="7"/>
      <c r="O1420" s="8"/>
      <c r="P1420" s="8"/>
      <c r="Q1420" s="8"/>
      <c r="R1420" s="8"/>
      <c r="S1420" s="8"/>
      <c r="T1420" s="8"/>
    </row>
    <row r="1421" spans="9:20" x14ac:dyDescent="0.2">
      <c r="I1421" s="13"/>
      <c r="J1421" s="6"/>
      <c r="K1421" s="7"/>
      <c r="L1421" s="7"/>
      <c r="M1421" s="7"/>
      <c r="N1421" s="7"/>
      <c r="O1421" s="8"/>
      <c r="P1421" s="8"/>
      <c r="Q1421" s="8"/>
      <c r="R1421" s="8"/>
      <c r="S1421" s="8"/>
      <c r="T1421" s="8"/>
    </row>
    <row r="1422" spans="9:20" x14ac:dyDescent="0.2">
      <c r="I1422" s="13"/>
      <c r="J1422" s="6"/>
      <c r="K1422" s="7"/>
      <c r="L1422" s="7"/>
      <c r="M1422" s="7"/>
      <c r="N1422" s="7"/>
      <c r="O1422" s="8"/>
      <c r="P1422" s="8"/>
      <c r="Q1422" s="8"/>
      <c r="R1422" s="8"/>
      <c r="S1422" s="8"/>
      <c r="T1422" s="8"/>
    </row>
    <row r="1423" spans="9:20" x14ac:dyDescent="0.2">
      <c r="I1423" s="13"/>
      <c r="J1423" s="6"/>
      <c r="K1423" s="7"/>
      <c r="L1423" s="7"/>
      <c r="M1423" s="7"/>
      <c r="N1423" s="7"/>
      <c r="O1423" s="8"/>
      <c r="P1423" s="8"/>
      <c r="Q1423" s="8"/>
      <c r="R1423" s="8"/>
      <c r="S1423" s="8"/>
      <c r="T1423" s="8"/>
    </row>
    <row r="1424" spans="9:20" x14ac:dyDescent="0.2">
      <c r="I1424" s="13"/>
      <c r="J1424" s="6"/>
      <c r="K1424" s="7"/>
      <c r="L1424" s="7"/>
      <c r="M1424" s="7"/>
      <c r="N1424" s="7"/>
      <c r="O1424" s="8"/>
      <c r="P1424" s="8"/>
      <c r="Q1424" s="8"/>
      <c r="R1424" s="8"/>
      <c r="S1424" s="8"/>
      <c r="T1424" s="8"/>
    </row>
    <row r="1425" spans="9:20" x14ac:dyDescent="0.2">
      <c r="I1425" s="13"/>
      <c r="J1425" s="6"/>
      <c r="K1425" s="7"/>
      <c r="L1425" s="7"/>
      <c r="M1425" s="7"/>
      <c r="N1425" s="7"/>
      <c r="O1425" s="8"/>
      <c r="P1425" s="8"/>
      <c r="Q1425" s="8"/>
      <c r="R1425" s="8"/>
      <c r="S1425" s="8"/>
      <c r="T1425" s="8"/>
    </row>
    <row r="1426" spans="9:20" x14ac:dyDescent="0.2">
      <c r="I1426" s="13"/>
      <c r="J1426" s="6"/>
      <c r="K1426" s="7"/>
      <c r="L1426" s="7"/>
      <c r="M1426" s="7"/>
      <c r="N1426" s="7"/>
      <c r="O1426" s="8"/>
      <c r="P1426" s="8"/>
      <c r="Q1426" s="8"/>
      <c r="R1426" s="8"/>
      <c r="S1426" s="8"/>
      <c r="T1426" s="8"/>
    </row>
    <row r="1427" spans="9:20" x14ac:dyDescent="0.2">
      <c r="I1427" s="13"/>
      <c r="J1427" s="6"/>
      <c r="K1427" s="7"/>
      <c r="L1427" s="7"/>
      <c r="M1427" s="7"/>
      <c r="N1427" s="7"/>
      <c r="O1427" s="8"/>
      <c r="P1427" s="8"/>
      <c r="Q1427" s="8"/>
      <c r="R1427" s="8"/>
      <c r="S1427" s="8"/>
      <c r="T1427" s="8"/>
    </row>
    <row r="1428" spans="9:20" x14ac:dyDescent="0.2">
      <c r="I1428" s="13"/>
      <c r="J1428" s="6"/>
      <c r="K1428" s="7"/>
      <c r="L1428" s="7"/>
      <c r="M1428" s="7"/>
      <c r="N1428" s="7"/>
      <c r="O1428" s="8"/>
      <c r="P1428" s="8"/>
      <c r="Q1428" s="8"/>
      <c r="R1428" s="8"/>
      <c r="S1428" s="8"/>
      <c r="T1428" s="8"/>
    </row>
    <row r="1429" spans="9:20" x14ac:dyDescent="0.2">
      <c r="I1429" s="13"/>
      <c r="J1429" s="6"/>
      <c r="K1429" s="7"/>
      <c r="L1429" s="7"/>
      <c r="M1429" s="7"/>
      <c r="N1429" s="7"/>
      <c r="O1429" s="8"/>
      <c r="P1429" s="8"/>
      <c r="Q1429" s="8"/>
      <c r="R1429" s="8"/>
      <c r="S1429" s="8"/>
      <c r="T1429" s="8"/>
    </row>
    <row r="1430" spans="9:20" x14ac:dyDescent="0.2">
      <c r="I1430" s="13"/>
      <c r="J1430" s="6"/>
      <c r="K1430" s="7"/>
      <c r="L1430" s="7"/>
      <c r="M1430" s="7"/>
      <c r="N1430" s="7"/>
      <c r="O1430" s="8"/>
      <c r="P1430" s="8"/>
      <c r="Q1430" s="8"/>
      <c r="R1430" s="8"/>
      <c r="S1430" s="8"/>
      <c r="T1430" s="8"/>
    </row>
    <row r="1431" spans="9:20" x14ac:dyDescent="0.2">
      <c r="I1431" s="13"/>
      <c r="J1431" s="6"/>
      <c r="K1431" s="7"/>
      <c r="L1431" s="7"/>
      <c r="M1431" s="7"/>
      <c r="N1431" s="7"/>
      <c r="O1431" s="8"/>
      <c r="P1431" s="8"/>
      <c r="Q1431" s="8"/>
      <c r="R1431" s="8"/>
      <c r="S1431" s="8"/>
      <c r="T1431" s="8"/>
    </row>
    <row r="1432" spans="9:20" x14ac:dyDescent="0.2">
      <c r="I1432" s="13"/>
      <c r="J1432" s="6"/>
      <c r="K1432" s="7"/>
      <c r="L1432" s="7"/>
      <c r="M1432" s="7"/>
      <c r="N1432" s="7"/>
      <c r="O1432" s="8"/>
      <c r="P1432" s="8"/>
      <c r="Q1432" s="8"/>
      <c r="R1432" s="8"/>
      <c r="S1432" s="8"/>
      <c r="T1432" s="8"/>
    </row>
    <row r="1433" spans="9:20" x14ac:dyDescent="0.2">
      <c r="I1433" s="13"/>
      <c r="J1433" s="6"/>
      <c r="K1433" s="7"/>
      <c r="L1433" s="7"/>
      <c r="M1433" s="7"/>
      <c r="N1433" s="7"/>
      <c r="O1433" s="8"/>
      <c r="P1433" s="8"/>
      <c r="Q1433" s="8"/>
      <c r="R1433" s="8"/>
      <c r="S1433" s="8"/>
      <c r="T1433" s="8"/>
    </row>
    <row r="1434" spans="9:20" x14ac:dyDescent="0.2">
      <c r="I1434" s="13"/>
      <c r="J1434" s="6"/>
      <c r="K1434" s="7"/>
      <c r="L1434" s="7"/>
      <c r="M1434" s="7"/>
      <c r="N1434" s="7"/>
      <c r="O1434" s="8"/>
      <c r="P1434" s="8"/>
      <c r="Q1434" s="8"/>
      <c r="R1434" s="8"/>
      <c r="S1434" s="8"/>
      <c r="T1434" s="8"/>
    </row>
    <row r="1435" spans="9:20" x14ac:dyDescent="0.2">
      <c r="I1435" s="13"/>
      <c r="J1435" s="6"/>
      <c r="K1435" s="7"/>
      <c r="L1435" s="7"/>
      <c r="M1435" s="7"/>
      <c r="N1435" s="7"/>
      <c r="O1435" s="8"/>
      <c r="P1435" s="8"/>
      <c r="Q1435" s="8"/>
      <c r="R1435" s="8"/>
      <c r="S1435" s="8"/>
      <c r="T1435" s="8"/>
    </row>
    <row r="1436" spans="9:20" x14ac:dyDescent="0.2">
      <c r="I1436" s="13"/>
      <c r="J1436" s="6"/>
      <c r="K1436" s="7"/>
      <c r="L1436" s="7"/>
      <c r="M1436" s="7"/>
      <c r="N1436" s="7"/>
      <c r="O1436" s="8"/>
      <c r="P1436" s="8"/>
      <c r="Q1436" s="8"/>
      <c r="R1436" s="8"/>
      <c r="S1436" s="8"/>
      <c r="T1436" s="8"/>
    </row>
    <row r="1437" spans="9:20" x14ac:dyDescent="0.2">
      <c r="I1437" s="13"/>
      <c r="J1437" s="6"/>
      <c r="K1437" s="7"/>
      <c r="L1437" s="7"/>
      <c r="M1437" s="7"/>
      <c r="N1437" s="7"/>
      <c r="O1437" s="8"/>
      <c r="P1437" s="8"/>
      <c r="Q1437" s="8"/>
      <c r="R1437" s="8"/>
      <c r="S1437" s="8"/>
      <c r="T1437" s="8"/>
    </row>
    <row r="1438" spans="9:20" x14ac:dyDescent="0.2">
      <c r="I1438" s="13"/>
      <c r="J1438" s="6"/>
      <c r="K1438" s="7"/>
      <c r="L1438" s="7"/>
      <c r="M1438" s="7"/>
      <c r="N1438" s="7"/>
      <c r="O1438" s="8"/>
      <c r="P1438" s="8"/>
      <c r="Q1438" s="8"/>
      <c r="R1438" s="8"/>
      <c r="S1438" s="8"/>
      <c r="T1438" s="8"/>
    </row>
    <row r="1439" spans="9:20" x14ac:dyDescent="0.2">
      <c r="I1439" s="13"/>
      <c r="J1439" s="6"/>
      <c r="K1439" s="7"/>
      <c r="L1439" s="7"/>
      <c r="M1439" s="7"/>
      <c r="N1439" s="7"/>
      <c r="O1439" s="8"/>
      <c r="P1439" s="8"/>
      <c r="Q1439" s="8"/>
      <c r="R1439" s="8"/>
      <c r="S1439" s="8"/>
      <c r="T1439" s="8"/>
    </row>
    <row r="1440" spans="9:20" x14ac:dyDescent="0.2">
      <c r="I1440" s="13"/>
      <c r="J1440" s="6"/>
      <c r="K1440" s="7"/>
      <c r="L1440" s="7"/>
      <c r="M1440" s="7"/>
      <c r="N1440" s="7"/>
      <c r="O1440" s="8"/>
      <c r="P1440" s="8"/>
      <c r="Q1440" s="8"/>
      <c r="R1440" s="8"/>
      <c r="S1440" s="8"/>
      <c r="T1440" s="8"/>
    </row>
    <row r="1441" spans="9:20" x14ac:dyDescent="0.2">
      <c r="I1441" s="13"/>
      <c r="J1441" s="6"/>
      <c r="K1441" s="7"/>
      <c r="L1441" s="7"/>
      <c r="M1441" s="7"/>
      <c r="N1441" s="7"/>
      <c r="O1441" s="8"/>
      <c r="P1441" s="8"/>
      <c r="Q1441" s="8"/>
      <c r="R1441" s="8"/>
      <c r="S1441" s="8"/>
      <c r="T1441" s="8"/>
    </row>
    <row r="1442" spans="9:20" x14ac:dyDescent="0.2">
      <c r="I1442" s="13"/>
      <c r="J1442" s="6"/>
      <c r="K1442" s="7"/>
      <c r="L1442" s="7"/>
      <c r="M1442" s="7"/>
      <c r="N1442" s="7"/>
      <c r="O1442" s="8"/>
      <c r="P1442" s="8"/>
      <c r="Q1442" s="8"/>
      <c r="R1442" s="8"/>
      <c r="S1442" s="8"/>
      <c r="T1442" s="8"/>
    </row>
    <row r="1443" spans="9:20" x14ac:dyDescent="0.2">
      <c r="I1443" s="13"/>
      <c r="J1443" s="6"/>
      <c r="K1443" s="7"/>
      <c r="L1443" s="7"/>
      <c r="M1443" s="7"/>
      <c r="N1443" s="7"/>
      <c r="O1443" s="8"/>
      <c r="P1443" s="8"/>
      <c r="Q1443" s="8"/>
      <c r="R1443" s="8"/>
      <c r="S1443" s="8"/>
      <c r="T1443" s="8"/>
    </row>
    <row r="1444" spans="9:20" x14ac:dyDescent="0.2">
      <c r="I1444" s="13"/>
      <c r="J1444" s="6"/>
      <c r="K1444" s="7"/>
      <c r="L1444" s="7"/>
      <c r="M1444" s="7"/>
      <c r="N1444" s="7"/>
      <c r="O1444" s="8"/>
      <c r="P1444" s="8"/>
      <c r="Q1444" s="8"/>
      <c r="R1444" s="8"/>
      <c r="S1444" s="8"/>
      <c r="T1444" s="8"/>
    </row>
    <row r="1445" spans="9:20" x14ac:dyDescent="0.2">
      <c r="I1445" s="13"/>
      <c r="J1445" s="6"/>
      <c r="K1445" s="7"/>
      <c r="L1445" s="7"/>
      <c r="M1445" s="7"/>
      <c r="N1445" s="7"/>
      <c r="O1445" s="8"/>
      <c r="P1445" s="8"/>
      <c r="Q1445" s="8"/>
      <c r="R1445" s="8"/>
      <c r="S1445" s="8"/>
      <c r="T1445" s="8"/>
    </row>
    <row r="1446" spans="9:20" x14ac:dyDescent="0.2">
      <c r="I1446" s="13"/>
      <c r="J1446" s="6"/>
      <c r="K1446" s="7"/>
      <c r="L1446" s="7"/>
      <c r="M1446" s="7"/>
      <c r="N1446" s="7"/>
      <c r="O1446" s="8"/>
      <c r="P1446" s="8"/>
      <c r="Q1446" s="8"/>
      <c r="R1446" s="8"/>
      <c r="S1446" s="8"/>
      <c r="T1446" s="8"/>
    </row>
    <row r="1447" spans="9:20" x14ac:dyDescent="0.2">
      <c r="I1447" s="13"/>
      <c r="J1447" s="6"/>
      <c r="K1447" s="7"/>
      <c r="L1447" s="7"/>
      <c r="M1447" s="7"/>
      <c r="N1447" s="7"/>
      <c r="O1447" s="8"/>
      <c r="P1447" s="8"/>
      <c r="Q1447" s="8"/>
      <c r="R1447" s="8"/>
      <c r="S1447" s="8"/>
      <c r="T1447" s="8"/>
    </row>
    <row r="1448" spans="9:20" x14ac:dyDescent="0.2">
      <c r="I1448" s="13"/>
      <c r="J1448" s="6"/>
      <c r="K1448" s="7"/>
      <c r="L1448" s="7"/>
      <c r="M1448" s="7"/>
      <c r="N1448" s="7"/>
      <c r="O1448" s="8"/>
      <c r="P1448" s="8"/>
      <c r="Q1448" s="8"/>
      <c r="R1448" s="8"/>
      <c r="S1448" s="8"/>
      <c r="T1448" s="8"/>
    </row>
    <row r="1449" spans="9:20" x14ac:dyDescent="0.2">
      <c r="I1449" s="13"/>
      <c r="J1449" s="6"/>
      <c r="K1449" s="7"/>
      <c r="L1449" s="7"/>
      <c r="M1449" s="7"/>
      <c r="N1449" s="7"/>
      <c r="O1449" s="8"/>
      <c r="P1449" s="8"/>
      <c r="Q1449" s="8"/>
      <c r="R1449" s="8"/>
      <c r="S1449" s="8"/>
      <c r="T1449" s="8"/>
    </row>
    <row r="1450" spans="9:20" x14ac:dyDescent="0.2">
      <c r="I1450" s="13"/>
      <c r="J1450" s="6"/>
      <c r="K1450" s="7"/>
      <c r="L1450" s="7"/>
      <c r="M1450" s="7"/>
      <c r="N1450" s="7"/>
      <c r="O1450" s="8"/>
      <c r="P1450" s="8"/>
      <c r="Q1450" s="8"/>
      <c r="R1450" s="8"/>
      <c r="S1450" s="8"/>
      <c r="T1450" s="8"/>
    </row>
    <row r="1451" spans="9:20" x14ac:dyDescent="0.2">
      <c r="I1451" s="13"/>
      <c r="J1451" s="6"/>
      <c r="K1451" s="7"/>
      <c r="L1451" s="7"/>
      <c r="M1451" s="7"/>
      <c r="N1451" s="7"/>
      <c r="O1451" s="8"/>
      <c r="P1451" s="8"/>
      <c r="Q1451" s="8"/>
      <c r="R1451" s="8"/>
      <c r="S1451" s="8"/>
      <c r="T1451" s="8"/>
    </row>
    <row r="1452" spans="9:20" x14ac:dyDescent="0.2">
      <c r="I1452" s="13"/>
      <c r="J1452" s="6"/>
      <c r="K1452" s="7"/>
      <c r="L1452" s="7"/>
      <c r="M1452" s="7"/>
      <c r="N1452" s="7"/>
      <c r="O1452" s="8"/>
      <c r="P1452" s="8"/>
      <c r="Q1452" s="8"/>
      <c r="R1452" s="8"/>
      <c r="S1452" s="8"/>
      <c r="T1452" s="8"/>
    </row>
    <row r="1453" spans="9:20" x14ac:dyDescent="0.2">
      <c r="I1453" s="13"/>
      <c r="J1453" s="6"/>
      <c r="K1453" s="7"/>
      <c r="L1453" s="7"/>
      <c r="M1453" s="7"/>
      <c r="N1453" s="7"/>
      <c r="O1453" s="8"/>
      <c r="P1453" s="8"/>
      <c r="Q1453" s="8"/>
      <c r="R1453" s="8"/>
      <c r="S1453" s="8"/>
      <c r="T1453" s="8"/>
    </row>
    <row r="1454" spans="9:20" x14ac:dyDescent="0.2">
      <c r="I1454" s="13"/>
      <c r="J1454" s="6"/>
      <c r="K1454" s="7"/>
      <c r="L1454" s="7"/>
      <c r="M1454" s="7"/>
      <c r="N1454" s="7"/>
      <c r="O1454" s="8"/>
      <c r="P1454" s="8"/>
      <c r="Q1454" s="8"/>
      <c r="R1454" s="8"/>
      <c r="S1454" s="8"/>
      <c r="T1454" s="8"/>
    </row>
    <row r="1455" spans="9:20" x14ac:dyDescent="0.2">
      <c r="I1455" s="13"/>
      <c r="J1455" s="6"/>
      <c r="K1455" s="7"/>
      <c r="L1455" s="7"/>
      <c r="M1455" s="7"/>
      <c r="N1455" s="7"/>
      <c r="O1455" s="8"/>
      <c r="P1455" s="8"/>
      <c r="Q1455" s="8"/>
      <c r="R1455" s="8"/>
      <c r="S1455" s="8"/>
      <c r="T1455" s="8"/>
    </row>
    <row r="1456" spans="9:20" x14ac:dyDescent="0.2">
      <c r="I1456" s="13"/>
      <c r="J1456" s="6"/>
      <c r="K1456" s="7"/>
      <c r="L1456" s="7"/>
      <c r="M1456" s="7"/>
      <c r="N1456" s="7"/>
      <c r="O1456" s="8"/>
      <c r="P1456" s="8"/>
      <c r="Q1456" s="8"/>
      <c r="R1456" s="8"/>
      <c r="S1456" s="8"/>
      <c r="T1456" s="8"/>
    </row>
    <row r="1457" spans="9:20" x14ac:dyDescent="0.2">
      <c r="I1457" s="13"/>
      <c r="J1457" s="6"/>
      <c r="K1457" s="7"/>
      <c r="L1457" s="7"/>
      <c r="M1457" s="7"/>
      <c r="N1457" s="7"/>
      <c r="O1457" s="8"/>
      <c r="P1457" s="8"/>
      <c r="Q1457" s="8"/>
      <c r="R1457" s="8"/>
      <c r="S1457" s="8"/>
      <c r="T1457" s="8"/>
    </row>
    <row r="1458" spans="9:20" x14ac:dyDescent="0.2">
      <c r="I1458" s="13"/>
      <c r="J1458" s="6"/>
      <c r="K1458" s="7"/>
      <c r="L1458" s="7"/>
      <c r="M1458" s="7"/>
      <c r="N1458" s="7"/>
      <c r="O1458" s="8"/>
      <c r="P1458" s="8"/>
      <c r="Q1458" s="8"/>
      <c r="R1458" s="8"/>
      <c r="S1458" s="8"/>
      <c r="T1458" s="8"/>
    </row>
    <row r="1459" spans="9:20" x14ac:dyDescent="0.2">
      <c r="I1459" s="13"/>
      <c r="J1459" s="6"/>
      <c r="K1459" s="7"/>
      <c r="L1459" s="7"/>
      <c r="M1459" s="7"/>
      <c r="N1459" s="7"/>
      <c r="O1459" s="8"/>
      <c r="P1459" s="8"/>
      <c r="Q1459" s="8"/>
      <c r="R1459" s="8"/>
      <c r="S1459" s="8"/>
      <c r="T1459" s="8"/>
    </row>
    <row r="1460" spans="9:20" x14ac:dyDescent="0.2">
      <c r="I1460" s="13"/>
      <c r="J1460" s="6"/>
      <c r="K1460" s="7"/>
      <c r="L1460" s="7"/>
      <c r="M1460" s="7"/>
      <c r="N1460" s="7"/>
      <c r="O1460" s="8"/>
      <c r="P1460" s="8"/>
      <c r="Q1460" s="8"/>
      <c r="R1460" s="8"/>
      <c r="S1460" s="8"/>
      <c r="T1460" s="8"/>
    </row>
    <row r="1461" spans="9:20" x14ac:dyDescent="0.2">
      <c r="I1461" s="13"/>
      <c r="J1461" s="6"/>
      <c r="K1461" s="7"/>
      <c r="L1461" s="7"/>
      <c r="M1461" s="7"/>
      <c r="N1461" s="7"/>
      <c r="O1461" s="8"/>
      <c r="P1461" s="8"/>
      <c r="Q1461" s="8"/>
      <c r="R1461" s="8"/>
      <c r="S1461" s="8"/>
      <c r="T1461" s="8"/>
    </row>
    <row r="1462" spans="9:20" x14ac:dyDescent="0.2">
      <c r="I1462" s="13"/>
      <c r="J1462" s="6"/>
      <c r="K1462" s="7"/>
      <c r="L1462" s="7"/>
      <c r="M1462" s="7"/>
      <c r="N1462" s="7"/>
      <c r="O1462" s="8"/>
      <c r="P1462" s="8"/>
      <c r="Q1462" s="8"/>
      <c r="R1462" s="8"/>
      <c r="S1462" s="8"/>
      <c r="T1462" s="8"/>
    </row>
    <row r="1463" spans="9:20" x14ac:dyDescent="0.2">
      <c r="I1463" s="13"/>
      <c r="J1463" s="6"/>
      <c r="K1463" s="7"/>
      <c r="L1463" s="7"/>
      <c r="M1463" s="7"/>
      <c r="N1463" s="7"/>
      <c r="O1463" s="8"/>
      <c r="P1463" s="8"/>
      <c r="Q1463" s="8"/>
      <c r="R1463" s="8"/>
      <c r="S1463" s="8"/>
      <c r="T1463" s="8"/>
    </row>
    <row r="1464" spans="9:20" x14ac:dyDescent="0.2">
      <c r="I1464" s="13"/>
      <c r="J1464" s="6"/>
      <c r="K1464" s="7"/>
      <c r="L1464" s="7"/>
      <c r="M1464" s="7"/>
      <c r="N1464" s="7"/>
      <c r="O1464" s="8"/>
      <c r="P1464" s="8"/>
      <c r="Q1464" s="8"/>
      <c r="R1464" s="8"/>
      <c r="S1464" s="8"/>
      <c r="T1464" s="8"/>
    </row>
    <row r="1465" spans="9:20" x14ac:dyDescent="0.2">
      <c r="I1465" s="13"/>
      <c r="J1465" s="6"/>
      <c r="K1465" s="7"/>
      <c r="L1465" s="7"/>
      <c r="M1465" s="7"/>
      <c r="N1465" s="7"/>
      <c r="O1465" s="8"/>
      <c r="P1465" s="8"/>
      <c r="Q1465" s="8"/>
      <c r="R1465" s="8"/>
      <c r="S1465" s="8"/>
      <c r="T1465" s="8"/>
    </row>
    <row r="1466" spans="9:20" x14ac:dyDescent="0.2">
      <c r="I1466" s="13"/>
      <c r="J1466" s="6"/>
      <c r="K1466" s="7"/>
      <c r="L1466" s="7"/>
      <c r="M1466" s="7"/>
      <c r="N1466" s="7"/>
      <c r="O1466" s="8"/>
      <c r="P1466" s="8"/>
      <c r="Q1466" s="8"/>
      <c r="R1466" s="8"/>
      <c r="S1466" s="8"/>
      <c r="T1466" s="8"/>
    </row>
    <row r="1467" spans="9:20" x14ac:dyDescent="0.2">
      <c r="I1467" s="13"/>
      <c r="J1467" s="6"/>
      <c r="K1467" s="7"/>
      <c r="L1467" s="7"/>
      <c r="M1467" s="7"/>
      <c r="N1467" s="7"/>
      <c r="O1467" s="8"/>
      <c r="P1467" s="8"/>
      <c r="Q1467" s="8"/>
      <c r="R1467" s="8"/>
      <c r="S1467" s="8"/>
      <c r="T1467" s="8"/>
    </row>
    <row r="1468" spans="9:20" x14ac:dyDescent="0.2">
      <c r="I1468" s="13"/>
      <c r="J1468" s="6"/>
      <c r="K1468" s="7"/>
      <c r="L1468" s="7"/>
      <c r="M1468" s="7"/>
      <c r="N1468" s="7"/>
      <c r="O1468" s="8"/>
      <c r="P1468" s="8"/>
      <c r="Q1468" s="8"/>
      <c r="R1468" s="8"/>
      <c r="S1468" s="8"/>
      <c r="T1468" s="8"/>
    </row>
    <row r="1469" spans="9:20" x14ac:dyDescent="0.2">
      <c r="I1469" s="13"/>
      <c r="J1469" s="6"/>
      <c r="K1469" s="7"/>
      <c r="L1469" s="7"/>
      <c r="M1469" s="7"/>
      <c r="N1469" s="7"/>
      <c r="O1469" s="8"/>
      <c r="P1469" s="8"/>
      <c r="Q1469" s="8"/>
      <c r="R1469" s="8"/>
      <c r="S1469" s="8"/>
      <c r="T1469" s="8"/>
    </row>
    <row r="1470" spans="9:20" x14ac:dyDescent="0.2">
      <c r="I1470" s="13"/>
      <c r="J1470" s="6"/>
      <c r="K1470" s="7"/>
      <c r="L1470" s="7"/>
      <c r="M1470" s="7"/>
      <c r="N1470" s="7"/>
      <c r="O1470" s="8"/>
      <c r="P1470" s="8"/>
      <c r="Q1470" s="8"/>
      <c r="R1470" s="8"/>
      <c r="S1470" s="8"/>
      <c r="T1470" s="8"/>
    </row>
    <row r="1471" spans="9:20" x14ac:dyDescent="0.2">
      <c r="I1471" s="13"/>
      <c r="J1471" s="6"/>
      <c r="K1471" s="7"/>
      <c r="L1471" s="7"/>
      <c r="M1471" s="7"/>
      <c r="N1471" s="7"/>
      <c r="O1471" s="8"/>
      <c r="P1471" s="8"/>
      <c r="Q1471" s="8"/>
      <c r="R1471" s="8"/>
      <c r="S1471" s="8"/>
      <c r="T1471" s="8"/>
    </row>
    <row r="1472" spans="9:20" x14ac:dyDescent="0.2">
      <c r="I1472" s="13"/>
      <c r="J1472" s="6"/>
      <c r="K1472" s="7"/>
      <c r="L1472" s="7"/>
      <c r="M1472" s="7"/>
      <c r="N1472" s="7"/>
      <c r="O1472" s="8"/>
      <c r="P1472" s="8"/>
      <c r="Q1472" s="8"/>
      <c r="R1472" s="8"/>
      <c r="S1472" s="8"/>
      <c r="T1472" s="8"/>
    </row>
    <row r="1473" spans="9:20" x14ac:dyDescent="0.2">
      <c r="I1473" s="13"/>
      <c r="J1473" s="6"/>
      <c r="K1473" s="7"/>
      <c r="L1473" s="7"/>
      <c r="M1473" s="7"/>
      <c r="N1473" s="7"/>
      <c r="O1473" s="8"/>
      <c r="P1473" s="8"/>
      <c r="Q1473" s="8"/>
      <c r="R1473" s="8"/>
      <c r="S1473" s="8"/>
      <c r="T1473" s="8"/>
    </row>
    <row r="1474" spans="9:20" x14ac:dyDescent="0.2">
      <c r="I1474" s="13"/>
      <c r="J1474" s="6"/>
      <c r="K1474" s="7"/>
      <c r="L1474" s="7"/>
      <c r="M1474" s="7"/>
      <c r="N1474" s="7"/>
      <c r="O1474" s="8"/>
      <c r="P1474" s="8"/>
      <c r="Q1474" s="8"/>
      <c r="R1474" s="8"/>
      <c r="S1474" s="8"/>
      <c r="T1474" s="8"/>
    </row>
    <row r="1475" spans="9:20" x14ac:dyDescent="0.2">
      <c r="I1475" s="13"/>
      <c r="J1475" s="6"/>
      <c r="K1475" s="7"/>
      <c r="L1475" s="7"/>
      <c r="M1475" s="7"/>
      <c r="N1475" s="7"/>
      <c r="O1475" s="8"/>
      <c r="P1475" s="8"/>
      <c r="Q1475" s="8"/>
      <c r="R1475" s="8"/>
      <c r="S1475" s="8"/>
      <c r="T1475" s="8"/>
    </row>
    <row r="1476" spans="9:20" x14ac:dyDescent="0.2">
      <c r="I1476" s="13"/>
      <c r="J1476" s="6"/>
      <c r="K1476" s="7"/>
      <c r="L1476" s="7"/>
      <c r="M1476" s="7"/>
      <c r="N1476" s="7"/>
      <c r="O1476" s="8"/>
      <c r="P1476" s="8"/>
      <c r="Q1476" s="8"/>
      <c r="R1476" s="8"/>
      <c r="S1476" s="8"/>
      <c r="T1476" s="8"/>
    </row>
    <row r="1477" spans="9:20" x14ac:dyDescent="0.2">
      <c r="I1477" s="13"/>
      <c r="J1477" s="6"/>
      <c r="K1477" s="7"/>
      <c r="L1477" s="7"/>
      <c r="M1477" s="7"/>
      <c r="N1477" s="7"/>
      <c r="O1477" s="8"/>
      <c r="P1477" s="8"/>
      <c r="Q1477" s="8"/>
      <c r="R1477" s="8"/>
      <c r="S1477" s="8"/>
      <c r="T1477" s="8"/>
    </row>
    <row r="1478" spans="9:20" x14ac:dyDescent="0.2">
      <c r="I1478" s="13"/>
      <c r="J1478" s="6"/>
      <c r="K1478" s="7"/>
      <c r="L1478" s="7"/>
      <c r="M1478" s="7"/>
      <c r="N1478" s="7"/>
      <c r="O1478" s="8"/>
      <c r="P1478" s="8"/>
      <c r="Q1478" s="8"/>
      <c r="R1478" s="8"/>
      <c r="S1478" s="8"/>
      <c r="T1478" s="8"/>
    </row>
    <row r="1479" spans="9:20" x14ac:dyDescent="0.2">
      <c r="I1479" s="13"/>
      <c r="J1479" s="6"/>
      <c r="K1479" s="7"/>
      <c r="L1479" s="7"/>
      <c r="M1479" s="7"/>
      <c r="N1479" s="7"/>
      <c r="O1479" s="8"/>
      <c r="P1479" s="8"/>
      <c r="Q1479" s="8"/>
      <c r="R1479" s="8"/>
      <c r="S1479" s="8"/>
      <c r="T1479" s="8"/>
    </row>
    <row r="1480" spans="9:20" x14ac:dyDescent="0.2">
      <c r="I1480" s="13"/>
      <c r="J1480" s="6"/>
      <c r="K1480" s="7"/>
      <c r="L1480" s="7"/>
      <c r="M1480" s="7"/>
      <c r="N1480" s="7"/>
      <c r="O1480" s="8"/>
      <c r="P1480" s="8"/>
      <c r="Q1480" s="8"/>
      <c r="R1480" s="8"/>
      <c r="S1480" s="8"/>
      <c r="T1480" s="8"/>
    </row>
    <row r="1481" spans="9:20" x14ac:dyDescent="0.2">
      <c r="I1481" s="13"/>
      <c r="J1481" s="6"/>
      <c r="K1481" s="7"/>
      <c r="L1481" s="7"/>
      <c r="M1481" s="7"/>
      <c r="N1481" s="7"/>
      <c r="O1481" s="8"/>
      <c r="P1481" s="8"/>
      <c r="Q1481" s="8"/>
      <c r="R1481" s="8"/>
      <c r="S1481" s="8"/>
      <c r="T1481" s="8"/>
    </row>
    <row r="1482" spans="9:20" x14ac:dyDescent="0.2">
      <c r="I1482" s="13"/>
      <c r="J1482" s="6"/>
      <c r="K1482" s="7"/>
      <c r="L1482" s="7"/>
      <c r="M1482" s="7"/>
      <c r="N1482" s="7"/>
      <c r="O1482" s="8"/>
      <c r="P1482" s="8"/>
      <c r="Q1482" s="8"/>
      <c r="R1482" s="8"/>
      <c r="S1482" s="8"/>
      <c r="T1482" s="8"/>
    </row>
    <row r="1483" spans="9:20" x14ac:dyDescent="0.2">
      <c r="I1483" s="13"/>
      <c r="J1483" s="6"/>
      <c r="K1483" s="7"/>
      <c r="L1483" s="7"/>
      <c r="M1483" s="7"/>
      <c r="N1483" s="7"/>
      <c r="O1483" s="8"/>
      <c r="P1483" s="8"/>
      <c r="Q1483" s="8"/>
      <c r="R1483" s="8"/>
      <c r="S1483" s="8"/>
      <c r="T1483" s="8"/>
    </row>
    <row r="1484" spans="9:20" x14ac:dyDescent="0.2">
      <c r="I1484" s="13"/>
      <c r="J1484" s="6"/>
      <c r="K1484" s="7"/>
      <c r="L1484" s="7"/>
      <c r="M1484" s="7"/>
      <c r="N1484" s="7"/>
      <c r="O1484" s="8"/>
      <c r="P1484" s="8"/>
      <c r="Q1484" s="8"/>
      <c r="R1484" s="8"/>
      <c r="S1484" s="8"/>
      <c r="T1484" s="8"/>
    </row>
    <row r="1485" spans="9:20" x14ac:dyDescent="0.2">
      <c r="I1485" s="13"/>
      <c r="J1485" s="6"/>
      <c r="K1485" s="7"/>
      <c r="L1485" s="7"/>
      <c r="M1485" s="7"/>
      <c r="N1485" s="7"/>
      <c r="O1485" s="8"/>
      <c r="P1485" s="8"/>
      <c r="Q1485" s="8"/>
      <c r="R1485" s="8"/>
      <c r="S1485" s="8"/>
      <c r="T1485" s="8"/>
    </row>
    <row r="1486" spans="9:20" x14ac:dyDescent="0.2">
      <c r="I1486" s="13"/>
      <c r="J1486" s="6"/>
      <c r="K1486" s="7"/>
      <c r="L1486" s="7"/>
      <c r="M1486" s="7"/>
      <c r="N1486" s="7"/>
      <c r="O1486" s="8"/>
      <c r="P1486" s="8"/>
      <c r="Q1486" s="8"/>
      <c r="R1486" s="8"/>
      <c r="S1486" s="8"/>
      <c r="T1486" s="8"/>
    </row>
    <row r="1487" spans="9:20" x14ac:dyDescent="0.2">
      <c r="I1487" s="13"/>
      <c r="J1487" s="6"/>
      <c r="K1487" s="7"/>
      <c r="L1487" s="7"/>
      <c r="M1487" s="7"/>
      <c r="N1487" s="7"/>
      <c r="O1487" s="8"/>
      <c r="P1487" s="8"/>
      <c r="Q1487" s="8"/>
      <c r="R1487" s="8"/>
      <c r="S1487" s="8"/>
      <c r="T1487" s="8"/>
    </row>
    <row r="1488" spans="9:20" x14ac:dyDescent="0.2">
      <c r="I1488" s="13"/>
      <c r="J1488" s="6"/>
      <c r="K1488" s="7"/>
      <c r="L1488" s="7"/>
      <c r="M1488" s="7"/>
      <c r="N1488" s="7"/>
      <c r="O1488" s="8"/>
      <c r="P1488" s="8"/>
      <c r="Q1488" s="8"/>
      <c r="R1488" s="8"/>
      <c r="S1488" s="8"/>
      <c r="T1488" s="8"/>
    </row>
    <row r="1489" spans="9:20" x14ac:dyDescent="0.2">
      <c r="I1489" s="13"/>
      <c r="J1489" s="6"/>
      <c r="K1489" s="7"/>
      <c r="L1489" s="7"/>
      <c r="M1489" s="7"/>
      <c r="N1489" s="7"/>
      <c r="O1489" s="8"/>
      <c r="P1489" s="8"/>
      <c r="Q1489" s="8"/>
      <c r="R1489" s="8"/>
      <c r="S1489" s="8"/>
      <c r="T1489" s="8"/>
    </row>
    <row r="1490" spans="9:20" x14ac:dyDescent="0.2">
      <c r="I1490" s="13"/>
      <c r="J1490" s="6"/>
      <c r="K1490" s="7"/>
      <c r="L1490" s="7"/>
      <c r="M1490" s="7"/>
      <c r="N1490" s="7"/>
      <c r="O1490" s="8"/>
      <c r="P1490" s="8"/>
      <c r="Q1490" s="8"/>
      <c r="R1490" s="8"/>
      <c r="S1490" s="8"/>
      <c r="T1490" s="8"/>
    </row>
    <row r="1491" spans="9:20" x14ac:dyDescent="0.2">
      <c r="I1491" s="13"/>
      <c r="J1491" s="6"/>
      <c r="K1491" s="7"/>
      <c r="L1491" s="7"/>
      <c r="M1491" s="7"/>
      <c r="N1491" s="7"/>
      <c r="O1491" s="8"/>
      <c r="P1491" s="8"/>
      <c r="Q1491" s="8"/>
      <c r="R1491" s="8"/>
      <c r="S1491" s="8"/>
      <c r="T1491" s="8"/>
    </row>
    <row r="1492" spans="9:20" x14ac:dyDescent="0.2">
      <c r="I1492" s="13"/>
      <c r="J1492" s="6"/>
      <c r="K1492" s="7"/>
      <c r="L1492" s="7"/>
      <c r="M1492" s="7"/>
      <c r="N1492" s="7"/>
      <c r="O1492" s="8"/>
      <c r="P1492" s="8"/>
      <c r="Q1492" s="8"/>
      <c r="R1492" s="8"/>
      <c r="S1492" s="8"/>
      <c r="T1492" s="8"/>
    </row>
    <row r="1493" spans="9:20" x14ac:dyDescent="0.2">
      <c r="I1493" s="13"/>
      <c r="J1493" s="6"/>
      <c r="K1493" s="7"/>
      <c r="L1493" s="7"/>
      <c r="M1493" s="7"/>
      <c r="N1493" s="7"/>
      <c r="O1493" s="8"/>
      <c r="P1493" s="8"/>
      <c r="Q1493" s="8"/>
      <c r="R1493" s="8"/>
      <c r="S1493" s="8"/>
      <c r="T1493" s="8"/>
    </row>
    <row r="1494" spans="9:20" x14ac:dyDescent="0.2">
      <c r="I1494" s="13"/>
      <c r="J1494" s="6"/>
      <c r="K1494" s="7"/>
      <c r="L1494" s="7"/>
      <c r="M1494" s="7"/>
      <c r="N1494" s="7"/>
      <c r="O1494" s="8"/>
      <c r="P1494" s="8"/>
      <c r="Q1494" s="8"/>
      <c r="R1494" s="8"/>
      <c r="S1494" s="8"/>
      <c r="T1494" s="8"/>
    </row>
    <row r="1495" spans="9:20" x14ac:dyDescent="0.2">
      <c r="I1495" s="13"/>
      <c r="J1495" s="6"/>
      <c r="K1495" s="7"/>
      <c r="L1495" s="7"/>
      <c r="M1495" s="7"/>
      <c r="N1495" s="7"/>
      <c r="O1495" s="8"/>
      <c r="P1495" s="8"/>
      <c r="Q1495" s="8"/>
      <c r="R1495" s="8"/>
      <c r="S1495" s="8"/>
      <c r="T1495" s="8"/>
    </row>
    <row r="1496" spans="9:20" x14ac:dyDescent="0.2">
      <c r="I1496" s="13"/>
      <c r="J1496" s="6"/>
      <c r="K1496" s="7"/>
      <c r="L1496" s="7"/>
      <c r="M1496" s="7"/>
      <c r="N1496" s="7"/>
      <c r="O1496" s="8"/>
      <c r="P1496" s="8"/>
      <c r="Q1496" s="8"/>
      <c r="R1496" s="8"/>
      <c r="S1496" s="8"/>
      <c r="T1496" s="8"/>
    </row>
    <row r="1497" spans="9:20" x14ac:dyDescent="0.2">
      <c r="I1497" s="13"/>
      <c r="J1497" s="6"/>
      <c r="K1497" s="7"/>
      <c r="L1497" s="7"/>
      <c r="M1497" s="7"/>
      <c r="N1497" s="7"/>
      <c r="O1497" s="8"/>
      <c r="P1497" s="8"/>
      <c r="Q1497" s="8"/>
      <c r="R1497" s="8"/>
      <c r="S1497" s="8"/>
      <c r="T1497" s="8"/>
    </row>
    <row r="1498" spans="9:20" x14ac:dyDescent="0.2">
      <c r="I1498" s="13"/>
      <c r="J1498" s="6"/>
      <c r="K1498" s="7"/>
      <c r="L1498" s="7"/>
      <c r="M1498" s="7"/>
      <c r="N1498" s="7"/>
      <c r="O1498" s="8"/>
      <c r="P1498" s="8"/>
      <c r="Q1498" s="8"/>
      <c r="R1498" s="8"/>
      <c r="S1498" s="8"/>
      <c r="T1498" s="8"/>
    </row>
    <row r="1499" spans="9:20" x14ac:dyDescent="0.2">
      <c r="I1499" s="13"/>
      <c r="J1499" s="6"/>
      <c r="K1499" s="7"/>
      <c r="L1499" s="7"/>
      <c r="M1499" s="7"/>
      <c r="N1499" s="7"/>
      <c r="O1499" s="8"/>
      <c r="P1499" s="8"/>
      <c r="Q1499" s="8"/>
      <c r="R1499" s="8"/>
      <c r="S1499" s="8"/>
      <c r="T1499" s="8"/>
    </row>
    <row r="1500" spans="9:20" x14ac:dyDescent="0.2">
      <c r="I1500" s="13"/>
      <c r="J1500" s="6"/>
      <c r="K1500" s="7"/>
      <c r="L1500" s="7"/>
      <c r="M1500" s="7"/>
      <c r="N1500" s="7"/>
      <c r="O1500" s="8"/>
      <c r="P1500" s="8"/>
      <c r="Q1500" s="8"/>
      <c r="R1500" s="8"/>
      <c r="S1500" s="8"/>
      <c r="T1500" s="8"/>
    </row>
    <row r="1501" spans="9:20" x14ac:dyDescent="0.2">
      <c r="I1501" s="13"/>
      <c r="J1501" s="6"/>
      <c r="K1501" s="7"/>
      <c r="L1501" s="7"/>
      <c r="M1501" s="7"/>
      <c r="N1501" s="7"/>
      <c r="O1501" s="8"/>
      <c r="P1501" s="8"/>
      <c r="Q1501" s="8"/>
      <c r="R1501" s="8"/>
      <c r="S1501" s="8"/>
      <c r="T1501" s="8"/>
    </row>
    <row r="1502" spans="9:20" x14ac:dyDescent="0.2">
      <c r="I1502" s="13"/>
      <c r="J1502" s="6"/>
      <c r="K1502" s="7"/>
      <c r="L1502" s="7"/>
      <c r="M1502" s="7"/>
      <c r="N1502" s="7"/>
      <c r="O1502" s="8"/>
      <c r="P1502" s="8"/>
      <c r="Q1502" s="8"/>
      <c r="R1502" s="8"/>
      <c r="S1502" s="8"/>
      <c r="T1502" s="8"/>
    </row>
    <row r="1503" spans="9:20" x14ac:dyDescent="0.2">
      <c r="I1503" s="13"/>
      <c r="J1503" s="6"/>
      <c r="K1503" s="7"/>
      <c r="L1503" s="7"/>
      <c r="M1503" s="7"/>
      <c r="N1503" s="7"/>
      <c r="O1503" s="8"/>
      <c r="P1503" s="8"/>
      <c r="Q1503" s="8"/>
      <c r="R1503" s="8"/>
      <c r="S1503" s="8"/>
      <c r="T1503" s="8"/>
    </row>
    <row r="1504" spans="9:20" x14ac:dyDescent="0.2">
      <c r="I1504" s="13"/>
      <c r="J1504" s="6"/>
      <c r="K1504" s="7"/>
      <c r="L1504" s="7"/>
      <c r="M1504" s="7"/>
      <c r="N1504" s="7"/>
      <c r="O1504" s="8"/>
      <c r="P1504" s="8"/>
      <c r="Q1504" s="8"/>
      <c r="R1504" s="8"/>
      <c r="S1504" s="8"/>
      <c r="T1504" s="8"/>
    </row>
    <row r="1505" spans="9:20" x14ac:dyDescent="0.2">
      <c r="I1505" s="13"/>
      <c r="J1505" s="6"/>
      <c r="K1505" s="7"/>
      <c r="L1505" s="7"/>
      <c r="M1505" s="7"/>
      <c r="N1505" s="7"/>
      <c r="O1505" s="8"/>
      <c r="P1505" s="8"/>
      <c r="Q1505" s="8"/>
      <c r="R1505" s="8"/>
      <c r="S1505" s="8"/>
      <c r="T1505" s="8"/>
    </row>
    <row r="1506" spans="9:20" x14ac:dyDescent="0.2">
      <c r="I1506" s="13"/>
      <c r="J1506" s="6"/>
      <c r="K1506" s="7"/>
      <c r="L1506" s="7"/>
      <c r="M1506" s="7"/>
      <c r="N1506" s="7"/>
      <c r="O1506" s="8"/>
      <c r="P1506" s="8"/>
      <c r="Q1506" s="8"/>
      <c r="R1506" s="8"/>
      <c r="S1506" s="8"/>
      <c r="T1506" s="8"/>
    </row>
    <row r="1507" spans="9:20" x14ac:dyDescent="0.2">
      <c r="I1507" s="13"/>
      <c r="J1507" s="6"/>
      <c r="K1507" s="7"/>
      <c r="L1507" s="7"/>
      <c r="M1507" s="7"/>
      <c r="N1507" s="7"/>
      <c r="O1507" s="8"/>
      <c r="P1507" s="8"/>
      <c r="Q1507" s="8"/>
      <c r="R1507" s="8"/>
      <c r="S1507" s="8"/>
      <c r="T1507" s="8"/>
    </row>
    <row r="1508" spans="9:20" x14ac:dyDescent="0.2">
      <c r="I1508" s="13"/>
      <c r="J1508" s="6"/>
      <c r="K1508" s="7"/>
      <c r="L1508" s="7"/>
      <c r="M1508" s="7"/>
      <c r="N1508" s="7"/>
      <c r="O1508" s="8"/>
      <c r="P1508" s="8"/>
      <c r="Q1508" s="8"/>
      <c r="R1508" s="8"/>
      <c r="S1508" s="8"/>
      <c r="T1508" s="8"/>
    </row>
    <row r="1509" spans="9:20" x14ac:dyDescent="0.2">
      <c r="I1509" s="13"/>
      <c r="J1509" s="6"/>
      <c r="K1509" s="7"/>
      <c r="L1509" s="7"/>
      <c r="M1509" s="7"/>
      <c r="N1509" s="7"/>
      <c r="O1509" s="8"/>
      <c r="P1509" s="8"/>
      <c r="Q1509" s="8"/>
      <c r="R1509" s="8"/>
      <c r="S1509" s="8"/>
      <c r="T1509" s="8"/>
    </row>
    <row r="1510" spans="9:20" x14ac:dyDescent="0.2">
      <c r="I1510" s="13"/>
      <c r="J1510" s="6"/>
      <c r="K1510" s="7"/>
      <c r="L1510" s="7"/>
      <c r="M1510" s="7"/>
      <c r="N1510" s="7"/>
      <c r="O1510" s="8"/>
      <c r="P1510" s="8"/>
      <c r="Q1510" s="8"/>
      <c r="R1510" s="8"/>
      <c r="S1510" s="8"/>
      <c r="T1510" s="8"/>
    </row>
    <row r="1511" spans="9:20" x14ac:dyDescent="0.2">
      <c r="I1511" s="13"/>
      <c r="J1511" s="6"/>
      <c r="K1511" s="7"/>
      <c r="L1511" s="7"/>
      <c r="M1511" s="7"/>
      <c r="N1511" s="7"/>
      <c r="O1511" s="8"/>
      <c r="P1511" s="8"/>
      <c r="Q1511" s="8"/>
      <c r="R1511" s="8"/>
      <c r="S1511" s="8"/>
      <c r="T1511" s="8"/>
    </row>
    <row r="1512" spans="9:20" x14ac:dyDescent="0.2">
      <c r="I1512" s="13"/>
      <c r="J1512" s="6"/>
      <c r="K1512" s="7"/>
      <c r="L1512" s="7"/>
      <c r="M1512" s="7"/>
      <c r="N1512" s="7"/>
      <c r="O1512" s="8"/>
      <c r="P1512" s="8"/>
      <c r="Q1512" s="8"/>
      <c r="R1512" s="8"/>
      <c r="S1512" s="8"/>
      <c r="T1512" s="8"/>
    </row>
    <row r="1513" spans="9:20" x14ac:dyDescent="0.2">
      <c r="I1513" s="13"/>
      <c r="J1513" s="6"/>
      <c r="K1513" s="7"/>
      <c r="L1513" s="7"/>
      <c r="M1513" s="7"/>
      <c r="N1513" s="7"/>
      <c r="O1513" s="8"/>
      <c r="P1513" s="8"/>
      <c r="Q1513" s="8"/>
      <c r="R1513" s="8"/>
      <c r="S1513" s="8"/>
      <c r="T1513" s="8"/>
    </row>
    <row r="1514" spans="9:20" x14ac:dyDescent="0.2">
      <c r="I1514" s="13"/>
      <c r="J1514" s="6"/>
      <c r="K1514" s="7"/>
      <c r="L1514" s="7"/>
      <c r="M1514" s="7"/>
      <c r="N1514" s="7"/>
      <c r="O1514" s="8"/>
      <c r="P1514" s="8"/>
      <c r="Q1514" s="8"/>
      <c r="R1514" s="8"/>
      <c r="S1514" s="8"/>
      <c r="T1514" s="8"/>
    </row>
    <row r="1515" spans="9:20" x14ac:dyDescent="0.2">
      <c r="I1515" s="13"/>
      <c r="J1515" s="6"/>
      <c r="K1515" s="7"/>
      <c r="L1515" s="7"/>
      <c r="M1515" s="7"/>
      <c r="N1515" s="7"/>
      <c r="O1515" s="8"/>
      <c r="P1515" s="8"/>
      <c r="Q1515" s="8"/>
      <c r="R1515" s="8"/>
      <c r="S1515" s="8"/>
      <c r="T1515" s="8"/>
    </row>
    <row r="1516" spans="9:20" x14ac:dyDescent="0.2">
      <c r="I1516" s="13"/>
      <c r="J1516" s="6"/>
      <c r="K1516" s="7"/>
      <c r="L1516" s="7"/>
      <c r="M1516" s="7"/>
      <c r="N1516" s="7"/>
      <c r="O1516" s="8"/>
      <c r="P1516" s="8"/>
      <c r="Q1516" s="8"/>
      <c r="R1516" s="8"/>
      <c r="S1516" s="8"/>
      <c r="T1516" s="8"/>
    </row>
    <row r="1517" spans="9:20" x14ac:dyDescent="0.2">
      <c r="I1517" s="13"/>
      <c r="J1517" s="6"/>
      <c r="K1517" s="7"/>
      <c r="L1517" s="7"/>
      <c r="M1517" s="7"/>
      <c r="N1517" s="7"/>
      <c r="O1517" s="8"/>
      <c r="P1517" s="8"/>
      <c r="Q1517" s="8"/>
      <c r="R1517" s="8"/>
      <c r="S1517" s="8"/>
      <c r="T1517" s="8"/>
    </row>
    <row r="1518" spans="9:20" x14ac:dyDescent="0.2">
      <c r="I1518" s="13"/>
      <c r="J1518" s="6"/>
      <c r="K1518" s="7"/>
      <c r="L1518" s="7"/>
      <c r="M1518" s="7"/>
      <c r="N1518" s="7"/>
      <c r="O1518" s="8"/>
      <c r="P1518" s="8"/>
      <c r="Q1518" s="8"/>
      <c r="R1518" s="8"/>
      <c r="S1518" s="8"/>
      <c r="T1518" s="8"/>
    </row>
    <row r="1519" spans="9:20" x14ac:dyDescent="0.2">
      <c r="I1519" s="13"/>
      <c r="J1519" s="6"/>
      <c r="K1519" s="7"/>
      <c r="L1519" s="7"/>
      <c r="M1519" s="7"/>
      <c r="N1519" s="7"/>
      <c r="O1519" s="8"/>
      <c r="P1519" s="8"/>
      <c r="Q1519" s="8"/>
      <c r="R1519" s="8"/>
      <c r="S1519" s="8"/>
      <c r="T1519" s="8"/>
    </row>
    <row r="1520" spans="9:20" x14ac:dyDescent="0.2">
      <c r="I1520" s="13"/>
      <c r="J1520" s="6"/>
      <c r="K1520" s="7"/>
      <c r="L1520" s="7"/>
      <c r="M1520" s="7"/>
      <c r="N1520" s="7"/>
      <c r="O1520" s="8"/>
      <c r="P1520" s="8"/>
      <c r="Q1520" s="8"/>
      <c r="R1520" s="8"/>
      <c r="S1520" s="8"/>
      <c r="T1520" s="8"/>
    </row>
    <row r="1521" spans="9:20" x14ac:dyDescent="0.2">
      <c r="I1521" s="13"/>
      <c r="J1521" s="6"/>
      <c r="K1521" s="7"/>
      <c r="L1521" s="7"/>
      <c r="M1521" s="7"/>
      <c r="N1521" s="7"/>
      <c r="O1521" s="8"/>
      <c r="P1521" s="8"/>
      <c r="Q1521" s="8"/>
      <c r="R1521" s="8"/>
      <c r="S1521" s="8"/>
      <c r="T1521" s="8"/>
    </row>
    <row r="1522" spans="9:20" x14ac:dyDescent="0.2">
      <c r="I1522" s="13"/>
      <c r="J1522" s="6"/>
      <c r="K1522" s="7"/>
      <c r="L1522" s="7"/>
      <c r="M1522" s="7"/>
      <c r="N1522" s="7"/>
      <c r="O1522" s="8"/>
      <c r="P1522" s="8"/>
      <c r="Q1522" s="8"/>
      <c r="R1522" s="8"/>
      <c r="S1522" s="8"/>
      <c r="T1522" s="8"/>
    </row>
    <row r="1523" spans="9:20" x14ac:dyDescent="0.2">
      <c r="I1523" s="13"/>
      <c r="J1523" s="6"/>
      <c r="K1523" s="7"/>
      <c r="L1523" s="7"/>
      <c r="M1523" s="7"/>
      <c r="N1523" s="7"/>
      <c r="O1523" s="8"/>
      <c r="P1523" s="8"/>
      <c r="Q1523" s="8"/>
      <c r="R1523" s="8"/>
      <c r="S1523" s="8"/>
      <c r="T1523" s="8"/>
    </row>
    <row r="1524" spans="9:20" x14ac:dyDescent="0.2">
      <c r="I1524" s="13"/>
      <c r="J1524" s="6"/>
      <c r="K1524" s="7"/>
      <c r="L1524" s="7"/>
      <c r="M1524" s="7"/>
      <c r="N1524" s="7"/>
      <c r="O1524" s="8"/>
      <c r="P1524" s="8"/>
      <c r="Q1524" s="8"/>
      <c r="R1524" s="8"/>
      <c r="S1524" s="8"/>
      <c r="T1524" s="8"/>
    </row>
    <row r="1525" spans="9:20" x14ac:dyDescent="0.2">
      <c r="I1525" s="13"/>
      <c r="J1525" s="6"/>
      <c r="K1525" s="7"/>
      <c r="L1525" s="7"/>
      <c r="M1525" s="7"/>
      <c r="N1525" s="7"/>
      <c r="O1525" s="8"/>
      <c r="P1525" s="8"/>
      <c r="Q1525" s="8"/>
      <c r="R1525" s="8"/>
      <c r="S1525" s="8"/>
      <c r="T1525" s="8"/>
    </row>
    <row r="1526" spans="9:20" x14ac:dyDescent="0.2">
      <c r="I1526" s="13"/>
      <c r="J1526" s="6"/>
      <c r="K1526" s="7"/>
      <c r="L1526" s="7"/>
      <c r="M1526" s="7"/>
      <c r="N1526" s="7"/>
      <c r="O1526" s="8"/>
      <c r="P1526" s="8"/>
      <c r="Q1526" s="8"/>
      <c r="R1526" s="8"/>
      <c r="S1526" s="8"/>
      <c r="T1526" s="8"/>
    </row>
    <row r="1527" spans="9:20" x14ac:dyDescent="0.2">
      <c r="I1527" s="13"/>
      <c r="J1527" s="6"/>
      <c r="K1527" s="7"/>
      <c r="L1527" s="7"/>
      <c r="M1527" s="7"/>
      <c r="N1527" s="7"/>
      <c r="O1527" s="8"/>
      <c r="P1527" s="8"/>
      <c r="Q1527" s="8"/>
      <c r="R1527" s="8"/>
      <c r="S1527" s="8"/>
      <c r="T1527" s="8"/>
    </row>
    <row r="1528" spans="9:20" x14ac:dyDescent="0.2">
      <c r="I1528" s="13"/>
      <c r="J1528" s="6"/>
      <c r="K1528" s="7"/>
      <c r="L1528" s="7"/>
      <c r="M1528" s="7"/>
      <c r="N1528" s="7"/>
      <c r="O1528" s="8"/>
      <c r="P1528" s="8"/>
      <c r="Q1528" s="8"/>
      <c r="R1528" s="8"/>
      <c r="S1528" s="8"/>
      <c r="T1528" s="8"/>
    </row>
    <row r="1529" spans="9:20" x14ac:dyDescent="0.2">
      <c r="I1529" s="13"/>
      <c r="J1529" s="6"/>
      <c r="K1529" s="7"/>
      <c r="L1529" s="7"/>
      <c r="M1529" s="7"/>
      <c r="N1529" s="7"/>
      <c r="O1529" s="8"/>
      <c r="P1529" s="8"/>
      <c r="Q1529" s="8"/>
      <c r="R1529" s="8"/>
      <c r="S1529" s="8"/>
      <c r="T1529" s="8"/>
    </row>
    <row r="1530" spans="9:20" x14ac:dyDescent="0.2">
      <c r="I1530" s="13"/>
      <c r="J1530" s="6"/>
      <c r="K1530" s="7"/>
      <c r="L1530" s="7"/>
      <c r="M1530" s="7"/>
      <c r="N1530" s="7"/>
      <c r="O1530" s="8"/>
      <c r="P1530" s="8"/>
      <c r="Q1530" s="8"/>
      <c r="R1530" s="8"/>
      <c r="S1530" s="8"/>
      <c r="T1530" s="8"/>
    </row>
    <row r="1531" spans="9:20" x14ac:dyDescent="0.2">
      <c r="I1531" s="13"/>
      <c r="J1531" s="6"/>
      <c r="K1531" s="7"/>
      <c r="L1531" s="7"/>
      <c r="M1531" s="7"/>
      <c r="N1531" s="7"/>
      <c r="O1531" s="8"/>
      <c r="P1531" s="8"/>
      <c r="Q1531" s="8"/>
      <c r="R1531" s="8"/>
      <c r="S1531" s="8"/>
      <c r="T1531" s="8"/>
    </row>
    <row r="1532" spans="9:20" x14ac:dyDescent="0.2">
      <c r="I1532" s="13"/>
      <c r="J1532" s="6"/>
      <c r="K1532" s="7"/>
      <c r="L1532" s="7"/>
      <c r="M1532" s="7"/>
      <c r="N1532" s="7"/>
      <c r="O1532" s="8"/>
      <c r="P1532" s="8"/>
      <c r="Q1532" s="8"/>
      <c r="R1532" s="8"/>
      <c r="S1532" s="8"/>
      <c r="T1532" s="8"/>
    </row>
    <row r="1533" spans="9:20" x14ac:dyDescent="0.2">
      <c r="I1533" s="13"/>
      <c r="J1533" s="6"/>
      <c r="K1533" s="7"/>
      <c r="L1533" s="7"/>
      <c r="M1533" s="7"/>
      <c r="N1533" s="7"/>
      <c r="O1533" s="8"/>
      <c r="P1533" s="8"/>
      <c r="Q1533" s="8"/>
      <c r="R1533" s="8"/>
      <c r="S1533" s="8"/>
      <c r="T1533" s="8"/>
    </row>
    <row r="1534" spans="9:20" x14ac:dyDescent="0.2">
      <c r="I1534" s="13"/>
      <c r="J1534" s="6"/>
      <c r="K1534" s="7"/>
      <c r="L1534" s="7"/>
      <c r="M1534" s="7"/>
      <c r="N1534" s="7"/>
      <c r="O1534" s="8"/>
      <c r="P1534" s="8"/>
      <c r="Q1534" s="8"/>
      <c r="R1534" s="8"/>
      <c r="S1534" s="8"/>
      <c r="T1534" s="8"/>
    </row>
    <row r="1535" spans="9:20" x14ac:dyDescent="0.2">
      <c r="I1535" s="13"/>
      <c r="J1535" s="6"/>
      <c r="K1535" s="7"/>
      <c r="L1535" s="7"/>
      <c r="M1535" s="7"/>
      <c r="N1535" s="7"/>
      <c r="O1535" s="8"/>
      <c r="P1535" s="8"/>
      <c r="Q1535" s="8"/>
      <c r="R1535" s="8"/>
      <c r="S1535" s="8"/>
      <c r="T1535" s="8"/>
    </row>
    <row r="1536" spans="9:20" x14ac:dyDescent="0.2">
      <c r="I1536" s="13"/>
      <c r="J1536" s="6"/>
      <c r="K1536" s="7"/>
      <c r="L1536" s="7"/>
      <c r="M1536" s="7"/>
      <c r="N1536" s="7"/>
      <c r="O1536" s="8"/>
      <c r="P1536" s="8"/>
      <c r="Q1536" s="8"/>
      <c r="R1536" s="8"/>
      <c r="S1536" s="8"/>
      <c r="T1536" s="8"/>
    </row>
    <row r="1537" spans="9:20" x14ac:dyDescent="0.2">
      <c r="I1537" s="13"/>
      <c r="J1537" s="6"/>
      <c r="K1537" s="7"/>
      <c r="L1537" s="7"/>
      <c r="M1537" s="7"/>
      <c r="N1537" s="7"/>
      <c r="O1537" s="8"/>
      <c r="P1537" s="8"/>
      <c r="Q1537" s="8"/>
      <c r="R1537" s="8"/>
      <c r="S1537" s="8"/>
      <c r="T1537" s="8"/>
    </row>
    <row r="1538" spans="9:20" x14ac:dyDescent="0.2">
      <c r="I1538" s="13"/>
      <c r="J1538" s="6"/>
      <c r="K1538" s="7"/>
      <c r="L1538" s="7"/>
      <c r="M1538" s="7"/>
      <c r="N1538" s="7"/>
      <c r="O1538" s="8"/>
      <c r="P1538" s="8"/>
      <c r="Q1538" s="8"/>
      <c r="R1538" s="8"/>
      <c r="S1538" s="8"/>
      <c r="T1538" s="8"/>
    </row>
    <row r="1539" spans="9:20" x14ac:dyDescent="0.2">
      <c r="I1539" s="13"/>
      <c r="J1539" s="6"/>
      <c r="K1539" s="7"/>
      <c r="L1539" s="7"/>
      <c r="M1539" s="7"/>
      <c r="N1539" s="7"/>
      <c r="O1539" s="8"/>
      <c r="P1539" s="8"/>
      <c r="Q1539" s="8"/>
      <c r="R1539" s="8"/>
      <c r="S1539" s="8"/>
      <c r="T1539" s="8"/>
    </row>
    <row r="1540" spans="9:20" x14ac:dyDescent="0.2">
      <c r="I1540" s="13"/>
      <c r="J1540" s="6"/>
      <c r="K1540" s="7"/>
      <c r="L1540" s="7"/>
      <c r="M1540" s="7"/>
      <c r="N1540" s="7"/>
      <c r="O1540" s="8"/>
      <c r="P1540" s="8"/>
      <c r="Q1540" s="8"/>
      <c r="R1540" s="8"/>
      <c r="S1540" s="8"/>
      <c r="T1540" s="8"/>
    </row>
    <row r="1541" spans="9:20" x14ac:dyDescent="0.2">
      <c r="I1541" s="13"/>
      <c r="J1541" s="6"/>
      <c r="K1541" s="7"/>
      <c r="L1541" s="7"/>
      <c r="M1541" s="7"/>
      <c r="N1541" s="7"/>
      <c r="O1541" s="8"/>
      <c r="P1541" s="8"/>
      <c r="Q1541" s="8"/>
      <c r="R1541" s="8"/>
      <c r="S1541" s="8"/>
      <c r="T1541" s="8"/>
    </row>
    <row r="1542" spans="9:20" x14ac:dyDescent="0.2">
      <c r="I1542" s="13"/>
      <c r="J1542" s="6"/>
      <c r="K1542" s="7"/>
      <c r="L1542" s="7"/>
      <c r="M1542" s="7"/>
      <c r="N1542" s="7"/>
      <c r="O1542" s="8"/>
      <c r="P1542" s="8"/>
      <c r="Q1542" s="8"/>
      <c r="R1542" s="8"/>
      <c r="S1542" s="8"/>
      <c r="T1542" s="8"/>
    </row>
    <row r="1543" spans="9:20" x14ac:dyDescent="0.2">
      <c r="I1543" s="13"/>
      <c r="J1543" s="6"/>
      <c r="K1543" s="7"/>
      <c r="L1543" s="7"/>
      <c r="M1543" s="7"/>
      <c r="N1543" s="7"/>
      <c r="O1543" s="8"/>
      <c r="P1543" s="8"/>
      <c r="Q1543" s="8"/>
      <c r="R1543" s="8"/>
      <c r="S1543" s="8"/>
      <c r="T1543" s="8"/>
    </row>
    <row r="1544" spans="9:20" x14ac:dyDescent="0.2">
      <c r="I1544" s="13"/>
      <c r="J1544" s="6"/>
      <c r="K1544" s="7"/>
      <c r="L1544" s="7"/>
      <c r="M1544" s="7"/>
      <c r="N1544" s="7"/>
      <c r="O1544" s="8"/>
      <c r="P1544" s="8"/>
      <c r="Q1544" s="8"/>
      <c r="R1544" s="8"/>
      <c r="S1544" s="8"/>
      <c r="T1544" s="8"/>
    </row>
    <row r="1545" spans="9:20" x14ac:dyDescent="0.2">
      <c r="I1545" s="13"/>
      <c r="J1545" s="6"/>
      <c r="K1545" s="7"/>
      <c r="L1545" s="7"/>
      <c r="M1545" s="7"/>
      <c r="N1545" s="7"/>
      <c r="O1545" s="8"/>
      <c r="P1545" s="8"/>
      <c r="Q1545" s="8"/>
      <c r="R1545" s="8"/>
      <c r="S1545" s="8"/>
      <c r="T1545" s="8"/>
    </row>
    <row r="1546" spans="9:20" x14ac:dyDescent="0.2">
      <c r="I1546" s="13"/>
      <c r="J1546" s="6"/>
      <c r="K1546" s="7"/>
      <c r="L1546" s="7"/>
      <c r="M1546" s="7"/>
      <c r="N1546" s="7"/>
      <c r="O1546" s="8"/>
      <c r="P1546" s="8"/>
      <c r="Q1546" s="8"/>
      <c r="R1546" s="8"/>
      <c r="S1546" s="8"/>
      <c r="T1546" s="8"/>
    </row>
    <row r="1547" spans="9:20" x14ac:dyDescent="0.2">
      <c r="I1547" s="13"/>
      <c r="J1547" s="6"/>
      <c r="K1547" s="7"/>
      <c r="L1547" s="7"/>
      <c r="M1547" s="7"/>
      <c r="N1547" s="7"/>
      <c r="O1547" s="8"/>
      <c r="P1547" s="8"/>
      <c r="Q1547" s="8"/>
      <c r="R1547" s="8"/>
      <c r="S1547" s="8"/>
      <c r="T1547" s="8"/>
    </row>
    <row r="1548" spans="9:20" x14ac:dyDescent="0.2">
      <c r="I1548" s="13"/>
      <c r="J1548" s="6"/>
      <c r="K1548" s="7"/>
      <c r="L1548" s="7"/>
      <c r="M1548" s="7"/>
      <c r="N1548" s="7"/>
      <c r="O1548" s="8"/>
      <c r="P1548" s="8"/>
      <c r="Q1548" s="8"/>
      <c r="R1548" s="8"/>
      <c r="S1548" s="8"/>
      <c r="T1548" s="8"/>
    </row>
    <row r="1549" spans="9:20" x14ac:dyDescent="0.2">
      <c r="I1549" s="13"/>
      <c r="J1549" s="6"/>
      <c r="K1549" s="7"/>
      <c r="L1549" s="7"/>
      <c r="M1549" s="7"/>
      <c r="N1549" s="7"/>
      <c r="O1549" s="8"/>
      <c r="P1549" s="8"/>
      <c r="Q1549" s="8"/>
      <c r="R1549" s="8"/>
      <c r="S1549" s="8"/>
      <c r="T1549" s="8"/>
    </row>
    <row r="1550" spans="9:20" x14ac:dyDescent="0.2">
      <c r="I1550" s="13"/>
      <c r="J1550" s="6"/>
      <c r="K1550" s="7"/>
      <c r="L1550" s="7"/>
      <c r="M1550" s="7"/>
      <c r="N1550" s="7"/>
      <c r="O1550" s="8"/>
      <c r="P1550" s="8"/>
      <c r="Q1550" s="8"/>
      <c r="R1550" s="8"/>
      <c r="S1550" s="8"/>
      <c r="T1550" s="8"/>
    </row>
    <row r="1551" spans="9:20" x14ac:dyDescent="0.2">
      <c r="I1551" s="13"/>
      <c r="J1551" s="6"/>
      <c r="K1551" s="7"/>
      <c r="L1551" s="7"/>
      <c r="M1551" s="7"/>
      <c r="N1551" s="7"/>
      <c r="O1551" s="8"/>
      <c r="P1551" s="8"/>
      <c r="Q1551" s="8"/>
      <c r="R1551" s="8"/>
      <c r="S1551" s="8"/>
      <c r="T1551" s="8"/>
    </row>
    <row r="1552" spans="9:20" x14ac:dyDescent="0.2">
      <c r="I1552" s="13"/>
      <c r="J1552" s="6"/>
      <c r="K1552" s="7"/>
      <c r="L1552" s="7"/>
      <c r="M1552" s="7"/>
      <c r="N1552" s="7"/>
      <c r="O1552" s="8"/>
      <c r="P1552" s="8"/>
      <c r="Q1552" s="8"/>
      <c r="R1552" s="8"/>
      <c r="S1552" s="8"/>
      <c r="T1552" s="8"/>
    </row>
    <row r="1553" spans="9:20" x14ac:dyDescent="0.2">
      <c r="I1553" s="13"/>
      <c r="J1553" s="6"/>
      <c r="K1553" s="7"/>
      <c r="L1553" s="7"/>
      <c r="M1553" s="7"/>
      <c r="N1553" s="7"/>
      <c r="O1553" s="8"/>
      <c r="P1553" s="8"/>
      <c r="Q1553" s="8"/>
      <c r="R1553" s="8"/>
      <c r="S1553" s="8"/>
      <c r="T1553" s="8"/>
    </row>
    <row r="1554" spans="9:20" x14ac:dyDescent="0.2">
      <c r="I1554" s="13"/>
      <c r="J1554" s="6"/>
      <c r="K1554" s="7"/>
      <c r="L1554" s="7"/>
      <c r="M1554" s="7"/>
      <c r="N1554" s="7"/>
      <c r="O1554" s="8"/>
      <c r="P1554" s="8"/>
      <c r="Q1554" s="8"/>
      <c r="R1554" s="8"/>
      <c r="S1554" s="8"/>
      <c r="T1554" s="8"/>
    </row>
    <row r="1555" spans="9:20" x14ac:dyDescent="0.2">
      <c r="I1555" s="13"/>
      <c r="J1555" s="6"/>
      <c r="K1555" s="7"/>
      <c r="L1555" s="7"/>
      <c r="M1555" s="7"/>
      <c r="N1555" s="7"/>
      <c r="O1555" s="8"/>
      <c r="P1555" s="8"/>
      <c r="Q1555" s="8"/>
      <c r="R1555" s="8"/>
      <c r="S1555" s="8"/>
      <c r="T1555" s="8"/>
    </row>
    <row r="1556" spans="9:20" x14ac:dyDescent="0.2">
      <c r="I1556" s="13"/>
      <c r="J1556" s="6"/>
      <c r="K1556" s="7"/>
      <c r="L1556" s="7"/>
      <c r="M1556" s="7"/>
      <c r="N1556" s="7"/>
      <c r="O1556" s="8"/>
      <c r="P1556" s="8"/>
      <c r="Q1556" s="8"/>
      <c r="R1556" s="8"/>
      <c r="S1556" s="8"/>
      <c r="T1556" s="8"/>
    </row>
    <row r="1557" spans="9:20" x14ac:dyDescent="0.2">
      <c r="I1557" s="13"/>
      <c r="J1557" s="6"/>
      <c r="K1557" s="7"/>
      <c r="L1557" s="7"/>
      <c r="M1557" s="7"/>
      <c r="N1557" s="7"/>
      <c r="O1557" s="8"/>
      <c r="P1557" s="8"/>
      <c r="Q1557" s="8"/>
      <c r="R1557" s="8"/>
      <c r="S1557" s="8"/>
      <c r="T1557" s="8"/>
    </row>
    <row r="1558" spans="9:20" x14ac:dyDescent="0.2">
      <c r="I1558" s="13"/>
      <c r="J1558" s="6"/>
      <c r="K1558" s="7"/>
      <c r="L1558" s="7"/>
      <c r="M1558" s="7"/>
      <c r="N1558" s="7"/>
      <c r="O1558" s="8"/>
      <c r="P1558" s="8"/>
      <c r="Q1558" s="8"/>
      <c r="R1558" s="8"/>
      <c r="S1558" s="8"/>
      <c r="T1558" s="8"/>
    </row>
    <row r="1559" spans="9:20" x14ac:dyDescent="0.2">
      <c r="I1559" s="13"/>
      <c r="J1559" s="6"/>
      <c r="K1559" s="7"/>
      <c r="L1559" s="7"/>
      <c r="M1559" s="7"/>
      <c r="N1559" s="7"/>
      <c r="O1559" s="8"/>
      <c r="P1559" s="8"/>
      <c r="Q1559" s="8"/>
      <c r="R1559" s="8"/>
      <c r="S1559" s="8"/>
      <c r="T1559" s="8"/>
    </row>
    <row r="1560" spans="9:20" x14ac:dyDescent="0.2">
      <c r="I1560" s="13"/>
      <c r="J1560" s="6"/>
      <c r="K1560" s="7"/>
      <c r="L1560" s="7"/>
      <c r="M1560" s="7"/>
      <c r="N1560" s="7"/>
      <c r="O1560" s="8"/>
      <c r="P1560" s="8"/>
      <c r="Q1560" s="8"/>
      <c r="R1560" s="8"/>
      <c r="S1560" s="8"/>
      <c r="T1560" s="8"/>
    </row>
    <row r="1561" spans="9:20" x14ac:dyDescent="0.2">
      <c r="I1561" s="13"/>
      <c r="J1561" s="6"/>
      <c r="K1561" s="7"/>
      <c r="L1561" s="7"/>
      <c r="M1561" s="7"/>
      <c r="N1561" s="7"/>
      <c r="O1561" s="8"/>
      <c r="P1561" s="8"/>
      <c r="Q1561" s="8"/>
      <c r="R1561" s="8"/>
      <c r="S1561" s="8"/>
      <c r="T1561" s="8"/>
    </row>
    <row r="1562" spans="9:20" x14ac:dyDescent="0.2">
      <c r="I1562" s="13"/>
      <c r="J1562" s="6"/>
      <c r="K1562" s="7"/>
      <c r="L1562" s="7"/>
      <c r="M1562" s="7"/>
      <c r="N1562" s="7"/>
      <c r="O1562" s="8"/>
      <c r="P1562" s="8"/>
      <c r="Q1562" s="8"/>
      <c r="R1562" s="8"/>
      <c r="S1562" s="8"/>
      <c r="T1562" s="8"/>
    </row>
    <row r="1563" spans="9:20" x14ac:dyDescent="0.2">
      <c r="I1563" s="13"/>
      <c r="J1563" s="6"/>
      <c r="K1563" s="7"/>
      <c r="L1563" s="7"/>
      <c r="M1563" s="7"/>
      <c r="N1563" s="7"/>
      <c r="O1563" s="8"/>
      <c r="P1563" s="8"/>
      <c r="Q1563" s="8"/>
      <c r="R1563" s="8"/>
      <c r="S1563" s="8"/>
      <c r="T1563" s="8"/>
    </row>
    <row r="1564" spans="9:20" x14ac:dyDescent="0.2">
      <c r="I1564" s="13"/>
      <c r="J1564" s="6"/>
      <c r="K1564" s="7"/>
      <c r="L1564" s="7"/>
      <c r="M1564" s="7"/>
      <c r="N1564" s="7"/>
      <c r="O1564" s="8"/>
      <c r="P1564" s="8"/>
      <c r="Q1564" s="8"/>
      <c r="R1564" s="8"/>
      <c r="S1564" s="8"/>
      <c r="T1564" s="8"/>
    </row>
    <row r="1565" spans="9:20" x14ac:dyDescent="0.2">
      <c r="I1565" s="13"/>
      <c r="J1565" s="6"/>
      <c r="K1565" s="7"/>
      <c r="L1565" s="7"/>
      <c r="M1565" s="7"/>
      <c r="N1565" s="7"/>
      <c r="O1565" s="8"/>
      <c r="P1565" s="8"/>
      <c r="Q1565" s="8"/>
      <c r="R1565" s="8"/>
      <c r="S1565" s="8"/>
      <c r="T1565" s="8"/>
    </row>
    <row r="1566" spans="9:20" x14ac:dyDescent="0.2">
      <c r="I1566" s="13"/>
      <c r="J1566" s="6"/>
      <c r="K1566" s="7"/>
      <c r="L1566" s="7"/>
      <c r="M1566" s="7"/>
      <c r="N1566" s="7"/>
      <c r="O1566" s="8"/>
      <c r="P1566" s="8"/>
      <c r="Q1566" s="8"/>
      <c r="R1566" s="8"/>
      <c r="S1566" s="8"/>
      <c r="T1566" s="8"/>
    </row>
    <row r="1567" spans="9:20" x14ac:dyDescent="0.2">
      <c r="I1567" s="13"/>
      <c r="J1567" s="6"/>
      <c r="K1567" s="7"/>
      <c r="L1567" s="7"/>
      <c r="M1567" s="7"/>
      <c r="N1567" s="7"/>
      <c r="O1567" s="8"/>
      <c r="P1567" s="8"/>
      <c r="Q1567" s="8"/>
      <c r="R1567" s="8"/>
      <c r="S1567" s="8"/>
      <c r="T1567" s="8"/>
    </row>
    <row r="1568" spans="9:20" x14ac:dyDescent="0.2">
      <c r="I1568" s="13"/>
      <c r="J1568" s="6"/>
      <c r="K1568" s="7"/>
      <c r="L1568" s="7"/>
      <c r="M1568" s="7"/>
      <c r="N1568" s="7"/>
      <c r="O1568" s="8"/>
      <c r="P1568" s="8"/>
      <c r="Q1568" s="8"/>
      <c r="R1568" s="8"/>
      <c r="S1568" s="8"/>
      <c r="T1568" s="8"/>
    </row>
    <row r="1569" spans="9:20" x14ac:dyDescent="0.2">
      <c r="I1569" s="13"/>
      <c r="J1569" s="6"/>
      <c r="K1569" s="7"/>
      <c r="L1569" s="7"/>
      <c r="M1569" s="7"/>
      <c r="N1569" s="7"/>
      <c r="O1569" s="8"/>
      <c r="P1569" s="8"/>
      <c r="Q1569" s="8"/>
      <c r="R1569" s="8"/>
      <c r="S1569" s="8"/>
      <c r="T1569" s="8"/>
    </row>
    <row r="1570" spans="9:20" x14ac:dyDescent="0.2">
      <c r="I1570" s="13"/>
      <c r="J1570" s="6"/>
      <c r="K1570" s="7"/>
      <c r="L1570" s="7"/>
      <c r="M1570" s="7"/>
      <c r="N1570" s="7"/>
      <c r="O1570" s="8"/>
      <c r="P1570" s="8"/>
      <c r="Q1570" s="8"/>
      <c r="R1570" s="8"/>
      <c r="S1570" s="8"/>
      <c r="T1570" s="8"/>
    </row>
    <row r="1571" spans="9:20" x14ac:dyDescent="0.2">
      <c r="I1571" s="13"/>
      <c r="J1571" s="6"/>
      <c r="K1571" s="7"/>
      <c r="L1571" s="7"/>
      <c r="M1571" s="7"/>
      <c r="N1571" s="7"/>
      <c r="O1571" s="8"/>
      <c r="P1571" s="8"/>
      <c r="Q1571" s="8"/>
      <c r="R1571" s="8"/>
      <c r="S1571" s="8"/>
      <c r="T1571" s="8"/>
    </row>
    <row r="1572" spans="9:20" x14ac:dyDescent="0.2">
      <c r="I1572" s="13"/>
      <c r="J1572" s="6"/>
      <c r="K1572" s="7"/>
      <c r="L1572" s="7"/>
      <c r="M1572" s="7"/>
      <c r="N1572" s="7"/>
      <c r="O1572" s="8"/>
      <c r="P1572" s="8"/>
      <c r="Q1572" s="8"/>
      <c r="R1572" s="8"/>
      <c r="S1572" s="8"/>
      <c r="T1572" s="8"/>
    </row>
    <row r="1573" spans="9:20" x14ac:dyDescent="0.2">
      <c r="I1573" s="13"/>
      <c r="J1573" s="6"/>
      <c r="K1573" s="7"/>
      <c r="L1573" s="7"/>
      <c r="M1573" s="7"/>
      <c r="N1573" s="7"/>
      <c r="O1573" s="8"/>
      <c r="P1573" s="8"/>
      <c r="Q1573" s="8"/>
      <c r="R1573" s="8"/>
      <c r="S1573" s="8"/>
      <c r="T1573" s="8"/>
    </row>
    <row r="1574" spans="9:20" x14ac:dyDescent="0.2">
      <c r="I1574" s="13"/>
      <c r="J1574" s="6"/>
      <c r="K1574" s="7"/>
      <c r="L1574" s="7"/>
      <c r="M1574" s="7"/>
      <c r="N1574" s="7"/>
      <c r="O1574" s="8"/>
      <c r="P1574" s="8"/>
      <c r="Q1574" s="8"/>
      <c r="R1574" s="8"/>
      <c r="S1574" s="8"/>
      <c r="T1574" s="8"/>
    </row>
    <row r="1575" spans="9:20" x14ac:dyDescent="0.2">
      <c r="I1575" s="13"/>
      <c r="J1575" s="6"/>
      <c r="K1575" s="7"/>
      <c r="L1575" s="7"/>
      <c r="M1575" s="7"/>
      <c r="N1575" s="7"/>
      <c r="O1575" s="8"/>
      <c r="P1575" s="8"/>
      <c r="Q1575" s="8"/>
      <c r="R1575" s="8"/>
      <c r="S1575" s="8"/>
      <c r="T1575" s="8"/>
    </row>
    <row r="1576" spans="9:20" x14ac:dyDescent="0.2">
      <c r="I1576" s="13"/>
      <c r="J1576" s="6"/>
      <c r="K1576" s="7"/>
      <c r="L1576" s="7"/>
      <c r="M1576" s="7"/>
      <c r="N1576" s="7"/>
      <c r="O1576" s="8"/>
      <c r="P1576" s="8"/>
      <c r="Q1576" s="8"/>
      <c r="R1576" s="8"/>
      <c r="S1576" s="8"/>
      <c r="T1576" s="8"/>
    </row>
    <row r="1577" spans="9:20" x14ac:dyDescent="0.2">
      <c r="I1577" s="13"/>
      <c r="J1577" s="6"/>
      <c r="K1577" s="7"/>
      <c r="L1577" s="7"/>
      <c r="M1577" s="7"/>
      <c r="N1577" s="7"/>
      <c r="O1577" s="8"/>
      <c r="P1577" s="8"/>
      <c r="Q1577" s="8"/>
      <c r="R1577" s="8"/>
      <c r="S1577" s="8"/>
      <c r="T1577" s="8"/>
    </row>
    <row r="1578" spans="9:20" x14ac:dyDescent="0.2">
      <c r="I1578" s="13"/>
      <c r="J1578" s="6"/>
      <c r="K1578" s="7"/>
      <c r="L1578" s="7"/>
      <c r="M1578" s="7"/>
      <c r="N1578" s="7"/>
      <c r="O1578" s="8"/>
      <c r="P1578" s="8"/>
      <c r="Q1578" s="8"/>
      <c r="R1578" s="8"/>
      <c r="S1578" s="8"/>
      <c r="T1578" s="8"/>
    </row>
    <row r="1579" spans="9:20" x14ac:dyDescent="0.2">
      <c r="I1579" s="13"/>
      <c r="J1579" s="6"/>
      <c r="K1579" s="7"/>
      <c r="L1579" s="7"/>
      <c r="M1579" s="7"/>
      <c r="N1579" s="7"/>
      <c r="O1579" s="8"/>
      <c r="P1579" s="8"/>
      <c r="Q1579" s="8"/>
      <c r="R1579" s="8"/>
      <c r="S1579" s="8"/>
      <c r="T1579" s="8"/>
    </row>
    <row r="1580" spans="9:20" x14ac:dyDescent="0.2">
      <c r="I1580" s="13"/>
      <c r="J1580" s="6"/>
      <c r="K1580" s="7"/>
      <c r="L1580" s="7"/>
      <c r="M1580" s="7"/>
      <c r="N1580" s="7"/>
      <c r="O1580" s="8"/>
      <c r="P1580" s="8"/>
      <c r="Q1580" s="8"/>
      <c r="R1580" s="8"/>
      <c r="S1580" s="8"/>
      <c r="T1580" s="8"/>
    </row>
    <row r="1581" spans="9:20" x14ac:dyDescent="0.2">
      <c r="I1581" s="13"/>
      <c r="J1581" s="6"/>
      <c r="K1581" s="7"/>
      <c r="L1581" s="7"/>
      <c r="M1581" s="7"/>
      <c r="N1581" s="7"/>
      <c r="O1581" s="8"/>
      <c r="P1581" s="8"/>
      <c r="Q1581" s="8"/>
      <c r="R1581" s="8"/>
      <c r="S1581" s="8"/>
      <c r="T1581" s="8"/>
    </row>
    <row r="1582" spans="9:20" x14ac:dyDescent="0.2">
      <c r="I1582" s="13"/>
      <c r="J1582" s="6"/>
      <c r="K1582" s="7"/>
      <c r="L1582" s="7"/>
      <c r="M1582" s="7"/>
      <c r="N1582" s="7"/>
      <c r="O1582" s="8"/>
      <c r="P1582" s="8"/>
      <c r="Q1582" s="8"/>
      <c r="R1582" s="8"/>
      <c r="S1582" s="8"/>
      <c r="T1582" s="8"/>
    </row>
    <row r="1583" spans="9:20" x14ac:dyDescent="0.2">
      <c r="I1583" s="13"/>
      <c r="J1583" s="6"/>
      <c r="K1583" s="7"/>
      <c r="L1583" s="7"/>
      <c r="M1583" s="7"/>
      <c r="N1583" s="7"/>
      <c r="O1583" s="8"/>
      <c r="P1583" s="8"/>
      <c r="Q1583" s="8"/>
      <c r="R1583" s="8"/>
      <c r="S1583" s="8"/>
      <c r="T1583" s="8"/>
    </row>
    <row r="1584" spans="9:20" x14ac:dyDescent="0.2">
      <c r="I1584" s="13"/>
      <c r="J1584" s="6"/>
      <c r="K1584" s="7"/>
      <c r="L1584" s="7"/>
      <c r="M1584" s="7"/>
      <c r="N1584" s="7"/>
      <c r="O1584" s="8"/>
      <c r="P1584" s="8"/>
      <c r="Q1584" s="8"/>
      <c r="R1584" s="8"/>
      <c r="S1584" s="8"/>
      <c r="T1584" s="8"/>
    </row>
    <row r="1585" spans="9:20" x14ac:dyDescent="0.2">
      <c r="I1585" s="13"/>
      <c r="J1585" s="6"/>
      <c r="K1585" s="7"/>
      <c r="L1585" s="7"/>
      <c r="M1585" s="7"/>
      <c r="N1585" s="7"/>
      <c r="O1585" s="8"/>
      <c r="P1585" s="8"/>
      <c r="Q1585" s="8"/>
      <c r="R1585" s="8"/>
      <c r="S1585" s="8"/>
      <c r="T1585" s="8"/>
    </row>
    <row r="1586" spans="9:20" x14ac:dyDescent="0.2">
      <c r="I1586" s="13"/>
      <c r="J1586" s="6"/>
      <c r="K1586" s="7"/>
      <c r="L1586" s="7"/>
      <c r="M1586" s="7"/>
      <c r="N1586" s="7"/>
      <c r="O1586" s="8"/>
      <c r="P1586" s="8"/>
      <c r="Q1586" s="8"/>
      <c r="R1586" s="8"/>
      <c r="S1586" s="8"/>
      <c r="T1586" s="8"/>
    </row>
    <row r="1587" spans="9:20" x14ac:dyDescent="0.2">
      <c r="I1587" s="13"/>
      <c r="J1587" s="6"/>
      <c r="K1587" s="7"/>
      <c r="L1587" s="7"/>
      <c r="M1587" s="7"/>
      <c r="N1587" s="7"/>
      <c r="O1587" s="8"/>
      <c r="P1587" s="8"/>
      <c r="Q1587" s="8"/>
      <c r="R1587" s="8"/>
      <c r="S1587" s="8"/>
      <c r="T1587" s="8"/>
    </row>
    <row r="1588" spans="9:20" x14ac:dyDescent="0.2">
      <c r="I1588" s="13"/>
      <c r="J1588" s="6"/>
      <c r="K1588" s="7"/>
      <c r="L1588" s="7"/>
      <c r="M1588" s="7"/>
      <c r="N1588" s="7"/>
      <c r="O1588" s="8"/>
      <c r="P1588" s="8"/>
      <c r="Q1588" s="8"/>
      <c r="R1588" s="8"/>
      <c r="S1588" s="8"/>
      <c r="T1588" s="8"/>
    </row>
    <row r="1589" spans="9:20" x14ac:dyDescent="0.2">
      <c r="I1589" s="13"/>
      <c r="J1589" s="6"/>
      <c r="K1589" s="7"/>
      <c r="L1589" s="7"/>
      <c r="M1589" s="7"/>
      <c r="N1589" s="7"/>
      <c r="O1589" s="8"/>
      <c r="P1589" s="8"/>
      <c r="Q1589" s="8"/>
      <c r="R1589" s="8"/>
      <c r="S1589" s="8"/>
      <c r="T1589" s="8"/>
    </row>
    <row r="1590" spans="9:20" x14ac:dyDescent="0.2">
      <c r="I1590" s="13"/>
      <c r="J1590" s="6"/>
      <c r="K1590" s="7"/>
      <c r="L1590" s="7"/>
      <c r="M1590" s="7"/>
      <c r="N1590" s="7"/>
      <c r="O1590" s="8"/>
      <c r="P1590" s="8"/>
      <c r="Q1590" s="8"/>
      <c r="R1590" s="8"/>
      <c r="S1590" s="8"/>
      <c r="T1590" s="8"/>
    </row>
    <row r="1591" spans="9:20" x14ac:dyDescent="0.2">
      <c r="I1591" s="13"/>
      <c r="J1591" s="6"/>
      <c r="K1591" s="7"/>
      <c r="L1591" s="7"/>
      <c r="M1591" s="7"/>
      <c r="N1591" s="7"/>
      <c r="O1591" s="8"/>
      <c r="P1591" s="8"/>
      <c r="Q1591" s="8"/>
      <c r="R1591" s="8"/>
      <c r="S1591" s="8"/>
      <c r="T1591" s="8"/>
    </row>
    <row r="1592" spans="9:20" x14ac:dyDescent="0.2">
      <c r="I1592" s="13"/>
      <c r="J1592" s="6"/>
      <c r="K1592" s="7"/>
      <c r="L1592" s="7"/>
      <c r="M1592" s="7"/>
      <c r="N1592" s="7"/>
      <c r="O1592" s="8"/>
      <c r="P1592" s="8"/>
      <c r="Q1592" s="8"/>
      <c r="R1592" s="8"/>
      <c r="S1592" s="8"/>
      <c r="T1592" s="8"/>
    </row>
    <row r="1593" spans="9:20" x14ac:dyDescent="0.2">
      <c r="I1593" s="13"/>
      <c r="J1593" s="6"/>
      <c r="K1593" s="7"/>
      <c r="L1593" s="7"/>
      <c r="M1593" s="7"/>
      <c r="N1593" s="7"/>
      <c r="O1593" s="8"/>
      <c r="P1593" s="8"/>
      <c r="Q1593" s="8"/>
      <c r="R1593" s="8"/>
      <c r="S1593" s="8"/>
      <c r="T1593" s="8"/>
    </row>
    <row r="1594" spans="9:20" x14ac:dyDescent="0.2">
      <c r="I1594" s="13"/>
      <c r="J1594" s="6"/>
      <c r="K1594" s="7"/>
      <c r="L1594" s="7"/>
      <c r="M1594" s="7"/>
      <c r="N1594" s="7"/>
      <c r="O1594" s="8"/>
      <c r="P1594" s="8"/>
      <c r="Q1594" s="8"/>
      <c r="R1594" s="8"/>
      <c r="S1594" s="8"/>
      <c r="T1594" s="8"/>
    </row>
    <row r="1595" spans="9:20" x14ac:dyDescent="0.2">
      <c r="I1595" s="13"/>
      <c r="J1595" s="6"/>
      <c r="K1595" s="7"/>
      <c r="L1595" s="7"/>
      <c r="M1595" s="7"/>
      <c r="N1595" s="7"/>
      <c r="O1595" s="8"/>
      <c r="P1595" s="8"/>
      <c r="Q1595" s="8"/>
      <c r="R1595" s="8"/>
      <c r="S1595" s="8"/>
      <c r="T1595" s="8"/>
    </row>
    <row r="1596" spans="9:20" x14ac:dyDescent="0.2">
      <c r="I1596" s="13"/>
      <c r="J1596" s="6"/>
      <c r="K1596" s="7"/>
      <c r="L1596" s="7"/>
      <c r="M1596" s="7"/>
      <c r="N1596" s="7"/>
      <c r="O1596" s="8"/>
      <c r="P1596" s="8"/>
      <c r="Q1596" s="8"/>
      <c r="R1596" s="8"/>
      <c r="S1596" s="8"/>
      <c r="T1596" s="8"/>
    </row>
    <row r="1597" spans="9:20" x14ac:dyDescent="0.2">
      <c r="I1597" s="13"/>
      <c r="J1597" s="6"/>
      <c r="K1597" s="7"/>
      <c r="L1597" s="7"/>
      <c r="M1597" s="7"/>
      <c r="N1597" s="7"/>
      <c r="O1597" s="8"/>
      <c r="P1597" s="8"/>
      <c r="Q1597" s="8"/>
      <c r="R1597" s="8"/>
      <c r="S1597" s="8"/>
      <c r="T1597" s="8"/>
    </row>
    <row r="1598" spans="9:20" x14ac:dyDescent="0.2">
      <c r="I1598" s="13"/>
      <c r="J1598" s="6"/>
      <c r="K1598" s="7"/>
      <c r="L1598" s="7"/>
      <c r="M1598" s="7"/>
      <c r="N1598" s="7"/>
      <c r="O1598" s="8"/>
      <c r="P1598" s="8"/>
      <c r="Q1598" s="8"/>
      <c r="R1598" s="8"/>
      <c r="S1598" s="8"/>
      <c r="T1598" s="8"/>
    </row>
    <row r="1599" spans="9:20" x14ac:dyDescent="0.2">
      <c r="I1599" s="13"/>
      <c r="J1599" s="6"/>
      <c r="K1599" s="7"/>
      <c r="L1599" s="7"/>
      <c r="M1599" s="7"/>
      <c r="N1599" s="7"/>
      <c r="O1599" s="8"/>
      <c r="P1599" s="8"/>
      <c r="Q1599" s="8"/>
      <c r="R1599" s="8"/>
      <c r="S1599" s="8"/>
      <c r="T1599" s="8"/>
    </row>
    <row r="1600" spans="9:20" x14ac:dyDescent="0.2">
      <c r="I1600" s="13"/>
      <c r="J1600" s="6"/>
      <c r="K1600" s="7"/>
      <c r="L1600" s="7"/>
      <c r="M1600" s="7"/>
      <c r="N1600" s="7"/>
      <c r="O1600" s="8"/>
      <c r="P1600" s="8"/>
      <c r="Q1600" s="8"/>
      <c r="R1600" s="8"/>
      <c r="S1600" s="8"/>
      <c r="T1600" s="8"/>
    </row>
    <row r="1601" spans="9:20" x14ac:dyDescent="0.2">
      <c r="I1601" s="13"/>
      <c r="J1601" s="6"/>
      <c r="K1601" s="7"/>
      <c r="L1601" s="7"/>
      <c r="M1601" s="7"/>
      <c r="N1601" s="7"/>
      <c r="O1601" s="8"/>
      <c r="P1601" s="8"/>
      <c r="Q1601" s="8"/>
      <c r="R1601" s="8"/>
      <c r="S1601" s="8"/>
      <c r="T1601" s="8"/>
    </row>
    <row r="1602" spans="9:20" x14ac:dyDescent="0.2">
      <c r="I1602" s="13"/>
      <c r="J1602" s="6"/>
      <c r="K1602" s="7"/>
      <c r="L1602" s="7"/>
      <c r="M1602" s="7"/>
      <c r="N1602" s="7"/>
      <c r="O1602" s="8"/>
      <c r="P1602" s="8"/>
      <c r="Q1602" s="8"/>
      <c r="R1602" s="8"/>
      <c r="S1602" s="8"/>
      <c r="T1602" s="8"/>
    </row>
    <row r="1603" spans="9:20" x14ac:dyDescent="0.2">
      <c r="I1603" s="13"/>
      <c r="J1603" s="6"/>
      <c r="K1603" s="7"/>
      <c r="L1603" s="7"/>
      <c r="M1603" s="7"/>
      <c r="N1603" s="7"/>
      <c r="O1603" s="8"/>
      <c r="P1603" s="8"/>
      <c r="Q1603" s="8"/>
      <c r="R1603" s="8"/>
      <c r="S1603" s="8"/>
      <c r="T1603" s="8"/>
    </row>
    <row r="1604" spans="9:20" x14ac:dyDescent="0.2">
      <c r="I1604" s="13"/>
      <c r="J1604" s="6"/>
      <c r="K1604" s="7"/>
      <c r="L1604" s="7"/>
      <c r="M1604" s="7"/>
      <c r="N1604" s="7"/>
      <c r="O1604" s="8"/>
      <c r="P1604" s="8"/>
      <c r="Q1604" s="8"/>
      <c r="R1604" s="8"/>
      <c r="S1604" s="8"/>
      <c r="T1604" s="8"/>
    </row>
    <row r="1605" spans="9:20" x14ac:dyDescent="0.2">
      <c r="I1605" s="13"/>
      <c r="J1605" s="6"/>
      <c r="K1605" s="7"/>
      <c r="L1605" s="7"/>
      <c r="M1605" s="7"/>
      <c r="N1605" s="7"/>
      <c r="O1605" s="8"/>
      <c r="P1605" s="8"/>
      <c r="Q1605" s="8"/>
      <c r="R1605" s="8"/>
      <c r="S1605" s="8"/>
      <c r="T1605" s="8"/>
    </row>
    <row r="1606" spans="9:20" x14ac:dyDescent="0.2">
      <c r="I1606" s="13"/>
      <c r="J1606" s="6"/>
      <c r="K1606" s="7"/>
      <c r="L1606" s="7"/>
      <c r="M1606" s="7"/>
      <c r="N1606" s="7"/>
      <c r="O1606" s="8"/>
      <c r="P1606" s="8"/>
      <c r="Q1606" s="8"/>
      <c r="R1606" s="8"/>
      <c r="S1606" s="8"/>
      <c r="T1606" s="8"/>
    </row>
    <row r="1607" spans="9:20" x14ac:dyDescent="0.2">
      <c r="I1607" s="13"/>
      <c r="J1607" s="6"/>
      <c r="K1607" s="7"/>
      <c r="L1607" s="7"/>
      <c r="M1607" s="7"/>
      <c r="N1607" s="7"/>
      <c r="O1607" s="8"/>
      <c r="P1607" s="8"/>
      <c r="Q1607" s="8"/>
      <c r="R1607" s="8"/>
      <c r="S1607" s="8"/>
      <c r="T1607" s="8"/>
    </row>
    <row r="1608" spans="9:20" x14ac:dyDescent="0.2">
      <c r="I1608" s="13"/>
      <c r="J1608" s="6"/>
      <c r="K1608" s="7"/>
      <c r="L1608" s="7"/>
      <c r="M1608" s="7"/>
      <c r="N1608" s="7"/>
      <c r="O1608" s="8"/>
      <c r="P1608" s="8"/>
      <c r="Q1608" s="8"/>
      <c r="R1608" s="8"/>
      <c r="S1608" s="8"/>
      <c r="T1608" s="8"/>
    </row>
    <row r="1609" spans="9:20" x14ac:dyDescent="0.2">
      <c r="I1609" s="13"/>
      <c r="J1609" s="6"/>
      <c r="K1609" s="7"/>
      <c r="L1609" s="7"/>
      <c r="M1609" s="7"/>
      <c r="N1609" s="7"/>
      <c r="O1609" s="8"/>
      <c r="P1609" s="8"/>
      <c r="Q1609" s="8"/>
      <c r="R1609" s="8"/>
      <c r="S1609" s="8"/>
      <c r="T1609" s="8"/>
    </row>
    <row r="1610" spans="9:20" x14ac:dyDescent="0.2">
      <c r="I1610" s="13"/>
      <c r="J1610" s="6"/>
      <c r="K1610" s="7"/>
      <c r="L1610" s="7"/>
      <c r="M1610" s="7"/>
      <c r="N1610" s="7"/>
      <c r="O1610" s="8"/>
      <c r="P1610" s="8"/>
      <c r="Q1610" s="8"/>
      <c r="R1610" s="8"/>
      <c r="S1610" s="8"/>
      <c r="T1610" s="8"/>
    </row>
    <row r="1611" spans="9:20" x14ac:dyDescent="0.2">
      <c r="I1611" s="13"/>
      <c r="J1611" s="6"/>
      <c r="K1611" s="7"/>
      <c r="L1611" s="7"/>
      <c r="M1611" s="7"/>
      <c r="N1611" s="7"/>
      <c r="O1611" s="8"/>
      <c r="P1611" s="8"/>
      <c r="Q1611" s="8"/>
      <c r="R1611" s="8"/>
      <c r="S1611" s="8"/>
      <c r="T1611" s="8"/>
    </row>
    <row r="1612" spans="9:20" x14ac:dyDescent="0.2">
      <c r="I1612" s="13"/>
      <c r="J1612" s="6"/>
      <c r="K1612" s="7"/>
      <c r="L1612" s="7"/>
      <c r="M1612" s="7"/>
      <c r="N1612" s="7"/>
      <c r="O1612" s="8"/>
      <c r="P1612" s="8"/>
      <c r="Q1612" s="8"/>
      <c r="R1612" s="8"/>
      <c r="S1612" s="8"/>
      <c r="T1612" s="8"/>
    </row>
    <row r="1613" spans="9:20" x14ac:dyDescent="0.2">
      <c r="I1613" s="13"/>
      <c r="J1613" s="6"/>
      <c r="K1613" s="7"/>
      <c r="L1613" s="7"/>
      <c r="M1613" s="7"/>
      <c r="N1613" s="7"/>
      <c r="O1613" s="8"/>
      <c r="P1613" s="8"/>
      <c r="Q1613" s="8"/>
      <c r="R1613" s="8"/>
      <c r="S1613" s="8"/>
      <c r="T1613" s="8"/>
    </row>
    <row r="1614" spans="9:20" x14ac:dyDescent="0.2">
      <c r="I1614" s="13"/>
      <c r="J1614" s="6"/>
      <c r="K1614" s="7"/>
      <c r="L1614" s="7"/>
      <c r="M1614" s="7"/>
      <c r="N1614" s="7"/>
      <c r="O1614" s="8"/>
      <c r="P1614" s="8"/>
      <c r="Q1614" s="8"/>
      <c r="R1614" s="8"/>
      <c r="S1614" s="8"/>
      <c r="T1614" s="8"/>
    </row>
    <row r="1615" spans="9:20" x14ac:dyDescent="0.2">
      <c r="I1615" s="13"/>
      <c r="J1615" s="6"/>
      <c r="K1615" s="7"/>
      <c r="L1615" s="7"/>
      <c r="M1615" s="7"/>
      <c r="N1615" s="7"/>
      <c r="O1615" s="8"/>
      <c r="P1615" s="8"/>
      <c r="Q1615" s="8"/>
      <c r="R1615" s="8"/>
      <c r="S1615" s="8"/>
      <c r="T1615" s="8"/>
    </row>
    <row r="1616" spans="9:20" x14ac:dyDescent="0.2">
      <c r="I1616" s="13"/>
      <c r="J1616" s="6"/>
      <c r="K1616" s="7"/>
      <c r="L1616" s="7"/>
      <c r="M1616" s="7"/>
      <c r="N1616" s="7"/>
      <c r="O1616" s="8"/>
      <c r="P1616" s="8"/>
      <c r="Q1616" s="8"/>
      <c r="R1616" s="8"/>
      <c r="S1616" s="8"/>
      <c r="T1616" s="8"/>
    </row>
    <row r="1617" spans="9:20" x14ac:dyDescent="0.2">
      <c r="I1617" s="13"/>
      <c r="J1617" s="6"/>
      <c r="K1617" s="7"/>
      <c r="L1617" s="7"/>
      <c r="M1617" s="7"/>
      <c r="N1617" s="7"/>
      <c r="O1617" s="8"/>
      <c r="P1617" s="8"/>
      <c r="Q1617" s="8"/>
      <c r="R1617" s="8"/>
      <c r="S1617" s="8"/>
      <c r="T1617" s="8"/>
    </row>
    <row r="1618" spans="9:20" x14ac:dyDescent="0.2">
      <c r="I1618" s="13"/>
      <c r="J1618" s="6"/>
      <c r="K1618" s="7"/>
      <c r="L1618" s="7"/>
      <c r="M1618" s="7"/>
      <c r="N1618" s="7"/>
      <c r="O1618" s="8"/>
      <c r="P1618" s="8"/>
      <c r="Q1618" s="8"/>
      <c r="R1618" s="8"/>
      <c r="S1618" s="8"/>
      <c r="T1618" s="8"/>
    </row>
    <row r="1619" spans="9:20" x14ac:dyDescent="0.2">
      <c r="I1619" s="13"/>
      <c r="J1619" s="6"/>
      <c r="K1619" s="7"/>
      <c r="L1619" s="7"/>
      <c r="M1619" s="7"/>
      <c r="N1619" s="7"/>
      <c r="O1619" s="8"/>
      <c r="P1619" s="8"/>
      <c r="Q1619" s="8"/>
      <c r="R1619" s="8"/>
      <c r="S1619" s="8"/>
      <c r="T1619" s="8"/>
    </row>
    <row r="1620" spans="9:20" x14ac:dyDescent="0.2">
      <c r="I1620" s="13"/>
      <c r="J1620" s="6"/>
      <c r="K1620" s="7"/>
      <c r="L1620" s="7"/>
      <c r="M1620" s="7"/>
      <c r="N1620" s="7"/>
      <c r="O1620" s="8"/>
      <c r="P1620" s="8"/>
      <c r="Q1620" s="8"/>
      <c r="R1620" s="8"/>
      <c r="S1620" s="8"/>
      <c r="T1620" s="8"/>
    </row>
    <row r="1621" spans="9:20" x14ac:dyDescent="0.2">
      <c r="I1621" s="13"/>
      <c r="J1621" s="6"/>
      <c r="K1621" s="7"/>
      <c r="L1621" s="7"/>
      <c r="M1621" s="7"/>
      <c r="N1621" s="7"/>
      <c r="O1621" s="8"/>
      <c r="P1621" s="8"/>
      <c r="Q1621" s="8"/>
      <c r="R1621" s="8"/>
      <c r="S1621" s="8"/>
      <c r="T1621" s="8"/>
    </row>
    <row r="1622" spans="9:20" x14ac:dyDescent="0.2">
      <c r="I1622" s="13"/>
      <c r="J1622" s="6"/>
      <c r="K1622" s="7"/>
      <c r="L1622" s="7"/>
      <c r="M1622" s="7"/>
      <c r="N1622" s="7"/>
      <c r="O1622" s="8"/>
      <c r="P1622" s="8"/>
      <c r="Q1622" s="8"/>
      <c r="R1622" s="8"/>
      <c r="S1622" s="8"/>
      <c r="T1622" s="8"/>
    </row>
    <row r="1623" spans="9:20" x14ac:dyDescent="0.2">
      <c r="I1623" s="13"/>
      <c r="J1623" s="6"/>
      <c r="K1623" s="7"/>
      <c r="L1623" s="7"/>
      <c r="M1623" s="7"/>
      <c r="N1623" s="7"/>
      <c r="O1623" s="8"/>
      <c r="P1623" s="8"/>
      <c r="Q1623" s="8"/>
      <c r="R1623" s="8"/>
      <c r="S1623" s="8"/>
      <c r="T1623" s="8"/>
    </row>
    <row r="1624" spans="9:20" x14ac:dyDescent="0.2">
      <c r="I1624" s="13"/>
      <c r="J1624" s="6"/>
      <c r="K1624" s="7"/>
      <c r="L1624" s="7"/>
      <c r="M1624" s="7"/>
      <c r="N1624" s="7"/>
      <c r="O1624" s="8"/>
      <c r="P1624" s="8"/>
      <c r="Q1624" s="8"/>
      <c r="R1624" s="8"/>
      <c r="S1624" s="8"/>
      <c r="T1624" s="8"/>
    </row>
    <row r="1625" spans="9:20" x14ac:dyDescent="0.2">
      <c r="I1625" s="13"/>
      <c r="J1625" s="6"/>
      <c r="K1625" s="7"/>
      <c r="L1625" s="7"/>
      <c r="M1625" s="7"/>
      <c r="N1625" s="7"/>
      <c r="O1625" s="8"/>
      <c r="P1625" s="8"/>
      <c r="Q1625" s="8"/>
      <c r="R1625" s="8"/>
      <c r="S1625" s="8"/>
      <c r="T1625" s="8"/>
    </row>
    <row r="1626" spans="9:20" x14ac:dyDescent="0.2">
      <c r="I1626" s="13"/>
      <c r="J1626" s="6"/>
      <c r="K1626" s="7"/>
      <c r="L1626" s="7"/>
      <c r="M1626" s="7"/>
      <c r="N1626" s="7"/>
      <c r="O1626" s="8"/>
      <c r="P1626" s="8"/>
      <c r="Q1626" s="8"/>
      <c r="R1626" s="8"/>
      <c r="S1626" s="8"/>
      <c r="T1626" s="8"/>
    </row>
    <row r="1627" spans="9:20" x14ac:dyDescent="0.2">
      <c r="I1627" s="13"/>
      <c r="J1627" s="6"/>
      <c r="K1627" s="7"/>
      <c r="L1627" s="7"/>
      <c r="M1627" s="7"/>
      <c r="N1627" s="7"/>
      <c r="O1627" s="8"/>
      <c r="P1627" s="8"/>
      <c r="Q1627" s="8"/>
      <c r="R1627" s="8"/>
      <c r="S1627" s="8"/>
      <c r="T1627" s="8"/>
    </row>
    <row r="1628" spans="9:20" x14ac:dyDescent="0.2">
      <c r="I1628" s="13"/>
      <c r="J1628" s="6"/>
      <c r="K1628" s="7"/>
      <c r="L1628" s="7"/>
      <c r="M1628" s="7"/>
      <c r="N1628" s="7"/>
      <c r="O1628" s="8"/>
      <c r="P1628" s="8"/>
      <c r="Q1628" s="8"/>
      <c r="R1628" s="8"/>
      <c r="S1628" s="8"/>
      <c r="T1628" s="8"/>
    </row>
    <row r="1629" spans="9:20" x14ac:dyDescent="0.2">
      <c r="I1629" s="13"/>
      <c r="J1629" s="6"/>
      <c r="K1629" s="7"/>
      <c r="L1629" s="7"/>
      <c r="M1629" s="7"/>
      <c r="N1629" s="7"/>
      <c r="O1629" s="8"/>
      <c r="P1629" s="8"/>
      <c r="Q1629" s="8"/>
      <c r="R1629" s="8"/>
      <c r="S1629" s="8"/>
      <c r="T1629" s="8"/>
    </row>
    <row r="1630" spans="9:20" x14ac:dyDescent="0.2">
      <c r="I1630" s="13"/>
      <c r="J1630" s="6"/>
      <c r="K1630" s="7"/>
      <c r="L1630" s="7"/>
      <c r="M1630" s="7"/>
      <c r="N1630" s="7"/>
      <c r="O1630" s="8"/>
      <c r="P1630" s="8"/>
      <c r="Q1630" s="8"/>
      <c r="R1630" s="8"/>
      <c r="S1630" s="8"/>
      <c r="T1630" s="8"/>
    </row>
    <row r="1631" spans="9:20" x14ac:dyDescent="0.2">
      <c r="I1631" s="13"/>
      <c r="J1631" s="6"/>
      <c r="K1631" s="7"/>
      <c r="L1631" s="7"/>
      <c r="M1631" s="7"/>
      <c r="N1631" s="7"/>
      <c r="O1631" s="8"/>
      <c r="P1631" s="8"/>
      <c r="Q1631" s="8"/>
      <c r="R1631" s="8"/>
      <c r="S1631" s="8"/>
      <c r="T1631" s="8"/>
    </row>
    <row r="1632" spans="9:20" x14ac:dyDescent="0.2">
      <c r="I1632" s="13"/>
      <c r="J1632" s="6"/>
      <c r="K1632" s="7"/>
      <c r="L1632" s="7"/>
      <c r="M1632" s="7"/>
      <c r="N1632" s="7"/>
      <c r="O1632" s="8"/>
      <c r="P1632" s="8"/>
      <c r="Q1632" s="8"/>
      <c r="R1632" s="8"/>
      <c r="S1632" s="8"/>
      <c r="T1632" s="8"/>
    </row>
    <row r="1633" spans="9:20" x14ac:dyDescent="0.2">
      <c r="I1633" s="13"/>
      <c r="J1633" s="6"/>
      <c r="K1633" s="7"/>
      <c r="L1633" s="7"/>
      <c r="M1633" s="7"/>
      <c r="N1633" s="7"/>
      <c r="O1633" s="8"/>
      <c r="P1633" s="8"/>
      <c r="Q1633" s="8"/>
      <c r="R1633" s="8"/>
      <c r="S1633" s="8"/>
      <c r="T1633" s="8"/>
    </row>
    <row r="1634" spans="9:20" x14ac:dyDescent="0.2">
      <c r="I1634" s="13"/>
      <c r="J1634" s="6"/>
      <c r="K1634" s="7"/>
      <c r="L1634" s="7"/>
      <c r="M1634" s="7"/>
      <c r="N1634" s="7"/>
      <c r="O1634" s="8"/>
      <c r="P1634" s="8"/>
      <c r="Q1634" s="8"/>
      <c r="R1634" s="8"/>
      <c r="S1634" s="8"/>
      <c r="T1634" s="8"/>
    </row>
    <row r="1635" spans="9:20" x14ac:dyDescent="0.2">
      <c r="I1635" s="13"/>
      <c r="J1635" s="6"/>
      <c r="K1635" s="7"/>
      <c r="L1635" s="7"/>
      <c r="M1635" s="7"/>
      <c r="N1635" s="7"/>
      <c r="O1635" s="8"/>
      <c r="P1635" s="8"/>
      <c r="Q1635" s="8"/>
      <c r="R1635" s="8"/>
      <c r="S1635" s="8"/>
      <c r="T1635" s="8"/>
    </row>
    <row r="1636" spans="9:20" x14ac:dyDescent="0.2">
      <c r="I1636" s="13"/>
      <c r="J1636" s="6"/>
      <c r="K1636" s="7"/>
      <c r="L1636" s="7"/>
      <c r="M1636" s="7"/>
      <c r="N1636" s="7"/>
      <c r="O1636" s="8"/>
      <c r="P1636" s="8"/>
      <c r="Q1636" s="8"/>
      <c r="R1636" s="8"/>
      <c r="S1636" s="8"/>
      <c r="T1636" s="8"/>
    </row>
    <row r="1637" spans="9:20" x14ac:dyDescent="0.2">
      <c r="I1637" s="13"/>
      <c r="J1637" s="6"/>
      <c r="K1637" s="7"/>
      <c r="L1637" s="7"/>
      <c r="M1637" s="7"/>
      <c r="N1637" s="7"/>
      <c r="O1637" s="8"/>
      <c r="P1637" s="8"/>
      <c r="Q1637" s="8"/>
      <c r="R1637" s="8"/>
      <c r="S1637" s="8"/>
      <c r="T1637" s="8"/>
    </row>
    <row r="1638" spans="9:20" x14ac:dyDescent="0.2">
      <c r="I1638" s="13"/>
      <c r="J1638" s="6"/>
      <c r="K1638" s="7"/>
      <c r="L1638" s="7"/>
      <c r="M1638" s="7"/>
      <c r="N1638" s="7"/>
      <c r="O1638" s="8"/>
      <c r="P1638" s="8"/>
      <c r="Q1638" s="8"/>
      <c r="R1638" s="8"/>
      <c r="S1638" s="8"/>
      <c r="T1638" s="8"/>
    </row>
    <row r="1639" spans="9:20" x14ac:dyDescent="0.2">
      <c r="I1639" s="13"/>
      <c r="J1639" s="6"/>
      <c r="K1639" s="7"/>
      <c r="L1639" s="7"/>
      <c r="M1639" s="7"/>
      <c r="N1639" s="7"/>
      <c r="O1639" s="8"/>
      <c r="P1639" s="8"/>
      <c r="Q1639" s="8"/>
      <c r="R1639" s="8"/>
      <c r="S1639" s="8"/>
      <c r="T1639" s="8"/>
    </row>
    <row r="1640" spans="9:20" x14ac:dyDescent="0.2">
      <c r="I1640" s="13"/>
      <c r="J1640" s="6"/>
      <c r="K1640" s="7"/>
      <c r="L1640" s="7"/>
      <c r="M1640" s="7"/>
      <c r="N1640" s="7"/>
      <c r="O1640" s="8"/>
      <c r="P1640" s="8"/>
      <c r="Q1640" s="8"/>
      <c r="R1640" s="8"/>
      <c r="S1640" s="8"/>
      <c r="T1640" s="8"/>
    </row>
    <row r="1641" spans="9:20" x14ac:dyDescent="0.2">
      <c r="I1641" s="13"/>
      <c r="J1641" s="6"/>
      <c r="K1641" s="7"/>
      <c r="L1641" s="7"/>
      <c r="M1641" s="7"/>
      <c r="N1641" s="7"/>
      <c r="O1641" s="8"/>
      <c r="P1641" s="8"/>
      <c r="Q1641" s="8"/>
      <c r="R1641" s="8"/>
      <c r="S1641" s="8"/>
      <c r="T1641" s="8"/>
    </row>
    <row r="1642" spans="9:20" x14ac:dyDescent="0.2">
      <c r="I1642" s="13"/>
      <c r="J1642" s="6"/>
      <c r="K1642" s="7"/>
      <c r="L1642" s="7"/>
      <c r="M1642" s="7"/>
      <c r="N1642" s="7"/>
      <c r="O1642" s="8"/>
      <c r="P1642" s="8"/>
      <c r="Q1642" s="8"/>
      <c r="R1642" s="8"/>
      <c r="S1642" s="8"/>
      <c r="T1642" s="8"/>
    </row>
    <row r="1643" spans="9:20" x14ac:dyDescent="0.2">
      <c r="I1643" s="13"/>
      <c r="J1643" s="6"/>
      <c r="K1643" s="7"/>
      <c r="L1643" s="7"/>
      <c r="M1643" s="7"/>
      <c r="N1643" s="7"/>
      <c r="O1643" s="8"/>
      <c r="P1643" s="8"/>
      <c r="Q1643" s="8"/>
      <c r="R1643" s="8"/>
      <c r="S1643" s="8"/>
      <c r="T1643" s="8"/>
    </row>
    <row r="1644" spans="9:20" x14ac:dyDescent="0.2">
      <c r="I1644" s="13"/>
      <c r="J1644" s="6"/>
      <c r="K1644" s="7"/>
      <c r="L1644" s="7"/>
      <c r="M1644" s="7"/>
      <c r="N1644" s="7"/>
      <c r="O1644" s="8"/>
      <c r="P1644" s="8"/>
      <c r="Q1644" s="8"/>
      <c r="R1644" s="8"/>
      <c r="S1644" s="8"/>
      <c r="T1644" s="8"/>
    </row>
    <row r="1645" spans="9:20" x14ac:dyDescent="0.2">
      <c r="I1645" s="13"/>
      <c r="J1645" s="6"/>
      <c r="K1645" s="7"/>
      <c r="L1645" s="7"/>
      <c r="M1645" s="7"/>
      <c r="N1645" s="7"/>
      <c r="O1645" s="8"/>
      <c r="P1645" s="8"/>
      <c r="Q1645" s="8"/>
      <c r="R1645" s="8"/>
      <c r="S1645" s="8"/>
      <c r="T1645" s="8"/>
    </row>
    <row r="1646" spans="9:20" x14ac:dyDescent="0.2">
      <c r="I1646" s="13"/>
      <c r="J1646" s="6"/>
      <c r="K1646" s="7"/>
      <c r="L1646" s="7"/>
      <c r="M1646" s="7"/>
      <c r="N1646" s="7"/>
      <c r="O1646" s="8"/>
      <c r="P1646" s="8"/>
      <c r="Q1646" s="8"/>
      <c r="R1646" s="8"/>
      <c r="S1646" s="8"/>
      <c r="T1646" s="8"/>
    </row>
    <row r="1647" spans="9:20" x14ac:dyDescent="0.2">
      <c r="I1647" s="13"/>
      <c r="J1647" s="6"/>
      <c r="K1647" s="7"/>
      <c r="L1647" s="7"/>
      <c r="M1647" s="7"/>
      <c r="N1647" s="7"/>
      <c r="O1647" s="8"/>
      <c r="P1647" s="8"/>
      <c r="Q1647" s="8"/>
      <c r="R1647" s="8"/>
      <c r="S1647" s="8"/>
      <c r="T1647" s="8"/>
    </row>
    <row r="1648" spans="9:20" x14ac:dyDescent="0.2">
      <c r="I1648" s="13"/>
      <c r="J1648" s="6"/>
      <c r="K1648" s="7"/>
      <c r="L1648" s="7"/>
      <c r="M1648" s="7"/>
      <c r="N1648" s="7"/>
      <c r="O1648" s="8"/>
      <c r="P1648" s="8"/>
      <c r="Q1648" s="8"/>
      <c r="R1648" s="8"/>
      <c r="S1648" s="8"/>
      <c r="T1648" s="8"/>
    </row>
    <row r="1649" spans="9:30" x14ac:dyDescent="0.2">
      <c r="I1649" s="13"/>
      <c r="J1649" s="6"/>
      <c r="K1649" s="7"/>
      <c r="L1649" s="7"/>
      <c r="M1649" s="7"/>
      <c r="N1649" s="7"/>
      <c r="O1649" s="8"/>
      <c r="P1649" s="8"/>
      <c r="Q1649" s="8"/>
      <c r="R1649" s="8"/>
      <c r="S1649" s="8"/>
      <c r="T1649" s="8"/>
    </row>
    <row r="1650" spans="9:30" x14ac:dyDescent="0.2">
      <c r="I1650" s="13"/>
      <c r="J1650" s="6"/>
      <c r="K1650" s="7"/>
      <c r="L1650" s="7"/>
      <c r="M1650" s="7"/>
      <c r="N1650" s="7"/>
      <c r="O1650" s="8"/>
      <c r="P1650" s="8"/>
      <c r="Q1650" s="8"/>
      <c r="R1650" s="8"/>
      <c r="S1650" s="8"/>
      <c r="T1650" s="8"/>
      <c r="AD1650" s="12"/>
    </row>
    <row r="1651" spans="9:30" x14ac:dyDescent="0.2">
      <c r="I1651" s="13"/>
      <c r="J1651" s="6"/>
      <c r="K1651" s="7"/>
      <c r="L1651" s="7"/>
      <c r="M1651" s="7"/>
      <c r="N1651" s="7"/>
      <c r="O1651" s="8"/>
      <c r="P1651" s="8"/>
      <c r="Q1651" s="8"/>
      <c r="R1651" s="8"/>
      <c r="S1651" s="8"/>
      <c r="T1651" s="8"/>
    </row>
    <row r="1652" spans="9:30" x14ac:dyDescent="0.2">
      <c r="I1652" s="13"/>
      <c r="J1652" s="6"/>
      <c r="K1652" s="7"/>
      <c r="L1652" s="7"/>
      <c r="M1652" s="7"/>
      <c r="N1652" s="7"/>
      <c r="O1652" s="8"/>
      <c r="P1652" s="8"/>
      <c r="Q1652" s="8"/>
      <c r="R1652" s="8"/>
      <c r="S1652" s="8"/>
      <c r="T1652" s="8"/>
    </row>
    <row r="1653" spans="9:30" x14ac:dyDescent="0.2">
      <c r="I1653" s="13"/>
      <c r="J1653" s="6"/>
      <c r="K1653" s="7"/>
      <c r="L1653" s="7"/>
      <c r="M1653" s="7"/>
      <c r="N1653" s="7"/>
      <c r="O1653" s="8"/>
      <c r="P1653" s="8"/>
      <c r="Q1653" s="8"/>
      <c r="R1653" s="8"/>
      <c r="S1653" s="8"/>
      <c r="T1653" s="8"/>
    </row>
    <row r="1654" spans="9:30" x14ac:dyDescent="0.2">
      <c r="I1654" s="13"/>
      <c r="J1654" s="6"/>
      <c r="K1654" s="7"/>
      <c r="L1654" s="7"/>
      <c r="M1654" s="7"/>
      <c r="N1654" s="7"/>
      <c r="O1654" s="8"/>
      <c r="P1654" s="8"/>
      <c r="Q1654" s="8"/>
      <c r="R1654" s="8"/>
      <c r="S1654" s="8"/>
      <c r="T1654" s="8"/>
    </row>
    <row r="1655" spans="9:30" x14ac:dyDescent="0.2">
      <c r="I1655" s="13"/>
      <c r="J1655" s="6"/>
      <c r="K1655" s="7"/>
      <c r="L1655" s="7"/>
      <c r="M1655" s="7"/>
      <c r="N1655" s="7"/>
      <c r="O1655" s="8"/>
      <c r="P1655" s="8"/>
      <c r="Q1655" s="8"/>
      <c r="R1655" s="8"/>
      <c r="S1655" s="8"/>
      <c r="T1655" s="8"/>
    </row>
    <row r="1656" spans="9:30" x14ac:dyDescent="0.2">
      <c r="I1656" s="13"/>
      <c r="J1656" s="6"/>
      <c r="K1656" s="7"/>
      <c r="L1656" s="7"/>
      <c r="M1656" s="7"/>
      <c r="N1656" s="7"/>
      <c r="O1656" s="8"/>
      <c r="P1656" s="8"/>
      <c r="Q1656" s="8"/>
      <c r="R1656" s="8"/>
      <c r="S1656" s="8"/>
      <c r="T1656" s="8"/>
    </row>
    <row r="1657" spans="9:30" x14ac:dyDescent="0.2">
      <c r="I1657" s="13"/>
      <c r="J1657" s="6"/>
      <c r="K1657" s="7"/>
      <c r="L1657" s="7"/>
      <c r="M1657" s="7"/>
      <c r="N1657" s="7"/>
      <c r="O1657" s="8"/>
      <c r="P1657" s="8"/>
      <c r="Q1657" s="8"/>
      <c r="R1657" s="8"/>
      <c r="S1657" s="8"/>
      <c r="T1657" s="8"/>
    </row>
    <row r="1658" spans="9:30" x14ac:dyDescent="0.2">
      <c r="I1658" s="13"/>
      <c r="J1658" s="6"/>
      <c r="K1658" s="7"/>
      <c r="L1658" s="7"/>
      <c r="M1658" s="7"/>
      <c r="N1658" s="7"/>
      <c r="O1658" s="8"/>
      <c r="P1658" s="8"/>
      <c r="Q1658" s="8"/>
      <c r="R1658" s="8"/>
      <c r="S1658" s="8"/>
      <c r="T1658" s="8"/>
    </row>
    <row r="1659" spans="9:30" x14ac:dyDescent="0.2">
      <c r="I1659" s="13"/>
      <c r="J1659" s="6"/>
      <c r="K1659" s="7"/>
      <c r="L1659" s="7"/>
      <c r="M1659" s="7"/>
      <c r="N1659" s="7"/>
      <c r="O1659" s="8"/>
      <c r="P1659" s="8"/>
      <c r="Q1659" s="8"/>
      <c r="R1659" s="8"/>
      <c r="S1659" s="8"/>
      <c r="T1659" s="8"/>
    </row>
    <row r="1660" spans="9:30" x14ac:dyDescent="0.2">
      <c r="I1660" s="13"/>
      <c r="J1660" s="6"/>
      <c r="K1660" s="7"/>
      <c r="L1660" s="7"/>
      <c r="M1660" s="7"/>
      <c r="N1660" s="7"/>
      <c r="O1660" s="8"/>
      <c r="P1660" s="8"/>
      <c r="Q1660" s="8"/>
      <c r="R1660" s="8"/>
      <c r="S1660" s="8"/>
      <c r="T1660" s="8"/>
    </row>
    <row r="1661" spans="9:30" x14ac:dyDescent="0.2">
      <c r="I1661" s="13"/>
      <c r="J1661" s="6"/>
      <c r="K1661" s="7"/>
      <c r="L1661" s="7"/>
      <c r="M1661" s="7"/>
      <c r="N1661" s="7"/>
      <c r="O1661" s="8"/>
      <c r="P1661" s="8"/>
      <c r="Q1661" s="8"/>
      <c r="R1661" s="8"/>
      <c r="S1661" s="8"/>
      <c r="T1661" s="8"/>
    </row>
    <row r="1662" spans="9:30" x14ac:dyDescent="0.2">
      <c r="I1662" s="13"/>
      <c r="J1662" s="6"/>
      <c r="K1662" s="7"/>
      <c r="L1662" s="7"/>
      <c r="M1662" s="7"/>
      <c r="N1662" s="7"/>
      <c r="O1662" s="8"/>
      <c r="P1662" s="8"/>
      <c r="Q1662" s="8"/>
      <c r="R1662" s="8"/>
      <c r="S1662" s="8"/>
      <c r="T1662" s="8"/>
    </row>
    <row r="1663" spans="9:30" x14ac:dyDescent="0.2">
      <c r="I1663" s="13"/>
      <c r="J1663" s="6"/>
      <c r="K1663" s="7"/>
      <c r="L1663" s="7"/>
      <c r="M1663" s="7"/>
      <c r="N1663" s="7"/>
      <c r="O1663" s="8"/>
      <c r="P1663" s="8"/>
      <c r="Q1663" s="8"/>
      <c r="R1663" s="8"/>
      <c r="S1663" s="8"/>
      <c r="T1663" s="8"/>
    </row>
    <row r="1664" spans="9:30" x14ac:dyDescent="0.2">
      <c r="I1664" s="13"/>
      <c r="J1664" s="6"/>
      <c r="K1664" s="7"/>
      <c r="L1664" s="7"/>
      <c r="M1664" s="7"/>
      <c r="N1664" s="7"/>
      <c r="O1664" s="8"/>
      <c r="P1664" s="8"/>
      <c r="Q1664" s="8"/>
      <c r="R1664" s="8"/>
      <c r="S1664" s="8"/>
      <c r="T1664" s="8"/>
    </row>
    <row r="1665" spans="9:20" x14ac:dyDescent="0.2">
      <c r="I1665" s="13"/>
      <c r="J1665" s="6"/>
      <c r="K1665" s="7"/>
      <c r="L1665" s="7"/>
      <c r="M1665" s="7"/>
      <c r="N1665" s="7"/>
      <c r="O1665" s="8"/>
      <c r="P1665" s="8"/>
      <c r="Q1665" s="8"/>
      <c r="R1665" s="8"/>
      <c r="S1665" s="8"/>
      <c r="T1665" s="8"/>
    </row>
    <row r="1666" spans="9:20" x14ac:dyDescent="0.2">
      <c r="I1666" s="13"/>
      <c r="J1666" s="6"/>
      <c r="K1666" s="7"/>
      <c r="L1666" s="7"/>
      <c r="M1666" s="7"/>
      <c r="N1666" s="7"/>
      <c r="O1666" s="8"/>
      <c r="P1666" s="8"/>
      <c r="Q1666" s="8"/>
      <c r="R1666" s="8"/>
      <c r="S1666" s="8"/>
      <c r="T1666" s="8"/>
    </row>
    <row r="1667" spans="9:20" x14ac:dyDescent="0.2">
      <c r="I1667" s="13"/>
      <c r="J1667" s="6"/>
      <c r="K1667" s="7"/>
      <c r="L1667" s="7"/>
      <c r="M1667" s="7"/>
      <c r="N1667" s="7"/>
      <c r="O1667" s="8"/>
      <c r="P1667" s="8"/>
      <c r="Q1667" s="8"/>
      <c r="R1667" s="8"/>
      <c r="S1667" s="8"/>
      <c r="T1667" s="8"/>
    </row>
    <row r="1668" spans="9:20" x14ac:dyDescent="0.2">
      <c r="I1668" s="13"/>
      <c r="J1668" s="6"/>
      <c r="K1668" s="7"/>
      <c r="L1668" s="7"/>
      <c r="M1668" s="7"/>
      <c r="N1668" s="7"/>
      <c r="O1668" s="8"/>
      <c r="P1668" s="8"/>
      <c r="Q1668" s="8"/>
      <c r="R1668" s="8"/>
      <c r="S1668" s="8"/>
      <c r="T1668" s="8"/>
    </row>
    <row r="1669" spans="9:20" x14ac:dyDescent="0.2">
      <c r="I1669" s="13"/>
      <c r="J1669" s="6"/>
      <c r="K1669" s="7"/>
      <c r="L1669" s="7"/>
      <c r="M1669" s="7"/>
      <c r="N1669" s="7"/>
      <c r="O1669" s="8"/>
      <c r="P1669" s="8"/>
      <c r="Q1669" s="8"/>
      <c r="R1669" s="8"/>
      <c r="S1669" s="8"/>
      <c r="T1669" s="8"/>
    </row>
    <row r="1670" spans="9:20" x14ac:dyDescent="0.2">
      <c r="I1670" s="13"/>
      <c r="J1670" s="6"/>
      <c r="K1670" s="7"/>
      <c r="L1670" s="7"/>
      <c r="M1670" s="7"/>
      <c r="N1670" s="7"/>
      <c r="O1670" s="8"/>
      <c r="P1670" s="8"/>
      <c r="Q1670" s="8"/>
      <c r="R1670" s="8"/>
      <c r="S1670" s="8"/>
      <c r="T1670" s="8"/>
    </row>
    <row r="1671" spans="9:20" x14ac:dyDescent="0.2">
      <c r="I1671" s="13"/>
      <c r="J1671" s="6"/>
      <c r="K1671" s="7"/>
      <c r="L1671" s="7"/>
      <c r="M1671" s="7"/>
      <c r="N1671" s="7"/>
      <c r="O1671" s="8"/>
      <c r="P1671" s="8"/>
      <c r="Q1671" s="8"/>
      <c r="R1671" s="8"/>
      <c r="S1671" s="8"/>
      <c r="T1671" s="8"/>
    </row>
    <row r="1672" spans="9:20" x14ac:dyDescent="0.2">
      <c r="I1672" s="13"/>
      <c r="J1672" s="6"/>
      <c r="K1672" s="7"/>
      <c r="L1672" s="7"/>
      <c r="M1672" s="7"/>
      <c r="N1672" s="7"/>
      <c r="O1672" s="8"/>
      <c r="P1672" s="8"/>
      <c r="Q1672" s="8"/>
      <c r="R1672" s="8"/>
      <c r="S1672" s="8"/>
      <c r="T1672" s="8"/>
    </row>
    <row r="1673" spans="9:20" x14ac:dyDescent="0.2">
      <c r="I1673" s="13"/>
      <c r="J1673" s="6"/>
      <c r="K1673" s="7"/>
      <c r="L1673" s="7"/>
      <c r="M1673" s="7"/>
      <c r="N1673" s="7"/>
      <c r="O1673" s="8"/>
      <c r="P1673" s="8"/>
      <c r="Q1673" s="8"/>
      <c r="R1673" s="8"/>
      <c r="S1673" s="8"/>
      <c r="T1673" s="8"/>
    </row>
    <row r="1674" spans="9:20" x14ac:dyDescent="0.2">
      <c r="I1674" s="13"/>
      <c r="J1674" s="6"/>
      <c r="K1674" s="7"/>
      <c r="L1674" s="7"/>
      <c r="M1674" s="7"/>
      <c r="N1674" s="7"/>
      <c r="O1674" s="8"/>
      <c r="P1674" s="8"/>
      <c r="Q1674" s="8"/>
      <c r="R1674" s="8"/>
      <c r="S1674" s="8"/>
      <c r="T1674" s="8"/>
    </row>
    <row r="1675" spans="9:20" x14ac:dyDescent="0.2">
      <c r="I1675" s="13"/>
      <c r="J1675" s="6"/>
      <c r="K1675" s="7"/>
      <c r="L1675" s="7"/>
      <c r="M1675" s="7"/>
      <c r="N1675" s="7"/>
      <c r="O1675" s="8"/>
      <c r="P1675" s="8"/>
      <c r="Q1675" s="8"/>
      <c r="R1675" s="8"/>
      <c r="S1675" s="8"/>
      <c r="T1675" s="8"/>
    </row>
    <row r="1676" spans="9:20" x14ac:dyDescent="0.2">
      <c r="I1676" s="13"/>
      <c r="J1676" s="6"/>
      <c r="K1676" s="7"/>
      <c r="L1676" s="7"/>
      <c r="M1676" s="7"/>
      <c r="N1676" s="7"/>
      <c r="O1676" s="8"/>
      <c r="P1676" s="8"/>
      <c r="Q1676" s="8"/>
      <c r="R1676" s="8"/>
      <c r="S1676" s="8"/>
      <c r="T1676" s="8"/>
    </row>
    <row r="1677" spans="9:20" x14ac:dyDescent="0.2">
      <c r="I1677" s="13"/>
      <c r="J1677" s="6"/>
      <c r="K1677" s="7"/>
      <c r="L1677" s="7"/>
      <c r="M1677" s="7"/>
      <c r="N1677" s="7"/>
      <c r="O1677" s="8"/>
      <c r="P1677" s="8"/>
      <c r="Q1677" s="8"/>
      <c r="R1677" s="8"/>
      <c r="S1677" s="8"/>
      <c r="T1677" s="8"/>
    </row>
    <row r="1678" spans="9:20" x14ac:dyDescent="0.2">
      <c r="I1678" s="13"/>
      <c r="J1678" s="6"/>
      <c r="K1678" s="7"/>
      <c r="L1678" s="7"/>
      <c r="M1678" s="7"/>
      <c r="N1678" s="7"/>
      <c r="O1678" s="8"/>
      <c r="P1678" s="8"/>
      <c r="Q1678" s="8"/>
      <c r="R1678" s="8"/>
      <c r="S1678" s="8"/>
      <c r="T1678" s="8"/>
    </row>
    <row r="1679" spans="9:20" x14ac:dyDescent="0.2">
      <c r="I1679" s="13"/>
      <c r="J1679" s="6"/>
      <c r="K1679" s="7"/>
      <c r="L1679" s="7"/>
      <c r="M1679" s="7"/>
      <c r="N1679" s="7"/>
      <c r="O1679" s="8"/>
      <c r="P1679" s="8"/>
      <c r="Q1679" s="8"/>
      <c r="R1679" s="8"/>
      <c r="S1679" s="8"/>
      <c r="T1679" s="8"/>
    </row>
    <row r="1680" spans="9:20" x14ac:dyDescent="0.2">
      <c r="I1680" s="13"/>
      <c r="J1680" s="6"/>
      <c r="K1680" s="7"/>
      <c r="L1680" s="7"/>
      <c r="M1680" s="7"/>
      <c r="N1680" s="7"/>
      <c r="O1680" s="8"/>
      <c r="P1680" s="8"/>
      <c r="Q1680" s="8"/>
      <c r="R1680" s="8"/>
      <c r="S1680" s="8"/>
      <c r="T1680" s="8"/>
    </row>
    <row r="1681" spans="9:20" x14ac:dyDescent="0.2">
      <c r="I1681" s="13"/>
      <c r="J1681" s="6"/>
      <c r="K1681" s="7"/>
      <c r="L1681" s="7"/>
      <c r="M1681" s="7"/>
      <c r="N1681" s="7"/>
      <c r="O1681" s="8"/>
      <c r="P1681" s="8"/>
      <c r="Q1681" s="8"/>
      <c r="R1681" s="8"/>
      <c r="S1681" s="8"/>
      <c r="T1681" s="8"/>
    </row>
    <row r="1682" spans="9:20" x14ac:dyDescent="0.2">
      <c r="I1682" s="13"/>
      <c r="J1682" s="6"/>
      <c r="K1682" s="7"/>
      <c r="L1682" s="7"/>
      <c r="M1682" s="7"/>
      <c r="N1682" s="7"/>
      <c r="O1682" s="8"/>
      <c r="P1682" s="8"/>
      <c r="Q1682" s="8"/>
      <c r="R1682" s="8"/>
      <c r="S1682" s="8"/>
      <c r="T1682" s="8"/>
    </row>
    <row r="1683" spans="9:20" x14ac:dyDescent="0.2">
      <c r="I1683" s="13"/>
      <c r="J1683" s="6"/>
      <c r="K1683" s="7"/>
      <c r="L1683" s="7"/>
      <c r="M1683" s="7"/>
      <c r="N1683" s="7"/>
      <c r="O1683" s="8"/>
      <c r="P1683" s="8"/>
      <c r="Q1683" s="8"/>
      <c r="R1683" s="8"/>
      <c r="S1683" s="8"/>
      <c r="T1683" s="8"/>
    </row>
    <row r="1684" spans="9:20" x14ac:dyDescent="0.2">
      <c r="I1684" s="13"/>
      <c r="J1684" s="6"/>
      <c r="K1684" s="7"/>
      <c r="L1684" s="7"/>
      <c r="M1684" s="7"/>
      <c r="N1684" s="7"/>
      <c r="O1684" s="8"/>
      <c r="P1684" s="8"/>
      <c r="Q1684" s="8"/>
      <c r="R1684" s="8"/>
      <c r="S1684" s="8"/>
      <c r="T1684" s="8"/>
    </row>
    <row r="1685" spans="9:20" x14ac:dyDescent="0.2">
      <c r="I1685" s="13"/>
      <c r="J1685" s="6"/>
      <c r="K1685" s="7"/>
      <c r="L1685" s="7"/>
      <c r="M1685" s="7"/>
      <c r="N1685" s="7"/>
      <c r="O1685" s="8"/>
      <c r="P1685" s="8"/>
      <c r="Q1685" s="8"/>
      <c r="R1685" s="8"/>
      <c r="S1685" s="8"/>
      <c r="T1685" s="8"/>
    </row>
    <row r="1686" spans="9:20" x14ac:dyDescent="0.2">
      <c r="I1686" s="13"/>
      <c r="J1686" s="6"/>
      <c r="K1686" s="7"/>
      <c r="L1686" s="7"/>
      <c r="M1686" s="7"/>
      <c r="N1686" s="7"/>
      <c r="O1686" s="8"/>
      <c r="P1686" s="8"/>
      <c r="Q1686" s="8"/>
      <c r="R1686" s="8"/>
      <c r="S1686" s="8"/>
      <c r="T1686" s="8"/>
    </row>
    <row r="1687" spans="9:20" x14ac:dyDescent="0.2">
      <c r="I1687" s="13"/>
      <c r="J1687" s="6"/>
      <c r="K1687" s="7"/>
      <c r="L1687" s="7"/>
      <c r="M1687" s="7"/>
      <c r="N1687" s="7"/>
      <c r="O1687" s="8"/>
      <c r="P1687" s="8"/>
      <c r="Q1687" s="8"/>
      <c r="R1687" s="8"/>
      <c r="S1687" s="8"/>
      <c r="T1687" s="8"/>
    </row>
    <row r="1688" spans="9:20" x14ac:dyDescent="0.2">
      <c r="I1688" s="13"/>
      <c r="J1688" s="6"/>
      <c r="K1688" s="7"/>
      <c r="L1688" s="7"/>
      <c r="M1688" s="7"/>
      <c r="N1688" s="7"/>
      <c r="O1688" s="8"/>
      <c r="P1688" s="8"/>
      <c r="Q1688" s="8"/>
      <c r="R1688" s="8"/>
      <c r="S1688" s="8"/>
      <c r="T1688" s="8"/>
    </row>
    <row r="1689" spans="9:20" x14ac:dyDescent="0.2">
      <c r="I1689" s="13"/>
      <c r="J1689" s="6"/>
      <c r="K1689" s="7"/>
      <c r="L1689" s="7"/>
      <c r="M1689" s="7"/>
      <c r="N1689" s="7"/>
      <c r="O1689" s="8"/>
      <c r="P1689" s="8"/>
      <c r="Q1689" s="8"/>
      <c r="R1689" s="8"/>
      <c r="S1689" s="8"/>
      <c r="T1689" s="8"/>
    </row>
    <row r="1690" spans="9:20" x14ac:dyDescent="0.2">
      <c r="I1690" s="13"/>
      <c r="J1690" s="6"/>
      <c r="K1690" s="7"/>
      <c r="L1690" s="7"/>
      <c r="M1690" s="7"/>
      <c r="N1690" s="7"/>
      <c r="O1690" s="8"/>
      <c r="P1690" s="8"/>
      <c r="Q1690" s="8"/>
      <c r="R1690" s="8"/>
      <c r="S1690" s="8"/>
      <c r="T1690" s="8"/>
    </row>
    <row r="1691" spans="9:20" x14ac:dyDescent="0.2">
      <c r="I1691" s="13"/>
      <c r="J1691" s="6"/>
      <c r="K1691" s="7"/>
      <c r="L1691" s="7"/>
      <c r="M1691" s="7"/>
      <c r="N1691" s="7"/>
      <c r="O1691" s="8"/>
      <c r="P1691" s="8"/>
      <c r="Q1691" s="8"/>
      <c r="R1691" s="8"/>
      <c r="S1691" s="8"/>
      <c r="T1691" s="8"/>
    </row>
    <row r="1692" spans="9:20" x14ac:dyDescent="0.2">
      <c r="I1692" s="13"/>
      <c r="J1692" s="6"/>
      <c r="K1692" s="7"/>
      <c r="L1692" s="7"/>
      <c r="M1692" s="7"/>
      <c r="N1692" s="7"/>
      <c r="O1692" s="8"/>
      <c r="P1692" s="8"/>
      <c r="Q1692" s="8"/>
      <c r="R1692" s="8"/>
      <c r="S1692" s="8"/>
      <c r="T1692" s="8"/>
    </row>
    <row r="1693" spans="9:20" x14ac:dyDescent="0.2">
      <c r="I1693" s="13"/>
      <c r="J1693" s="6"/>
      <c r="K1693" s="7"/>
      <c r="L1693" s="7"/>
      <c r="M1693" s="7"/>
      <c r="N1693" s="7"/>
      <c r="O1693" s="8"/>
      <c r="P1693" s="8"/>
      <c r="Q1693" s="8"/>
      <c r="R1693" s="8"/>
      <c r="S1693" s="8"/>
      <c r="T1693" s="8"/>
    </row>
    <row r="1694" spans="9:20" x14ac:dyDescent="0.2">
      <c r="I1694" s="13"/>
      <c r="J1694" s="6"/>
      <c r="K1694" s="7"/>
      <c r="L1694" s="7"/>
      <c r="M1694" s="7"/>
      <c r="N1694" s="7"/>
      <c r="O1694" s="8"/>
      <c r="P1694" s="8"/>
      <c r="Q1694" s="8"/>
      <c r="R1694" s="8"/>
      <c r="S1694" s="8"/>
      <c r="T1694" s="8"/>
    </row>
    <row r="1695" spans="9:20" x14ac:dyDescent="0.2">
      <c r="I1695" s="13"/>
      <c r="J1695" s="6"/>
      <c r="K1695" s="7"/>
      <c r="L1695" s="7"/>
      <c r="M1695" s="7"/>
      <c r="N1695" s="7"/>
      <c r="O1695" s="8"/>
      <c r="P1695" s="8"/>
      <c r="Q1695" s="8"/>
      <c r="R1695" s="8"/>
      <c r="S1695" s="8"/>
      <c r="T1695" s="8"/>
    </row>
    <row r="1696" spans="9:20" x14ac:dyDescent="0.2">
      <c r="I1696" s="13"/>
      <c r="J1696" s="6"/>
      <c r="K1696" s="7"/>
      <c r="L1696" s="7"/>
      <c r="M1696" s="7"/>
      <c r="N1696" s="7"/>
      <c r="O1696" s="8"/>
      <c r="P1696" s="8"/>
      <c r="Q1696" s="8"/>
      <c r="R1696" s="8"/>
      <c r="S1696" s="8"/>
      <c r="T1696" s="8"/>
    </row>
    <row r="1697" spans="9:20" x14ac:dyDescent="0.2">
      <c r="I1697" s="13"/>
      <c r="J1697" s="6"/>
      <c r="K1697" s="7"/>
      <c r="L1697" s="7"/>
      <c r="M1697" s="7"/>
      <c r="N1697" s="7"/>
      <c r="O1697" s="8"/>
      <c r="P1697" s="8"/>
      <c r="Q1697" s="8"/>
      <c r="R1697" s="8"/>
      <c r="S1697" s="8"/>
      <c r="T1697" s="8"/>
    </row>
    <row r="1698" spans="9:20" x14ac:dyDescent="0.2">
      <c r="I1698" s="13"/>
      <c r="J1698" s="6"/>
      <c r="K1698" s="7"/>
      <c r="L1698" s="7"/>
      <c r="M1698" s="7"/>
      <c r="N1698" s="7"/>
      <c r="O1698" s="8"/>
      <c r="P1698" s="8"/>
      <c r="Q1698" s="8"/>
      <c r="R1698" s="8"/>
      <c r="S1698" s="8"/>
      <c r="T1698" s="8"/>
    </row>
    <row r="1699" spans="9:20" x14ac:dyDescent="0.2">
      <c r="I1699" s="13"/>
      <c r="J1699" s="6"/>
      <c r="K1699" s="7"/>
      <c r="L1699" s="7"/>
      <c r="M1699" s="7"/>
      <c r="N1699" s="7"/>
      <c r="O1699" s="8"/>
      <c r="P1699" s="8"/>
      <c r="Q1699" s="8"/>
      <c r="R1699" s="8"/>
      <c r="S1699" s="8"/>
      <c r="T1699" s="8"/>
    </row>
    <row r="1700" spans="9:20" x14ac:dyDescent="0.2">
      <c r="I1700" s="13"/>
      <c r="J1700" s="6"/>
      <c r="K1700" s="7"/>
      <c r="L1700" s="7"/>
      <c r="M1700" s="7"/>
      <c r="N1700" s="7"/>
      <c r="O1700" s="8"/>
      <c r="P1700" s="8"/>
      <c r="Q1700" s="8"/>
      <c r="R1700" s="8"/>
      <c r="S1700" s="8"/>
      <c r="T1700" s="8"/>
    </row>
    <row r="1701" spans="9:20" x14ac:dyDescent="0.2">
      <c r="I1701" s="13"/>
      <c r="J1701" s="6"/>
      <c r="K1701" s="7"/>
      <c r="L1701" s="7"/>
      <c r="M1701" s="7"/>
      <c r="N1701" s="7"/>
      <c r="O1701" s="8"/>
      <c r="P1701" s="8"/>
      <c r="Q1701" s="8"/>
      <c r="R1701" s="8"/>
      <c r="S1701" s="8"/>
      <c r="T1701" s="8"/>
    </row>
    <row r="1702" spans="9:20" x14ac:dyDescent="0.2">
      <c r="I1702" s="13"/>
      <c r="J1702" s="6"/>
      <c r="K1702" s="7"/>
      <c r="L1702" s="7"/>
      <c r="M1702" s="7"/>
      <c r="N1702" s="7"/>
      <c r="O1702" s="8"/>
      <c r="P1702" s="8"/>
      <c r="Q1702" s="8"/>
      <c r="R1702" s="8"/>
      <c r="S1702" s="8"/>
      <c r="T1702" s="8"/>
    </row>
    <row r="1703" spans="9:20" x14ac:dyDescent="0.2">
      <c r="I1703" s="13"/>
      <c r="J1703" s="6"/>
      <c r="K1703" s="7"/>
      <c r="L1703" s="7"/>
      <c r="M1703" s="7"/>
      <c r="N1703" s="7"/>
      <c r="O1703" s="8"/>
      <c r="P1703" s="8"/>
      <c r="Q1703" s="8"/>
      <c r="R1703" s="8"/>
      <c r="S1703" s="8"/>
      <c r="T1703" s="8"/>
    </row>
    <row r="1704" spans="9:20" x14ac:dyDescent="0.2">
      <c r="I1704" s="13"/>
      <c r="J1704" s="6"/>
      <c r="K1704" s="7"/>
      <c r="L1704" s="7"/>
      <c r="M1704" s="7"/>
      <c r="N1704" s="7"/>
      <c r="O1704" s="8"/>
      <c r="P1704" s="8"/>
      <c r="Q1704" s="8"/>
      <c r="R1704" s="8"/>
      <c r="S1704" s="8"/>
      <c r="T1704" s="8"/>
    </row>
    <row r="1705" spans="9:20" x14ac:dyDescent="0.2">
      <c r="I1705" s="13"/>
      <c r="J1705" s="6"/>
      <c r="K1705" s="7"/>
      <c r="L1705" s="7"/>
      <c r="M1705" s="7"/>
      <c r="N1705" s="7"/>
      <c r="O1705" s="8"/>
      <c r="P1705" s="8"/>
      <c r="Q1705" s="8"/>
      <c r="R1705" s="8"/>
      <c r="S1705" s="8"/>
      <c r="T1705" s="8"/>
    </row>
    <row r="1706" spans="9:20" x14ac:dyDescent="0.2">
      <c r="I1706" s="13"/>
      <c r="J1706" s="6"/>
      <c r="K1706" s="7"/>
      <c r="L1706" s="7"/>
      <c r="M1706" s="7"/>
      <c r="N1706" s="7"/>
      <c r="O1706" s="8"/>
      <c r="P1706" s="8"/>
      <c r="Q1706" s="8"/>
      <c r="R1706" s="8"/>
      <c r="S1706" s="8"/>
      <c r="T1706" s="8"/>
    </row>
    <row r="1707" spans="9:20" x14ac:dyDescent="0.2">
      <c r="I1707" s="13"/>
      <c r="J1707" s="6"/>
      <c r="K1707" s="7"/>
      <c r="L1707" s="7"/>
      <c r="M1707" s="7"/>
      <c r="N1707" s="7"/>
      <c r="O1707" s="8"/>
      <c r="P1707" s="8"/>
      <c r="Q1707" s="8"/>
      <c r="R1707" s="8"/>
      <c r="S1707" s="8"/>
      <c r="T1707" s="8"/>
    </row>
    <row r="1708" spans="9:20" x14ac:dyDescent="0.2">
      <c r="I1708" s="13"/>
      <c r="J1708" s="6"/>
      <c r="K1708" s="7"/>
      <c r="L1708" s="7"/>
      <c r="M1708" s="7"/>
      <c r="N1708" s="7"/>
      <c r="O1708" s="8"/>
      <c r="P1708" s="8"/>
      <c r="Q1708" s="8"/>
      <c r="R1708" s="8"/>
      <c r="S1708" s="8"/>
      <c r="T1708" s="8"/>
    </row>
    <row r="1709" spans="9:20" x14ac:dyDescent="0.2">
      <c r="I1709" s="13"/>
      <c r="J1709" s="6"/>
      <c r="K1709" s="7"/>
      <c r="L1709" s="7"/>
      <c r="M1709" s="7"/>
      <c r="N1709" s="7"/>
      <c r="O1709" s="8"/>
      <c r="P1709" s="8"/>
      <c r="Q1709" s="8"/>
      <c r="R1709" s="8"/>
      <c r="S1709" s="8"/>
      <c r="T1709" s="8"/>
    </row>
    <row r="1710" spans="9:20" x14ac:dyDescent="0.2">
      <c r="I1710" s="13"/>
      <c r="J1710" s="6"/>
      <c r="K1710" s="7"/>
      <c r="L1710" s="7"/>
      <c r="M1710" s="7"/>
      <c r="N1710" s="7"/>
      <c r="O1710" s="8"/>
      <c r="P1710" s="8"/>
      <c r="Q1710" s="8"/>
      <c r="R1710" s="8"/>
      <c r="S1710" s="8"/>
      <c r="T1710" s="8"/>
    </row>
    <row r="1711" spans="9:20" x14ac:dyDescent="0.2">
      <c r="I1711" s="13"/>
      <c r="J1711" s="6"/>
      <c r="K1711" s="7"/>
      <c r="L1711" s="7"/>
      <c r="M1711" s="7"/>
      <c r="N1711" s="7"/>
      <c r="O1711" s="8"/>
      <c r="P1711" s="8"/>
      <c r="Q1711" s="8"/>
      <c r="R1711" s="8"/>
      <c r="S1711" s="8"/>
      <c r="T1711" s="8"/>
    </row>
    <row r="1712" spans="9:20" x14ac:dyDescent="0.2">
      <c r="I1712" s="13"/>
      <c r="J1712" s="6"/>
      <c r="K1712" s="7"/>
      <c r="L1712" s="7"/>
      <c r="M1712" s="7"/>
      <c r="N1712" s="7"/>
      <c r="O1712" s="8"/>
      <c r="P1712" s="8"/>
      <c r="Q1712" s="8"/>
      <c r="R1712" s="8"/>
      <c r="S1712" s="8"/>
      <c r="T1712" s="8"/>
    </row>
    <row r="1713" spans="9:20" x14ac:dyDescent="0.2">
      <c r="I1713" s="13"/>
      <c r="J1713" s="6"/>
      <c r="K1713" s="7"/>
      <c r="L1713" s="7"/>
      <c r="M1713" s="7"/>
      <c r="N1713" s="7"/>
      <c r="O1713" s="8"/>
      <c r="P1713" s="8"/>
      <c r="Q1713" s="8"/>
      <c r="R1713" s="8"/>
      <c r="S1713" s="8"/>
      <c r="T1713" s="8"/>
    </row>
    <row r="1714" spans="9:20" x14ac:dyDescent="0.2">
      <c r="I1714" s="13"/>
      <c r="J1714" s="6"/>
      <c r="K1714" s="7"/>
      <c r="L1714" s="7"/>
      <c r="M1714" s="7"/>
      <c r="N1714" s="7"/>
      <c r="O1714" s="8"/>
      <c r="P1714" s="8"/>
      <c r="Q1714" s="8"/>
      <c r="R1714" s="8"/>
      <c r="S1714" s="8"/>
      <c r="T1714" s="8"/>
    </row>
    <row r="1715" spans="9:20" x14ac:dyDescent="0.2">
      <c r="I1715" s="13"/>
      <c r="J1715" s="6"/>
      <c r="K1715" s="7"/>
      <c r="L1715" s="7"/>
      <c r="M1715" s="7"/>
      <c r="N1715" s="7"/>
      <c r="O1715" s="8"/>
      <c r="P1715" s="8"/>
      <c r="Q1715" s="8"/>
      <c r="R1715" s="8"/>
      <c r="S1715" s="8"/>
      <c r="T1715" s="8"/>
    </row>
    <row r="1716" spans="9:20" x14ac:dyDescent="0.2">
      <c r="I1716" s="13"/>
      <c r="J1716" s="6"/>
      <c r="K1716" s="7"/>
      <c r="L1716" s="7"/>
      <c r="M1716" s="7"/>
      <c r="N1716" s="7"/>
      <c r="O1716" s="8"/>
      <c r="P1716" s="8"/>
      <c r="Q1716" s="8"/>
      <c r="R1716" s="8"/>
      <c r="S1716" s="8"/>
      <c r="T1716" s="8"/>
    </row>
    <row r="1717" spans="9:20" x14ac:dyDescent="0.2">
      <c r="I1717" s="13"/>
      <c r="J1717" s="6"/>
      <c r="K1717" s="7"/>
      <c r="L1717" s="7"/>
      <c r="M1717" s="7"/>
      <c r="N1717" s="7"/>
      <c r="O1717" s="8"/>
      <c r="P1717" s="8"/>
      <c r="Q1717" s="8"/>
      <c r="R1717" s="8"/>
      <c r="S1717" s="8"/>
      <c r="T1717" s="8"/>
    </row>
    <row r="1718" spans="9:20" x14ac:dyDescent="0.2">
      <c r="I1718" s="13"/>
      <c r="J1718" s="6"/>
      <c r="K1718" s="7"/>
      <c r="L1718" s="7"/>
      <c r="M1718" s="7"/>
      <c r="N1718" s="7"/>
      <c r="O1718" s="8"/>
      <c r="P1718" s="8"/>
      <c r="Q1718" s="8"/>
      <c r="R1718" s="8"/>
      <c r="S1718" s="8"/>
      <c r="T1718" s="8"/>
    </row>
    <row r="1719" spans="9:20" x14ac:dyDescent="0.2">
      <c r="I1719" s="13"/>
      <c r="J1719" s="6"/>
      <c r="K1719" s="7"/>
      <c r="L1719" s="7"/>
      <c r="M1719" s="7"/>
      <c r="N1719" s="7"/>
      <c r="O1719" s="8"/>
      <c r="P1719" s="8"/>
      <c r="Q1719" s="8"/>
      <c r="R1719" s="8"/>
      <c r="S1719" s="8"/>
      <c r="T1719" s="8"/>
    </row>
    <row r="1720" spans="9:20" x14ac:dyDescent="0.2">
      <c r="I1720" s="13"/>
      <c r="J1720" s="6"/>
      <c r="K1720" s="7"/>
      <c r="L1720" s="7"/>
      <c r="M1720" s="7"/>
      <c r="N1720" s="7"/>
      <c r="O1720" s="8"/>
      <c r="P1720" s="8"/>
      <c r="Q1720" s="8"/>
      <c r="R1720" s="8"/>
      <c r="S1720" s="8"/>
      <c r="T1720" s="8"/>
    </row>
    <row r="1721" spans="9:20" x14ac:dyDescent="0.2">
      <c r="I1721" s="13"/>
      <c r="J1721" s="6"/>
      <c r="K1721" s="7"/>
      <c r="L1721" s="7"/>
      <c r="M1721" s="7"/>
      <c r="N1721" s="7"/>
      <c r="O1721" s="8"/>
      <c r="P1721" s="8"/>
      <c r="Q1721" s="8"/>
      <c r="R1721" s="8"/>
      <c r="S1721" s="8"/>
      <c r="T1721" s="8"/>
    </row>
    <row r="1722" spans="9:20" x14ac:dyDescent="0.2">
      <c r="I1722" s="13"/>
      <c r="J1722" s="6"/>
      <c r="K1722" s="7"/>
      <c r="L1722" s="7"/>
      <c r="M1722" s="7"/>
      <c r="N1722" s="7"/>
      <c r="O1722" s="8"/>
      <c r="P1722" s="8"/>
      <c r="Q1722" s="8"/>
      <c r="R1722" s="8"/>
      <c r="S1722" s="8"/>
      <c r="T1722" s="8"/>
    </row>
    <row r="1723" spans="9:20" x14ac:dyDescent="0.2">
      <c r="I1723" s="13"/>
      <c r="J1723" s="6"/>
      <c r="K1723" s="7"/>
      <c r="L1723" s="7"/>
      <c r="M1723" s="7"/>
      <c r="N1723" s="7"/>
      <c r="O1723" s="8"/>
      <c r="P1723" s="8"/>
      <c r="Q1723" s="8"/>
      <c r="R1723" s="8"/>
      <c r="S1723" s="8"/>
      <c r="T1723" s="8"/>
    </row>
    <row r="1724" spans="9:20" x14ac:dyDescent="0.2">
      <c r="I1724" s="13"/>
      <c r="J1724" s="6"/>
      <c r="K1724" s="7"/>
      <c r="L1724" s="7"/>
      <c r="M1724" s="7"/>
      <c r="N1724" s="7"/>
      <c r="O1724" s="8"/>
      <c r="P1724" s="8"/>
      <c r="Q1724" s="8"/>
      <c r="R1724" s="8"/>
      <c r="S1724" s="8"/>
      <c r="T1724" s="8"/>
    </row>
    <row r="1725" spans="9:20" x14ac:dyDescent="0.2">
      <c r="I1725" s="13"/>
      <c r="J1725" s="6"/>
      <c r="K1725" s="7"/>
      <c r="L1725" s="7"/>
      <c r="M1725" s="7"/>
      <c r="N1725" s="7"/>
      <c r="O1725" s="8"/>
      <c r="P1725" s="8"/>
      <c r="Q1725" s="8"/>
      <c r="R1725" s="8"/>
      <c r="S1725" s="8"/>
      <c r="T1725" s="8"/>
    </row>
    <row r="1726" spans="9:20" x14ac:dyDescent="0.2">
      <c r="I1726" s="13"/>
      <c r="J1726" s="6"/>
      <c r="K1726" s="7"/>
      <c r="L1726" s="7"/>
      <c r="M1726" s="7"/>
      <c r="N1726" s="7"/>
      <c r="O1726" s="8"/>
      <c r="P1726" s="8"/>
      <c r="Q1726" s="8"/>
      <c r="R1726" s="8"/>
      <c r="S1726" s="8"/>
      <c r="T1726" s="8"/>
    </row>
    <row r="1727" spans="9:20" x14ac:dyDescent="0.2">
      <c r="I1727" s="13"/>
      <c r="J1727" s="6"/>
      <c r="K1727" s="7"/>
      <c r="L1727" s="7"/>
      <c r="M1727" s="7"/>
      <c r="N1727" s="7"/>
      <c r="O1727" s="8"/>
      <c r="P1727" s="8"/>
      <c r="Q1727" s="8"/>
      <c r="R1727" s="8"/>
      <c r="S1727" s="8"/>
      <c r="T1727" s="8"/>
    </row>
    <row r="1728" spans="9:20" x14ac:dyDescent="0.2">
      <c r="I1728" s="13"/>
      <c r="J1728" s="6"/>
      <c r="K1728" s="7"/>
      <c r="L1728" s="7"/>
      <c r="M1728" s="7"/>
      <c r="N1728" s="7"/>
      <c r="O1728" s="8"/>
      <c r="P1728" s="8"/>
      <c r="Q1728" s="8"/>
      <c r="R1728" s="8"/>
      <c r="S1728" s="8"/>
      <c r="T1728" s="8"/>
    </row>
    <row r="1729" spans="9:20" x14ac:dyDescent="0.2">
      <c r="I1729" s="13"/>
      <c r="J1729" s="6"/>
      <c r="K1729" s="7"/>
      <c r="L1729" s="7"/>
      <c r="M1729" s="7"/>
      <c r="N1729" s="7"/>
      <c r="O1729" s="8"/>
      <c r="P1729" s="8"/>
      <c r="Q1729" s="8"/>
      <c r="R1729" s="8"/>
      <c r="S1729" s="8"/>
      <c r="T1729" s="8"/>
    </row>
    <row r="1730" spans="9:20" x14ac:dyDescent="0.2">
      <c r="I1730" s="13"/>
      <c r="J1730" s="6"/>
      <c r="K1730" s="7"/>
      <c r="L1730" s="7"/>
      <c r="M1730" s="7"/>
      <c r="N1730" s="7"/>
      <c r="O1730" s="8"/>
      <c r="P1730" s="8"/>
      <c r="Q1730" s="8"/>
      <c r="R1730" s="8"/>
      <c r="S1730" s="8"/>
      <c r="T1730" s="8"/>
    </row>
    <row r="1731" spans="9:20" x14ac:dyDescent="0.2">
      <c r="I1731" s="13"/>
      <c r="J1731" s="6"/>
      <c r="K1731" s="7"/>
      <c r="L1731" s="7"/>
      <c r="M1731" s="7"/>
      <c r="N1731" s="7"/>
      <c r="O1731" s="8"/>
      <c r="P1731" s="8"/>
      <c r="Q1731" s="8"/>
      <c r="R1731" s="8"/>
      <c r="S1731" s="8"/>
      <c r="T1731" s="8"/>
    </row>
    <row r="1732" spans="9:20" x14ac:dyDescent="0.2">
      <c r="I1732" s="13"/>
      <c r="J1732" s="6"/>
      <c r="K1732" s="7"/>
      <c r="L1732" s="7"/>
      <c r="M1732" s="7"/>
      <c r="N1732" s="7"/>
      <c r="O1732" s="8"/>
      <c r="P1732" s="8"/>
      <c r="Q1732" s="8"/>
      <c r="R1732" s="8"/>
      <c r="S1732" s="8"/>
      <c r="T1732" s="8"/>
    </row>
    <row r="1733" spans="9:20" x14ac:dyDescent="0.2">
      <c r="I1733" s="13"/>
      <c r="J1733" s="6"/>
      <c r="K1733" s="7"/>
      <c r="L1733" s="7"/>
      <c r="M1733" s="7"/>
      <c r="N1733" s="7"/>
      <c r="O1733" s="8"/>
      <c r="P1733" s="8"/>
      <c r="Q1733" s="8"/>
      <c r="R1733" s="8"/>
      <c r="S1733" s="8"/>
      <c r="T1733" s="8"/>
    </row>
    <row r="1734" spans="9:20" x14ac:dyDescent="0.2">
      <c r="I1734" s="13"/>
      <c r="J1734" s="6"/>
      <c r="K1734" s="7"/>
      <c r="L1734" s="7"/>
      <c r="M1734" s="7"/>
      <c r="N1734" s="7"/>
      <c r="O1734" s="8"/>
      <c r="P1734" s="8"/>
      <c r="Q1734" s="8"/>
      <c r="R1734" s="8"/>
      <c r="S1734" s="8"/>
      <c r="T1734" s="8"/>
    </row>
    <row r="1735" spans="9:20" x14ac:dyDescent="0.2">
      <c r="I1735" s="13"/>
      <c r="J1735" s="6"/>
      <c r="K1735" s="7"/>
      <c r="L1735" s="7"/>
      <c r="M1735" s="7"/>
      <c r="N1735" s="7"/>
      <c r="O1735" s="8"/>
      <c r="P1735" s="8"/>
      <c r="Q1735" s="8"/>
      <c r="R1735" s="8"/>
      <c r="S1735" s="8"/>
      <c r="T1735" s="8"/>
    </row>
    <row r="1736" spans="9:20" x14ac:dyDescent="0.2">
      <c r="I1736" s="13"/>
      <c r="J1736" s="6"/>
      <c r="K1736" s="7"/>
      <c r="L1736" s="7"/>
      <c r="M1736" s="7"/>
      <c r="N1736" s="7"/>
      <c r="O1736" s="8"/>
      <c r="P1736" s="8"/>
      <c r="Q1736" s="8"/>
      <c r="R1736" s="8"/>
      <c r="S1736" s="8"/>
      <c r="T1736" s="8"/>
    </row>
    <row r="1737" spans="9:20" x14ac:dyDescent="0.2">
      <c r="I1737" s="13"/>
      <c r="J1737" s="6"/>
      <c r="K1737" s="7"/>
      <c r="L1737" s="7"/>
      <c r="M1737" s="7"/>
      <c r="N1737" s="7"/>
      <c r="O1737" s="8"/>
      <c r="P1737" s="8"/>
      <c r="Q1737" s="8"/>
      <c r="R1737" s="8"/>
      <c r="S1737" s="8"/>
      <c r="T1737" s="8"/>
    </row>
    <row r="1738" spans="9:20" x14ac:dyDescent="0.2">
      <c r="I1738" s="13"/>
      <c r="J1738" s="6"/>
      <c r="K1738" s="7"/>
      <c r="L1738" s="7"/>
      <c r="M1738" s="7"/>
      <c r="N1738" s="7"/>
      <c r="O1738" s="8"/>
      <c r="P1738" s="8"/>
      <c r="Q1738" s="8"/>
      <c r="R1738" s="8"/>
      <c r="S1738" s="8"/>
      <c r="T1738" s="8"/>
    </row>
    <row r="1739" spans="9:20" x14ac:dyDescent="0.2">
      <c r="I1739" s="13"/>
      <c r="J1739" s="6"/>
      <c r="K1739" s="7"/>
      <c r="L1739" s="7"/>
      <c r="M1739" s="7"/>
      <c r="N1739" s="7"/>
      <c r="O1739" s="8"/>
      <c r="P1739" s="8"/>
      <c r="Q1739" s="8"/>
      <c r="R1739" s="8"/>
      <c r="S1739" s="8"/>
      <c r="T1739" s="8"/>
    </row>
    <row r="1740" spans="9:20" x14ac:dyDescent="0.2">
      <c r="I1740" s="13"/>
      <c r="J1740" s="6"/>
      <c r="K1740" s="7"/>
      <c r="L1740" s="7"/>
      <c r="M1740" s="7"/>
      <c r="N1740" s="7"/>
      <c r="O1740" s="8"/>
      <c r="P1740" s="8"/>
      <c r="Q1740" s="8"/>
      <c r="R1740" s="8"/>
      <c r="S1740" s="8"/>
      <c r="T1740" s="8"/>
    </row>
    <row r="1741" spans="9:20" x14ac:dyDescent="0.2">
      <c r="I1741" s="13"/>
      <c r="J1741" s="6"/>
      <c r="K1741" s="7"/>
      <c r="L1741" s="7"/>
      <c r="M1741" s="7"/>
      <c r="N1741" s="7"/>
      <c r="O1741" s="8"/>
      <c r="P1741" s="8"/>
      <c r="Q1741" s="8"/>
      <c r="R1741" s="8"/>
      <c r="S1741" s="8"/>
      <c r="T1741" s="8"/>
    </row>
    <row r="1742" spans="9:20" x14ac:dyDescent="0.2">
      <c r="I1742" s="13"/>
      <c r="J1742" s="6"/>
      <c r="K1742" s="7"/>
      <c r="L1742" s="7"/>
      <c r="M1742" s="7"/>
      <c r="N1742" s="7"/>
      <c r="O1742" s="8"/>
      <c r="P1742" s="8"/>
      <c r="Q1742" s="8"/>
      <c r="R1742" s="8"/>
      <c r="S1742" s="8"/>
      <c r="T1742" s="8"/>
    </row>
    <row r="1743" spans="9:20" x14ac:dyDescent="0.2">
      <c r="I1743" s="13"/>
      <c r="J1743" s="6"/>
      <c r="K1743" s="7"/>
      <c r="L1743" s="7"/>
      <c r="M1743" s="7"/>
      <c r="N1743" s="7"/>
      <c r="O1743" s="8"/>
      <c r="P1743" s="8"/>
      <c r="Q1743" s="8"/>
      <c r="R1743" s="8"/>
      <c r="S1743" s="8"/>
      <c r="T1743" s="8"/>
    </row>
    <row r="1744" spans="9:20" x14ac:dyDescent="0.2">
      <c r="I1744" s="13"/>
      <c r="J1744" s="6"/>
      <c r="K1744" s="7"/>
      <c r="L1744" s="7"/>
      <c r="M1744" s="7"/>
      <c r="N1744" s="7"/>
      <c r="O1744" s="8"/>
      <c r="P1744" s="8"/>
      <c r="Q1744" s="8"/>
      <c r="R1744" s="8"/>
      <c r="S1744" s="8"/>
      <c r="T1744" s="8"/>
    </row>
    <row r="1745" spans="9:20" x14ac:dyDescent="0.2">
      <c r="I1745" s="13"/>
      <c r="J1745" s="6"/>
      <c r="K1745" s="7"/>
      <c r="L1745" s="7"/>
      <c r="M1745" s="7"/>
      <c r="N1745" s="7"/>
      <c r="O1745" s="8"/>
      <c r="P1745" s="8"/>
      <c r="Q1745" s="8"/>
      <c r="R1745" s="8"/>
      <c r="S1745" s="8"/>
      <c r="T1745" s="8"/>
    </row>
    <row r="1746" spans="9:20" x14ac:dyDescent="0.2">
      <c r="I1746" s="13"/>
      <c r="J1746" s="6"/>
      <c r="K1746" s="7"/>
      <c r="L1746" s="7"/>
      <c r="M1746" s="7"/>
      <c r="N1746" s="7"/>
      <c r="O1746" s="8"/>
      <c r="P1746" s="8"/>
      <c r="Q1746" s="8"/>
      <c r="R1746" s="8"/>
      <c r="S1746" s="8"/>
      <c r="T1746" s="8"/>
    </row>
    <row r="1747" spans="9:20" x14ac:dyDescent="0.2">
      <c r="I1747" s="13"/>
      <c r="J1747" s="6"/>
      <c r="K1747" s="7"/>
      <c r="L1747" s="7"/>
      <c r="M1747" s="7"/>
      <c r="N1747" s="7"/>
      <c r="O1747" s="8"/>
      <c r="P1747" s="8"/>
      <c r="Q1747" s="8"/>
      <c r="R1747" s="8"/>
      <c r="S1747" s="8"/>
      <c r="T1747" s="8"/>
    </row>
    <row r="1748" spans="9:20" x14ac:dyDescent="0.2">
      <c r="I1748" s="13"/>
      <c r="J1748" s="6"/>
      <c r="K1748" s="7"/>
      <c r="L1748" s="7"/>
      <c r="M1748" s="7"/>
      <c r="N1748" s="7"/>
      <c r="O1748" s="8"/>
      <c r="P1748" s="8"/>
      <c r="Q1748" s="8"/>
      <c r="R1748" s="8"/>
      <c r="S1748" s="8"/>
      <c r="T1748" s="8"/>
    </row>
    <row r="1749" spans="9:20" x14ac:dyDescent="0.2">
      <c r="I1749" s="13"/>
      <c r="J1749" s="6"/>
      <c r="K1749" s="7"/>
      <c r="L1749" s="7"/>
      <c r="M1749" s="7"/>
      <c r="N1749" s="7"/>
      <c r="O1749" s="8"/>
      <c r="P1749" s="8"/>
      <c r="Q1749" s="8"/>
      <c r="R1749" s="8"/>
      <c r="S1749" s="8"/>
      <c r="T1749" s="8"/>
    </row>
    <row r="1750" spans="9:20" x14ac:dyDescent="0.2">
      <c r="I1750" s="13"/>
      <c r="J1750" s="6"/>
      <c r="K1750" s="7"/>
      <c r="L1750" s="7"/>
      <c r="M1750" s="7"/>
      <c r="N1750" s="7"/>
      <c r="O1750" s="8"/>
      <c r="P1750" s="8"/>
      <c r="Q1750" s="8"/>
      <c r="R1750" s="8"/>
      <c r="S1750" s="8"/>
      <c r="T1750" s="8"/>
    </row>
    <row r="1751" spans="9:20" x14ac:dyDescent="0.2">
      <c r="I1751" s="13"/>
      <c r="J1751" s="6"/>
      <c r="K1751" s="7"/>
      <c r="L1751" s="7"/>
      <c r="M1751" s="7"/>
      <c r="N1751" s="7"/>
      <c r="O1751" s="8"/>
      <c r="P1751" s="8"/>
      <c r="Q1751" s="8"/>
      <c r="R1751" s="8"/>
      <c r="S1751" s="8"/>
      <c r="T1751" s="8"/>
    </row>
    <row r="1752" spans="9:20" x14ac:dyDescent="0.2">
      <c r="I1752" s="13"/>
      <c r="J1752" s="6"/>
      <c r="K1752" s="7"/>
      <c r="L1752" s="7"/>
      <c r="M1752" s="7"/>
      <c r="N1752" s="7"/>
      <c r="O1752" s="8"/>
      <c r="P1752" s="8"/>
      <c r="Q1752" s="8"/>
      <c r="R1752" s="8"/>
      <c r="S1752" s="8"/>
      <c r="T1752" s="8"/>
    </row>
    <row r="1753" spans="9:20" x14ac:dyDescent="0.2">
      <c r="I1753" s="13"/>
      <c r="J1753" s="6"/>
      <c r="K1753" s="7"/>
      <c r="L1753" s="7"/>
      <c r="M1753" s="7"/>
      <c r="N1753" s="7"/>
      <c r="O1753" s="8"/>
      <c r="P1753" s="8"/>
      <c r="Q1753" s="8"/>
      <c r="R1753" s="8"/>
      <c r="S1753" s="8"/>
      <c r="T1753" s="8"/>
    </row>
    <row r="1754" spans="9:20" x14ac:dyDescent="0.2">
      <c r="I1754" s="13"/>
      <c r="J1754" s="6"/>
      <c r="K1754" s="7"/>
      <c r="L1754" s="7"/>
      <c r="M1754" s="7"/>
      <c r="N1754" s="7"/>
      <c r="O1754" s="8"/>
      <c r="P1754" s="8"/>
      <c r="Q1754" s="8"/>
      <c r="R1754" s="8"/>
      <c r="S1754" s="8"/>
      <c r="T1754" s="8"/>
    </row>
    <row r="1755" spans="9:20" x14ac:dyDescent="0.2">
      <c r="I1755" s="13"/>
      <c r="J1755" s="6"/>
      <c r="K1755" s="7"/>
      <c r="L1755" s="7"/>
      <c r="M1755" s="7"/>
      <c r="N1755" s="7"/>
      <c r="O1755" s="8"/>
      <c r="P1755" s="8"/>
      <c r="Q1755" s="8"/>
      <c r="R1755" s="8"/>
      <c r="S1755" s="8"/>
      <c r="T1755" s="8"/>
    </row>
    <row r="1756" spans="9:20" x14ac:dyDescent="0.2">
      <c r="I1756" s="13"/>
      <c r="J1756" s="6"/>
      <c r="K1756" s="7"/>
      <c r="L1756" s="7"/>
      <c r="M1756" s="7"/>
      <c r="N1756" s="7"/>
      <c r="O1756" s="8"/>
      <c r="P1756" s="8"/>
      <c r="Q1756" s="8"/>
      <c r="R1756" s="8"/>
      <c r="S1756" s="8"/>
      <c r="T1756" s="8"/>
    </row>
    <row r="1757" spans="9:20" x14ac:dyDescent="0.2">
      <c r="I1757" s="13"/>
      <c r="J1757" s="6"/>
      <c r="K1757" s="7"/>
      <c r="L1757" s="7"/>
      <c r="M1757" s="7"/>
      <c r="N1757" s="7"/>
      <c r="O1757" s="8"/>
      <c r="P1757" s="8"/>
      <c r="Q1757" s="8"/>
      <c r="R1757" s="8"/>
      <c r="S1757" s="8"/>
      <c r="T1757" s="8"/>
    </row>
    <row r="1758" spans="9:20" x14ac:dyDescent="0.2">
      <c r="I1758" s="13"/>
      <c r="J1758" s="6"/>
      <c r="K1758" s="7"/>
      <c r="L1758" s="7"/>
      <c r="M1758" s="7"/>
      <c r="N1758" s="7"/>
      <c r="O1758" s="8"/>
      <c r="P1758" s="8"/>
      <c r="Q1758" s="8"/>
      <c r="R1758" s="8"/>
      <c r="S1758" s="8"/>
      <c r="T1758" s="8"/>
    </row>
    <row r="1759" spans="9:20" x14ac:dyDescent="0.2">
      <c r="I1759" s="13"/>
      <c r="J1759" s="6"/>
      <c r="K1759" s="7"/>
      <c r="L1759" s="7"/>
      <c r="M1759" s="7"/>
      <c r="N1759" s="7"/>
      <c r="O1759" s="8"/>
      <c r="P1759" s="8"/>
      <c r="Q1759" s="8"/>
      <c r="R1759" s="8"/>
      <c r="S1759" s="8"/>
      <c r="T1759" s="8"/>
    </row>
    <row r="1760" spans="9:20" x14ac:dyDescent="0.2">
      <c r="I1760" s="13"/>
      <c r="J1760" s="6"/>
      <c r="K1760" s="7"/>
      <c r="L1760" s="7"/>
      <c r="M1760" s="7"/>
      <c r="N1760" s="7"/>
      <c r="O1760" s="8"/>
      <c r="P1760" s="8"/>
      <c r="Q1760" s="8"/>
      <c r="R1760" s="8"/>
      <c r="S1760" s="8"/>
      <c r="T1760" s="8"/>
    </row>
    <row r="1761" spans="9:20" x14ac:dyDescent="0.2">
      <c r="I1761" s="13"/>
      <c r="J1761" s="6"/>
      <c r="K1761" s="7"/>
      <c r="L1761" s="7"/>
      <c r="M1761" s="7"/>
      <c r="N1761" s="7"/>
      <c r="O1761" s="8"/>
      <c r="P1761" s="8"/>
      <c r="Q1761" s="8"/>
      <c r="R1761" s="8"/>
      <c r="S1761" s="8"/>
      <c r="T1761" s="8"/>
    </row>
    <row r="1762" spans="9:20" x14ac:dyDescent="0.2">
      <c r="I1762" s="13"/>
      <c r="J1762" s="6"/>
      <c r="K1762" s="7"/>
      <c r="L1762" s="7"/>
      <c r="M1762" s="7"/>
      <c r="N1762" s="7"/>
      <c r="O1762" s="8"/>
      <c r="P1762" s="8"/>
      <c r="Q1762" s="8"/>
      <c r="R1762" s="8"/>
      <c r="S1762" s="8"/>
      <c r="T1762" s="8"/>
    </row>
    <row r="1763" spans="9:20" x14ac:dyDescent="0.2">
      <c r="I1763" s="13"/>
      <c r="J1763" s="6"/>
      <c r="K1763" s="7"/>
      <c r="L1763" s="7"/>
      <c r="M1763" s="7"/>
      <c r="N1763" s="7"/>
      <c r="O1763" s="8"/>
      <c r="P1763" s="8"/>
      <c r="Q1763" s="8"/>
      <c r="R1763" s="8"/>
      <c r="S1763" s="8"/>
      <c r="T1763" s="8"/>
    </row>
    <row r="1764" spans="9:20" x14ac:dyDescent="0.2">
      <c r="I1764" s="13"/>
      <c r="J1764" s="6"/>
      <c r="K1764" s="7"/>
      <c r="L1764" s="7"/>
      <c r="M1764" s="7"/>
      <c r="N1764" s="7"/>
      <c r="O1764" s="8"/>
      <c r="P1764" s="8"/>
      <c r="Q1764" s="8"/>
      <c r="R1764" s="8"/>
      <c r="S1764" s="8"/>
      <c r="T1764" s="8"/>
    </row>
    <row r="1765" spans="9:20" x14ac:dyDescent="0.2">
      <c r="I1765" s="13"/>
      <c r="J1765" s="6"/>
      <c r="K1765" s="7"/>
      <c r="L1765" s="7"/>
      <c r="M1765" s="7"/>
      <c r="N1765" s="7"/>
      <c r="O1765" s="8"/>
      <c r="P1765" s="8"/>
      <c r="Q1765" s="8"/>
      <c r="R1765" s="8"/>
      <c r="S1765" s="8"/>
      <c r="T1765" s="8"/>
    </row>
    <row r="1766" spans="9:20" x14ac:dyDescent="0.2">
      <c r="I1766" s="13"/>
      <c r="J1766" s="6"/>
      <c r="K1766" s="7"/>
      <c r="L1766" s="7"/>
      <c r="M1766" s="7"/>
      <c r="N1766" s="7"/>
      <c r="O1766" s="8"/>
      <c r="P1766" s="8"/>
      <c r="Q1766" s="8"/>
      <c r="R1766" s="8"/>
      <c r="S1766" s="8"/>
      <c r="T1766" s="8"/>
    </row>
    <row r="1767" spans="9:20" x14ac:dyDescent="0.2">
      <c r="I1767" s="13"/>
      <c r="J1767" s="6"/>
      <c r="K1767" s="7"/>
      <c r="L1767" s="7"/>
      <c r="M1767" s="7"/>
      <c r="N1767" s="7"/>
      <c r="O1767" s="8"/>
      <c r="P1767" s="8"/>
      <c r="Q1767" s="8"/>
      <c r="R1767" s="8"/>
      <c r="S1767" s="8"/>
      <c r="T1767" s="8"/>
    </row>
    <row r="1768" spans="9:20" x14ac:dyDescent="0.2">
      <c r="I1768" s="13"/>
      <c r="J1768" s="6"/>
      <c r="K1768" s="7"/>
      <c r="L1768" s="7"/>
      <c r="M1768" s="7"/>
      <c r="N1768" s="7"/>
      <c r="O1768" s="8"/>
      <c r="P1768" s="8"/>
      <c r="Q1768" s="8"/>
      <c r="R1768" s="8"/>
      <c r="S1768" s="8"/>
      <c r="T1768" s="8"/>
    </row>
    <row r="1769" spans="9:20" x14ac:dyDescent="0.2">
      <c r="I1769" s="13"/>
      <c r="J1769" s="6"/>
      <c r="K1769" s="7"/>
      <c r="L1769" s="7"/>
      <c r="M1769" s="7"/>
      <c r="N1769" s="7"/>
      <c r="O1769" s="8"/>
      <c r="P1769" s="8"/>
      <c r="Q1769" s="8"/>
      <c r="R1769" s="8"/>
      <c r="S1769" s="8"/>
      <c r="T1769" s="8"/>
    </row>
    <row r="1770" spans="9:20" x14ac:dyDescent="0.2">
      <c r="I1770" s="13"/>
      <c r="J1770" s="6"/>
      <c r="K1770" s="7"/>
      <c r="L1770" s="7"/>
      <c r="M1770" s="7"/>
      <c r="N1770" s="7"/>
      <c r="O1770" s="8"/>
      <c r="P1770" s="8"/>
      <c r="Q1770" s="8"/>
      <c r="R1770" s="8"/>
      <c r="S1770" s="8"/>
      <c r="T1770" s="8"/>
    </row>
    <row r="1771" spans="9:20" x14ac:dyDescent="0.2">
      <c r="I1771" s="13"/>
      <c r="J1771" s="6"/>
      <c r="K1771" s="7"/>
      <c r="L1771" s="7"/>
      <c r="M1771" s="7"/>
      <c r="N1771" s="7"/>
      <c r="O1771" s="8"/>
      <c r="P1771" s="8"/>
      <c r="Q1771" s="8"/>
      <c r="R1771" s="8"/>
      <c r="S1771" s="8"/>
      <c r="T1771" s="8"/>
    </row>
    <row r="1772" spans="9:20" x14ac:dyDescent="0.2">
      <c r="I1772" s="13"/>
      <c r="J1772" s="6"/>
      <c r="K1772" s="7"/>
      <c r="L1772" s="7"/>
      <c r="M1772" s="7"/>
      <c r="N1772" s="7"/>
      <c r="O1772" s="8"/>
      <c r="P1772" s="8"/>
      <c r="Q1772" s="8"/>
      <c r="R1772" s="8"/>
      <c r="S1772" s="8"/>
      <c r="T1772" s="8"/>
    </row>
    <row r="1773" spans="9:20" x14ac:dyDescent="0.2">
      <c r="I1773" s="13"/>
      <c r="J1773" s="6"/>
      <c r="K1773" s="7"/>
      <c r="L1773" s="7"/>
      <c r="M1773" s="7"/>
      <c r="N1773" s="7"/>
      <c r="O1773" s="8"/>
      <c r="P1773" s="8"/>
      <c r="Q1773" s="8"/>
      <c r="R1773" s="8"/>
      <c r="S1773" s="8"/>
      <c r="T1773" s="8"/>
    </row>
    <row r="1774" spans="9:20" x14ac:dyDescent="0.2">
      <c r="I1774" s="13"/>
      <c r="J1774" s="6"/>
      <c r="K1774" s="7"/>
      <c r="L1774" s="7"/>
      <c r="M1774" s="7"/>
      <c r="N1774" s="7"/>
      <c r="O1774" s="8"/>
      <c r="P1774" s="8"/>
      <c r="Q1774" s="8"/>
      <c r="R1774" s="8"/>
      <c r="S1774" s="8"/>
      <c r="T1774" s="8"/>
    </row>
    <row r="1775" spans="9:20" x14ac:dyDescent="0.2">
      <c r="I1775" s="13"/>
      <c r="J1775" s="6"/>
      <c r="K1775" s="7"/>
      <c r="L1775" s="7"/>
      <c r="M1775" s="7"/>
      <c r="N1775" s="7"/>
      <c r="O1775" s="8"/>
      <c r="P1775" s="8"/>
      <c r="Q1775" s="8"/>
      <c r="R1775" s="8"/>
      <c r="S1775" s="8"/>
      <c r="T1775" s="8"/>
    </row>
    <row r="1776" spans="9:20" x14ac:dyDescent="0.2">
      <c r="I1776" s="13"/>
      <c r="J1776" s="6"/>
      <c r="K1776" s="7"/>
      <c r="L1776" s="7"/>
      <c r="M1776" s="7"/>
      <c r="N1776" s="7"/>
      <c r="O1776" s="8"/>
      <c r="P1776" s="8"/>
      <c r="Q1776" s="8"/>
      <c r="R1776" s="8"/>
      <c r="S1776" s="8"/>
      <c r="T1776" s="8"/>
    </row>
    <row r="1777" spans="9:20" x14ac:dyDescent="0.2">
      <c r="I1777" s="13"/>
      <c r="J1777" s="6"/>
      <c r="K1777" s="7"/>
      <c r="L1777" s="7"/>
      <c r="M1777" s="7"/>
      <c r="N1777" s="7"/>
      <c r="O1777" s="8"/>
      <c r="P1777" s="8"/>
      <c r="Q1777" s="8"/>
      <c r="R1777" s="8"/>
      <c r="S1777" s="8"/>
      <c r="T1777" s="8"/>
    </row>
    <row r="1778" spans="9:20" x14ac:dyDescent="0.2">
      <c r="I1778" s="13"/>
      <c r="J1778" s="6"/>
      <c r="K1778" s="7"/>
      <c r="L1778" s="7"/>
      <c r="M1778" s="7"/>
      <c r="N1778" s="7"/>
      <c r="O1778" s="8"/>
      <c r="P1778" s="8"/>
      <c r="Q1778" s="8"/>
      <c r="R1778" s="8"/>
      <c r="S1778" s="8"/>
      <c r="T1778" s="8"/>
    </row>
    <row r="1779" spans="9:20" x14ac:dyDescent="0.2">
      <c r="I1779" s="13"/>
      <c r="J1779" s="6"/>
      <c r="K1779" s="7"/>
      <c r="L1779" s="7"/>
      <c r="M1779" s="7"/>
      <c r="N1779" s="7"/>
      <c r="O1779" s="8"/>
      <c r="P1779" s="8"/>
      <c r="Q1779" s="8"/>
      <c r="R1779" s="8"/>
      <c r="S1779" s="8"/>
      <c r="T1779" s="8"/>
    </row>
    <row r="1780" spans="9:20" x14ac:dyDescent="0.2">
      <c r="I1780" s="13"/>
      <c r="J1780" s="6"/>
      <c r="K1780" s="7"/>
      <c r="L1780" s="7"/>
      <c r="M1780" s="7"/>
      <c r="N1780" s="7"/>
      <c r="O1780" s="8"/>
      <c r="P1780" s="8"/>
      <c r="Q1780" s="8"/>
      <c r="R1780" s="8"/>
      <c r="S1780" s="8"/>
      <c r="T1780" s="8"/>
    </row>
    <row r="1781" spans="9:20" x14ac:dyDescent="0.2">
      <c r="I1781" s="13"/>
      <c r="J1781" s="6"/>
      <c r="K1781" s="7"/>
      <c r="L1781" s="7"/>
      <c r="M1781" s="7"/>
      <c r="N1781" s="7"/>
      <c r="O1781" s="8"/>
      <c r="P1781" s="8"/>
      <c r="Q1781" s="8"/>
      <c r="R1781" s="8"/>
      <c r="S1781" s="8"/>
      <c r="T1781" s="8"/>
    </row>
    <row r="1782" spans="9:20" x14ac:dyDescent="0.2">
      <c r="I1782" s="13"/>
      <c r="J1782" s="6"/>
      <c r="K1782" s="7"/>
      <c r="L1782" s="7"/>
      <c r="M1782" s="7"/>
      <c r="N1782" s="7"/>
      <c r="O1782" s="8"/>
      <c r="P1782" s="8"/>
      <c r="Q1782" s="8"/>
      <c r="R1782" s="8"/>
      <c r="S1782" s="8"/>
      <c r="T1782" s="8"/>
    </row>
    <row r="1783" spans="9:20" x14ac:dyDescent="0.2">
      <c r="I1783" s="13"/>
      <c r="J1783" s="6"/>
      <c r="K1783" s="7"/>
      <c r="L1783" s="7"/>
      <c r="M1783" s="7"/>
      <c r="N1783" s="7"/>
      <c r="O1783" s="8"/>
      <c r="P1783" s="8"/>
      <c r="Q1783" s="8"/>
      <c r="R1783" s="8"/>
      <c r="S1783" s="8"/>
      <c r="T1783" s="8"/>
    </row>
    <row r="1784" spans="9:20" x14ac:dyDescent="0.2">
      <c r="I1784" s="13"/>
      <c r="J1784" s="6"/>
      <c r="K1784" s="7"/>
      <c r="L1784" s="7"/>
      <c r="M1784" s="7"/>
      <c r="N1784" s="7"/>
      <c r="O1784" s="8"/>
      <c r="P1784" s="8"/>
      <c r="Q1784" s="8"/>
      <c r="R1784" s="8"/>
      <c r="S1784" s="8"/>
      <c r="T1784" s="8"/>
    </row>
    <row r="1785" spans="9:20" x14ac:dyDescent="0.2">
      <c r="I1785" s="13"/>
      <c r="J1785" s="6"/>
      <c r="K1785" s="7"/>
      <c r="L1785" s="7"/>
      <c r="M1785" s="7"/>
      <c r="N1785" s="7"/>
      <c r="O1785" s="8"/>
      <c r="P1785" s="8"/>
      <c r="Q1785" s="8"/>
      <c r="R1785" s="8"/>
      <c r="S1785" s="8"/>
      <c r="T1785" s="8"/>
    </row>
    <row r="1786" spans="9:20" x14ac:dyDescent="0.2">
      <c r="I1786" s="13"/>
      <c r="J1786" s="6"/>
      <c r="K1786" s="7"/>
      <c r="L1786" s="7"/>
      <c r="M1786" s="7"/>
      <c r="N1786" s="7"/>
      <c r="O1786" s="8"/>
      <c r="P1786" s="8"/>
      <c r="Q1786" s="8"/>
      <c r="R1786" s="8"/>
      <c r="S1786" s="8"/>
      <c r="T1786" s="8"/>
    </row>
    <row r="1787" spans="9:20" x14ac:dyDescent="0.2">
      <c r="I1787" s="13"/>
      <c r="J1787" s="6"/>
      <c r="K1787" s="7"/>
      <c r="L1787" s="7"/>
      <c r="M1787" s="7"/>
      <c r="N1787" s="7"/>
      <c r="O1787" s="8"/>
      <c r="P1787" s="8"/>
      <c r="Q1787" s="8"/>
      <c r="R1787" s="8"/>
      <c r="S1787" s="8"/>
      <c r="T1787" s="8"/>
    </row>
    <row r="1788" spans="9:20" x14ac:dyDescent="0.2">
      <c r="I1788" s="13"/>
      <c r="J1788" s="6"/>
      <c r="K1788" s="7"/>
      <c r="L1788" s="7"/>
      <c r="M1788" s="7"/>
      <c r="N1788" s="7"/>
      <c r="O1788" s="8"/>
      <c r="P1788" s="8"/>
      <c r="Q1788" s="8"/>
      <c r="R1788" s="8"/>
      <c r="S1788" s="8"/>
      <c r="T1788" s="8"/>
    </row>
    <row r="1789" spans="9:20" x14ac:dyDescent="0.2">
      <c r="I1789" s="13"/>
      <c r="J1789" s="6"/>
      <c r="K1789" s="7"/>
      <c r="L1789" s="7"/>
      <c r="M1789" s="7"/>
      <c r="N1789" s="7"/>
      <c r="O1789" s="8"/>
      <c r="P1789" s="8"/>
      <c r="Q1789" s="8"/>
      <c r="R1789" s="8"/>
      <c r="S1789" s="8"/>
      <c r="T1789" s="8"/>
    </row>
    <row r="1790" spans="9:20" x14ac:dyDescent="0.2">
      <c r="I1790" s="13"/>
      <c r="J1790" s="6"/>
      <c r="K1790" s="7"/>
      <c r="L1790" s="7"/>
      <c r="M1790" s="7"/>
      <c r="N1790" s="7"/>
      <c r="O1790" s="8"/>
      <c r="P1790" s="8"/>
      <c r="Q1790" s="8"/>
      <c r="R1790" s="8"/>
      <c r="S1790" s="8"/>
      <c r="T1790" s="8"/>
    </row>
    <row r="1791" spans="9:20" x14ac:dyDescent="0.2">
      <c r="I1791" s="13"/>
      <c r="J1791" s="6"/>
      <c r="K1791" s="7"/>
      <c r="L1791" s="7"/>
      <c r="M1791" s="7"/>
      <c r="N1791" s="7"/>
      <c r="O1791" s="8"/>
      <c r="P1791" s="8"/>
      <c r="Q1791" s="8"/>
      <c r="R1791" s="8"/>
      <c r="S1791" s="8"/>
      <c r="T1791" s="8"/>
    </row>
    <row r="1792" spans="9:20" x14ac:dyDescent="0.2">
      <c r="I1792" s="13"/>
      <c r="J1792" s="6"/>
      <c r="K1792" s="7"/>
      <c r="L1792" s="7"/>
      <c r="M1792" s="7"/>
      <c r="N1792" s="7"/>
      <c r="O1792" s="8"/>
      <c r="P1792" s="8"/>
      <c r="Q1792" s="8"/>
      <c r="R1792" s="8"/>
      <c r="S1792" s="8"/>
      <c r="T1792" s="8"/>
    </row>
    <row r="1793" spans="9:20" x14ac:dyDescent="0.2">
      <c r="I1793" s="13"/>
      <c r="J1793" s="6"/>
      <c r="K1793" s="7"/>
      <c r="L1793" s="7"/>
      <c r="M1793" s="7"/>
      <c r="N1793" s="7"/>
      <c r="O1793" s="8"/>
      <c r="P1793" s="8"/>
      <c r="Q1793" s="8"/>
      <c r="R1793" s="8"/>
      <c r="S1793" s="8"/>
      <c r="T1793" s="8"/>
    </row>
    <row r="1794" spans="9:20" x14ac:dyDescent="0.2">
      <c r="I1794" s="13"/>
      <c r="J1794" s="6"/>
      <c r="K1794" s="7"/>
      <c r="L1794" s="7"/>
      <c r="M1794" s="7"/>
      <c r="N1794" s="7"/>
      <c r="O1794" s="8"/>
      <c r="P1794" s="8"/>
      <c r="Q1794" s="8"/>
      <c r="R1794" s="8"/>
      <c r="S1794" s="8"/>
      <c r="T1794" s="8"/>
    </row>
    <row r="1795" spans="9:20" x14ac:dyDescent="0.2">
      <c r="I1795" s="13"/>
      <c r="J1795" s="6"/>
      <c r="K1795" s="7"/>
      <c r="L1795" s="7"/>
      <c r="M1795" s="7"/>
      <c r="N1795" s="7"/>
      <c r="O1795" s="8"/>
      <c r="P1795" s="8"/>
      <c r="Q1795" s="8"/>
      <c r="R1795" s="8"/>
      <c r="S1795" s="8"/>
      <c r="T1795" s="8"/>
    </row>
    <row r="1796" spans="9:20" x14ac:dyDescent="0.2">
      <c r="I1796" s="13"/>
      <c r="J1796" s="6"/>
      <c r="K1796" s="7"/>
      <c r="L1796" s="7"/>
      <c r="M1796" s="7"/>
      <c r="N1796" s="7"/>
      <c r="O1796" s="8"/>
      <c r="P1796" s="8"/>
      <c r="Q1796" s="8"/>
      <c r="R1796" s="8"/>
      <c r="S1796" s="8"/>
      <c r="T1796" s="8"/>
    </row>
    <row r="1797" spans="9:20" x14ac:dyDescent="0.2">
      <c r="I1797" s="13"/>
      <c r="J1797" s="6"/>
      <c r="K1797" s="7"/>
      <c r="L1797" s="7"/>
      <c r="M1797" s="7"/>
      <c r="N1797" s="7"/>
      <c r="O1797" s="8"/>
      <c r="P1797" s="8"/>
      <c r="Q1797" s="8"/>
      <c r="R1797" s="8"/>
      <c r="S1797" s="8"/>
      <c r="T1797" s="8"/>
    </row>
    <row r="1798" spans="9:20" x14ac:dyDescent="0.2">
      <c r="I1798" s="13"/>
      <c r="J1798" s="6"/>
      <c r="K1798" s="7"/>
      <c r="L1798" s="7"/>
      <c r="M1798" s="7"/>
      <c r="N1798" s="7"/>
      <c r="O1798" s="8"/>
      <c r="P1798" s="8"/>
      <c r="Q1798" s="8"/>
      <c r="R1798" s="8"/>
      <c r="S1798" s="8"/>
      <c r="T1798" s="8"/>
    </row>
    <row r="1799" spans="9:20" x14ac:dyDescent="0.2">
      <c r="I1799" s="13"/>
      <c r="J1799" s="6"/>
      <c r="K1799" s="7"/>
      <c r="L1799" s="7"/>
      <c r="M1799" s="7"/>
      <c r="N1799" s="7"/>
      <c r="O1799" s="8"/>
      <c r="P1799" s="8"/>
      <c r="Q1799" s="8"/>
      <c r="R1799" s="8"/>
      <c r="S1799" s="8"/>
      <c r="T1799" s="8"/>
    </row>
    <row r="1800" spans="9:20" x14ac:dyDescent="0.2">
      <c r="I1800" s="13"/>
      <c r="J1800" s="6"/>
      <c r="K1800" s="7"/>
      <c r="L1800" s="7"/>
      <c r="M1800" s="7"/>
      <c r="N1800" s="7"/>
      <c r="O1800" s="8"/>
      <c r="P1800" s="8"/>
      <c r="Q1800" s="8"/>
      <c r="R1800" s="8"/>
      <c r="S1800" s="8"/>
      <c r="T1800" s="8"/>
    </row>
    <row r="1801" spans="9:20" x14ac:dyDescent="0.2">
      <c r="I1801" s="13"/>
      <c r="J1801" s="6"/>
      <c r="K1801" s="7"/>
      <c r="L1801" s="7"/>
      <c r="M1801" s="7"/>
      <c r="N1801" s="7"/>
      <c r="O1801" s="8"/>
      <c r="P1801" s="8"/>
      <c r="Q1801" s="8"/>
      <c r="R1801" s="8"/>
      <c r="S1801" s="8"/>
      <c r="T1801" s="8"/>
    </row>
    <row r="1802" spans="9:20" x14ac:dyDescent="0.2">
      <c r="I1802" s="13"/>
      <c r="J1802" s="6"/>
      <c r="K1802" s="7"/>
      <c r="L1802" s="7"/>
      <c r="M1802" s="7"/>
      <c r="N1802" s="7"/>
      <c r="O1802" s="8"/>
      <c r="P1802" s="8"/>
      <c r="Q1802" s="8"/>
      <c r="R1802" s="8"/>
      <c r="S1802" s="8"/>
      <c r="T1802" s="8"/>
    </row>
    <row r="1803" spans="9:20" x14ac:dyDescent="0.2">
      <c r="I1803" s="13"/>
      <c r="J1803" s="6"/>
      <c r="K1803" s="7"/>
      <c r="L1803" s="7"/>
      <c r="M1803" s="7"/>
      <c r="N1803" s="7"/>
      <c r="O1803" s="8"/>
      <c r="P1803" s="8"/>
      <c r="Q1803" s="8"/>
      <c r="R1803" s="8"/>
      <c r="S1803" s="8"/>
      <c r="T1803" s="8"/>
    </row>
    <row r="1804" spans="9:20" x14ac:dyDescent="0.2">
      <c r="I1804" s="13"/>
      <c r="J1804" s="6"/>
      <c r="K1804" s="7"/>
      <c r="L1804" s="7"/>
      <c r="M1804" s="7"/>
      <c r="N1804" s="7"/>
      <c r="O1804" s="8"/>
      <c r="P1804" s="8"/>
      <c r="Q1804" s="8"/>
      <c r="R1804" s="8"/>
      <c r="S1804" s="8"/>
      <c r="T1804" s="8"/>
    </row>
    <row r="1805" spans="9:20" x14ac:dyDescent="0.2">
      <c r="I1805" s="13"/>
      <c r="J1805" s="6"/>
      <c r="K1805" s="7"/>
      <c r="L1805" s="7"/>
      <c r="M1805" s="7"/>
      <c r="N1805" s="7"/>
      <c r="O1805" s="8"/>
      <c r="P1805" s="8"/>
      <c r="Q1805" s="8"/>
      <c r="R1805" s="8"/>
      <c r="S1805" s="8"/>
      <c r="T1805" s="8"/>
    </row>
    <row r="1806" spans="9:20" x14ac:dyDescent="0.2">
      <c r="I1806" s="13"/>
      <c r="J1806" s="6"/>
      <c r="K1806" s="7"/>
      <c r="L1806" s="7"/>
      <c r="M1806" s="7"/>
      <c r="N1806" s="7"/>
      <c r="O1806" s="8"/>
      <c r="P1806" s="8"/>
      <c r="Q1806" s="8"/>
      <c r="R1806" s="8"/>
      <c r="S1806" s="8"/>
      <c r="T1806" s="8"/>
    </row>
    <row r="1807" spans="9:20" x14ac:dyDescent="0.2">
      <c r="I1807" s="13"/>
      <c r="J1807" s="6"/>
      <c r="K1807" s="7"/>
      <c r="L1807" s="7"/>
      <c r="M1807" s="7"/>
      <c r="N1807" s="7"/>
      <c r="O1807" s="8"/>
      <c r="P1807" s="8"/>
      <c r="Q1807" s="8"/>
      <c r="R1807" s="8"/>
      <c r="S1807" s="8"/>
      <c r="T1807" s="8"/>
    </row>
    <row r="1808" spans="9:20" x14ac:dyDescent="0.2">
      <c r="I1808" s="13"/>
      <c r="J1808" s="6"/>
      <c r="K1808" s="7"/>
      <c r="L1808" s="7"/>
      <c r="M1808" s="7"/>
      <c r="N1808" s="7"/>
      <c r="O1808" s="8"/>
      <c r="P1808" s="8"/>
      <c r="Q1808" s="8"/>
      <c r="R1808" s="8"/>
      <c r="S1808" s="8"/>
      <c r="T1808" s="8"/>
    </row>
    <row r="1809" spans="9:20" x14ac:dyDescent="0.2">
      <c r="I1809" s="13"/>
      <c r="J1809" s="6"/>
      <c r="K1809" s="7"/>
      <c r="L1809" s="7"/>
      <c r="M1809" s="7"/>
      <c r="N1809" s="7"/>
      <c r="O1809" s="8"/>
      <c r="P1809" s="8"/>
      <c r="Q1809" s="8"/>
      <c r="R1809" s="8"/>
      <c r="S1809" s="8"/>
      <c r="T1809" s="8"/>
    </row>
    <row r="1810" spans="9:20" x14ac:dyDescent="0.2">
      <c r="I1810" s="13"/>
      <c r="J1810" s="6"/>
      <c r="K1810" s="7"/>
      <c r="L1810" s="7"/>
      <c r="M1810" s="7"/>
      <c r="N1810" s="7"/>
      <c r="O1810" s="8"/>
      <c r="P1810" s="8"/>
      <c r="Q1810" s="8"/>
      <c r="R1810" s="8"/>
      <c r="S1810" s="8"/>
      <c r="T1810" s="8"/>
    </row>
    <row r="1811" spans="9:20" x14ac:dyDescent="0.2">
      <c r="I1811" s="13"/>
      <c r="J1811" s="6"/>
      <c r="K1811" s="7"/>
      <c r="L1811" s="7"/>
      <c r="M1811" s="7"/>
      <c r="N1811" s="7"/>
      <c r="O1811" s="8"/>
      <c r="P1811" s="8"/>
      <c r="Q1811" s="8"/>
      <c r="R1811" s="8"/>
      <c r="S1811" s="8"/>
      <c r="T1811" s="8"/>
    </row>
    <row r="1812" spans="9:20" x14ac:dyDescent="0.2">
      <c r="I1812" s="13"/>
      <c r="J1812" s="6"/>
      <c r="K1812" s="7"/>
      <c r="L1812" s="7"/>
      <c r="M1812" s="7"/>
      <c r="N1812" s="7"/>
      <c r="O1812" s="8"/>
      <c r="P1812" s="8"/>
      <c r="Q1812" s="8"/>
      <c r="R1812" s="8"/>
      <c r="S1812" s="8"/>
      <c r="T1812" s="8"/>
    </row>
    <row r="1813" spans="9:20" x14ac:dyDescent="0.2">
      <c r="I1813" s="13"/>
      <c r="J1813" s="6"/>
      <c r="K1813" s="7"/>
      <c r="L1813" s="7"/>
      <c r="M1813" s="7"/>
      <c r="N1813" s="7"/>
      <c r="O1813" s="8"/>
      <c r="P1813" s="8"/>
      <c r="Q1813" s="8"/>
      <c r="R1813" s="8"/>
      <c r="S1813" s="8"/>
      <c r="T1813" s="8"/>
    </row>
    <row r="1814" spans="9:20" x14ac:dyDescent="0.2">
      <c r="I1814" s="13"/>
      <c r="J1814" s="6"/>
      <c r="K1814" s="7"/>
      <c r="L1814" s="7"/>
      <c r="M1814" s="7"/>
      <c r="N1814" s="7"/>
      <c r="O1814" s="8"/>
      <c r="P1814" s="8"/>
      <c r="Q1814" s="8"/>
      <c r="R1814" s="8"/>
      <c r="S1814" s="8"/>
      <c r="T1814" s="8"/>
    </row>
    <row r="1815" spans="9:20" x14ac:dyDescent="0.2">
      <c r="I1815" s="13"/>
      <c r="J1815" s="6"/>
      <c r="K1815" s="7"/>
      <c r="L1815" s="7"/>
      <c r="M1815" s="7"/>
      <c r="N1815" s="7"/>
      <c r="O1815" s="8"/>
      <c r="P1815" s="8"/>
      <c r="Q1815" s="8"/>
      <c r="R1815" s="8"/>
      <c r="S1815" s="8"/>
      <c r="T1815" s="8"/>
    </row>
    <row r="1816" spans="9:20" x14ac:dyDescent="0.2">
      <c r="I1816" s="13"/>
      <c r="J1816" s="6"/>
      <c r="K1816" s="7"/>
      <c r="L1816" s="7"/>
      <c r="M1816" s="7"/>
      <c r="N1816" s="7"/>
      <c r="O1816" s="8"/>
      <c r="P1816" s="8"/>
      <c r="Q1816" s="8"/>
      <c r="R1816" s="8"/>
      <c r="S1816" s="8"/>
      <c r="T1816" s="8"/>
    </row>
    <row r="1817" spans="9:20" x14ac:dyDescent="0.2">
      <c r="I1817" s="13"/>
      <c r="J1817" s="6"/>
      <c r="K1817" s="7"/>
      <c r="L1817" s="7"/>
      <c r="M1817" s="7"/>
      <c r="N1817" s="7"/>
      <c r="O1817" s="8"/>
      <c r="P1817" s="8"/>
      <c r="Q1817" s="8"/>
      <c r="R1817" s="8"/>
      <c r="S1817" s="8"/>
      <c r="T1817" s="8"/>
    </row>
    <row r="1818" spans="9:20" x14ac:dyDescent="0.2">
      <c r="I1818" s="13"/>
      <c r="J1818" s="6"/>
      <c r="K1818" s="7"/>
      <c r="L1818" s="7"/>
      <c r="M1818" s="7"/>
      <c r="N1818" s="7"/>
      <c r="O1818" s="8"/>
      <c r="P1818" s="8"/>
      <c r="Q1818" s="8"/>
      <c r="R1818" s="8"/>
      <c r="S1818" s="8"/>
      <c r="T1818" s="8"/>
    </row>
    <row r="1819" spans="9:20" x14ac:dyDescent="0.2">
      <c r="I1819" s="13"/>
      <c r="J1819" s="6"/>
      <c r="K1819" s="7"/>
      <c r="L1819" s="7"/>
      <c r="M1819" s="7"/>
      <c r="N1819" s="7"/>
      <c r="O1819" s="8"/>
      <c r="P1819" s="8"/>
      <c r="Q1819" s="8"/>
      <c r="R1819" s="8"/>
      <c r="S1819" s="8"/>
      <c r="T1819" s="8"/>
    </row>
    <row r="1820" spans="9:20" x14ac:dyDescent="0.2">
      <c r="I1820" s="13"/>
      <c r="J1820" s="6"/>
      <c r="K1820" s="7"/>
      <c r="L1820" s="7"/>
      <c r="M1820" s="7"/>
      <c r="N1820" s="7"/>
      <c r="O1820" s="8"/>
      <c r="P1820" s="8"/>
      <c r="Q1820" s="8"/>
      <c r="R1820" s="8"/>
      <c r="S1820" s="8"/>
      <c r="T1820" s="8"/>
    </row>
    <row r="1821" spans="9:20" x14ac:dyDescent="0.2">
      <c r="I1821" s="13"/>
      <c r="J1821" s="6"/>
      <c r="K1821" s="7"/>
      <c r="L1821" s="7"/>
      <c r="M1821" s="7"/>
      <c r="N1821" s="7"/>
      <c r="O1821" s="8"/>
      <c r="P1821" s="8"/>
      <c r="Q1821" s="8"/>
      <c r="R1821" s="8"/>
      <c r="S1821" s="8"/>
      <c r="T1821" s="8"/>
    </row>
    <row r="1822" spans="9:20" x14ac:dyDescent="0.2">
      <c r="I1822" s="13"/>
      <c r="J1822" s="6"/>
      <c r="K1822" s="7"/>
      <c r="L1822" s="7"/>
      <c r="M1822" s="7"/>
      <c r="N1822" s="7"/>
      <c r="O1822" s="8"/>
      <c r="P1822" s="8"/>
      <c r="Q1822" s="8"/>
      <c r="R1822" s="8"/>
      <c r="S1822" s="8"/>
      <c r="T1822" s="8"/>
    </row>
    <row r="1823" spans="9:20" x14ac:dyDescent="0.2">
      <c r="I1823" s="13"/>
      <c r="J1823" s="6"/>
      <c r="K1823" s="7"/>
      <c r="L1823" s="7"/>
      <c r="M1823" s="7"/>
      <c r="N1823" s="7"/>
      <c r="O1823" s="8"/>
      <c r="P1823" s="8"/>
      <c r="Q1823" s="8"/>
      <c r="R1823" s="8"/>
      <c r="S1823" s="8"/>
      <c r="T1823" s="8"/>
    </row>
    <row r="1824" spans="9:20" x14ac:dyDescent="0.2">
      <c r="I1824" s="13"/>
      <c r="J1824" s="6"/>
      <c r="K1824" s="7"/>
      <c r="L1824" s="7"/>
      <c r="M1824" s="7"/>
      <c r="N1824" s="7"/>
      <c r="O1824" s="8"/>
      <c r="P1824" s="8"/>
      <c r="Q1824" s="8"/>
      <c r="R1824" s="8"/>
      <c r="S1824" s="8"/>
      <c r="T1824" s="8"/>
    </row>
    <row r="1825" spans="9:20" x14ac:dyDescent="0.2">
      <c r="I1825" s="13"/>
      <c r="J1825" s="6"/>
      <c r="K1825" s="7"/>
      <c r="L1825" s="7"/>
      <c r="M1825" s="7"/>
      <c r="N1825" s="7"/>
      <c r="O1825" s="8"/>
      <c r="P1825" s="8"/>
      <c r="Q1825" s="8"/>
      <c r="R1825" s="8"/>
      <c r="S1825" s="8"/>
      <c r="T1825" s="8"/>
    </row>
    <row r="1826" spans="9:20" x14ac:dyDescent="0.2">
      <c r="I1826" s="13"/>
      <c r="J1826" s="6"/>
      <c r="K1826" s="7"/>
      <c r="L1826" s="7"/>
      <c r="M1826" s="7"/>
      <c r="N1826" s="7"/>
      <c r="O1826" s="8"/>
      <c r="P1826" s="8"/>
      <c r="Q1826" s="8"/>
      <c r="R1826" s="8"/>
      <c r="S1826" s="8"/>
      <c r="T1826" s="8"/>
    </row>
    <row r="1827" spans="9:20" x14ac:dyDescent="0.2">
      <c r="I1827" s="13"/>
      <c r="J1827" s="6"/>
      <c r="K1827" s="7"/>
      <c r="L1827" s="7"/>
      <c r="M1827" s="7"/>
      <c r="N1827" s="7"/>
      <c r="O1827" s="8"/>
      <c r="P1827" s="8"/>
      <c r="Q1827" s="8"/>
      <c r="R1827" s="8"/>
      <c r="S1827" s="8"/>
      <c r="T1827" s="8"/>
    </row>
    <row r="1828" spans="9:20" x14ac:dyDescent="0.2">
      <c r="I1828" s="13"/>
      <c r="J1828" s="6"/>
      <c r="K1828" s="7"/>
      <c r="L1828" s="7"/>
      <c r="M1828" s="7"/>
      <c r="N1828" s="7"/>
      <c r="O1828" s="8"/>
      <c r="P1828" s="8"/>
      <c r="Q1828" s="8"/>
      <c r="R1828" s="8"/>
      <c r="S1828" s="8"/>
      <c r="T1828" s="8"/>
    </row>
    <row r="1829" spans="9:20" x14ac:dyDescent="0.2">
      <c r="I1829" s="13"/>
      <c r="J1829" s="6"/>
      <c r="K1829" s="7"/>
      <c r="L1829" s="7"/>
      <c r="M1829" s="7"/>
      <c r="N1829" s="7"/>
      <c r="O1829" s="8"/>
      <c r="P1829" s="8"/>
      <c r="Q1829" s="8"/>
      <c r="R1829" s="8"/>
      <c r="S1829" s="8"/>
      <c r="T1829" s="8"/>
    </row>
    <row r="1830" spans="9:20" x14ac:dyDescent="0.2">
      <c r="I1830" s="13"/>
      <c r="J1830" s="6"/>
      <c r="K1830" s="7"/>
      <c r="L1830" s="7"/>
      <c r="M1830" s="7"/>
      <c r="N1830" s="7"/>
      <c r="O1830" s="8"/>
      <c r="P1830" s="8"/>
      <c r="Q1830" s="8"/>
      <c r="R1830" s="8"/>
      <c r="S1830" s="8"/>
      <c r="T1830" s="8"/>
    </row>
    <row r="1831" spans="9:20" x14ac:dyDescent="0.2">
      <c r="I1831" s="13"/>
      <c r="J1831" s="6"/>
      <c r="K1831" s="7"/>
      <c r="L1831" s="7"/>
      <c r="M1831" s="7"/>
      <c r="N1831" s="7"/>
      <c r="O1831" s="8"/>
      <c r="P1831" s="8"/>
      <c r="Q1831" s="8"/>
      <c r="R1831" s="8"/>
      <c r="S1831" s="8"/>
      <c r="T1831" s="8"/>
    </row>
    <row r="1832" spans="9:20" x14ac:dyDescent="0.2">
      <c r="I1832" s="13"/>
      <c r="J1832" s="6"/>
      <c r="K1832" s="7"/>
      <c r="L1832" s="7"/>
      <c r="M1832" s="7"/>
      <c r="N1832" s="7"/>
      <c r="O1832" s="8"/>
      <c r="P1832" s="8"/>
      <c r="Q1832" s="8"/>
      <c r="R1832" s="8"/>
      <c r="S1832" s="8"/>
      <c r="T1832" s="8"/>
    </row>
    <row r="1833" spans="9:20" x14ac:dyDescent="0.2">
      <c r="I1833" s="13"/>
      <c r="J1833" s="6"/>
      <c r="K1833" s="7"/>
      <c r="L1833" s="7"/>
      <c r="M1833" s="7"/>
      <c r="N1833" s="7"/>
      <c r="O1833" s="8"/>
      <c r="P1833" s="8"/>
      <c r="Q1833" s="8"/>
      <c r="R1833" s="8"/>
      <c r="S1833" s="8"/>
      <c r="T1833" s="8"/>
    </row>
    <row r="1834" spans="9:20" x14ac:dyDescent="0.2">
      <c r="I1834" s="13"/>
      <c r="J1834" s="6"/>
      <c r="K1834" s="7"/>
      <c r="L1834" s="7"/>
      <c r="M1834" s="7"/>
      <c r="N1834" s="7"/>
      <c r="O1834" s="8"/>
      <c r="P1834" s="8"/>
      <c r="Q1834" s="8"/>
      <c r="R1834" s="8"/>
      <c r="S1834" s="8"/>
      <c r="T1834" s="8"/>
    </row>
    <row r="1835" spans="9:20" x14ac:dyDescent="0.2">
      <c r="I1835" s="13"/>
      <c r="J1835" s="6"/>
      <c r="K1835" s="7"/>
      <c r="L1835" s="7"/>
      <c r="M1835" s="7"/>
      <c r="N1835" s="7"/>
      <c r="O1835" s="8"/>
      <c r="P1835" s="8"/>
      <c r="Q1835" s="8"/>
      <c r="R1835" s="8"/>
      <c r="S1835" s="8"/>
      <c r="T1835" s="8"/>
    </row>
    <row r="1836" spans="9:20" x14ac:dyDescent="0.2">
      <c r="I1836" s="13"/>
      <c r="J1836" s="6"/>
      <c r="K1836" s="7"/>
      <c r="L1836" s="7"/>
      <c r="M1836" s="7"/>
      <c r="N1836" s="7"/>
      <c r="O1836" s="8"/>
      <c r="P1836" s="8"/>
      <c r="Q1836" s="8"/>
      <c r="R1836" s="8"/>
      <c r="S1836" s="8"/>
      <c r="T1836" s="8"/>
    </row>
    <row r="1837" spans="9:20" x14ac:dyDescent="0.2">
      <c r="I1837" s="13"/>
      <c r="J1837" s="6"/>
      <c r="K1837" s="7"/>
      <c r="L1837" s="7"/>
      <c r="M1837" s="7"/>
      <c r="N1837" s="7"/>
      <c r="O1837" s="8"/>
      <c r="P1837" s="8"/>
      <c r="Q1837" s="8"/>
      <c r="R1837" s="8"/>
      <c r="S1837" s="8"/>
      <c r="T1837" s="8"/>
    </row>
    <row r="1838" spans="9:20" x14ac:dyDescent="0.2">
      <c r="I1838" s="13"/>
      <c r="J1838" s="6"/>
      <c r="K1838" s="7"/>
      <c r="L1838" s="7"/>
      <c r="M1838" s="7"/>
      <c r="N1838" s="7"/>
      <c r="O1838" s="8"/>
      <c r="P1838" s="8"/>
      <c r="Q1838" s="8"/>
      <c r="R1838" s="8"/>
      <c r="S1838" s="8"/>
      <c r="T1838" s="8"/>
    </row>
    <row r="1839" spans="9:20" x14ac:dyDescent="0.2">
      <c r="I1839" s="13"/>
      <c r="J1839" s="6"/>
      <c r="K1839" s="7"/>
      <c r="L1839" s="7"/>
      <c r="M1839" s="7"/>
      <c r="N1839" s="7"/>
      <c r="O1839" s="8"/>
      <c r="P1839" s="8"/>
      <c r="Q1839" s="8"/>
      <c r="R1839" s="8"/>
      <c r="S1839" s="8"/>
      <c r="T1839" s="8"/>
    </row>
    <row r="1840" spans="9:20" x14ac:dyDescent="0.2">
      <c r="I1840" s="13"/>
      <c r="J1840" s="6"/>
      <c r="K1840" s="7"/>
      <c r="L1840" s="7"/>
      <c r="M1840" s="7"/>
      <c r="N1840" s="7"/>
      <c r="O1840" s="8"/>
      <c r="P1840" s="8"/>
      <c r="Q1840" s="8"/>
      <c r="R1840" s="8"/>
      <c r="S1840" s="8"/>
      <c r="T1840" s="8"/>
    </row>
    <row r="1841" spans="9:20" x14ac:dyDescent="0.2">
      <c r="I1841" s="13"/>
      <c r="J1841" s="6"/>
      <c r="K1841" s="7"/>
      <c r="L1841" s="7"/>
      <c r="M1841" s="7"/>
      <c r="N1841" s="7"/>
      <c r="O1841" s="8"/>
      <c r="P1841" s="8"/>
      <c r="Q1841" s="8"/>
      <c r="R1841" s="8"/>
      <c r="S1841" s="8"/>
      <c r="T1841" s="8"/>
    </row>
    <row r="1842" spans="9:20" x14ac:dyDescent="0.2">
      <c r="I1842" s="13"/>
      <c r="J1842" s="6"/>
      <c r="K1842" s="7"/>
      <c r="L1842" s="7"/>
      <c r="M1842" s="7"/>
      <c r="N1842" s="7"/>
      <c r="O1842" s="8"/>
      <c r="P1842" s="8"/>
      <c r="Q1842" s="8"/>
      <c r="R1842" s="8"/>
      <c r="S1842" s="8"/>
      <c r="T1842" s="8"/>
    </row>
    <row r="1843" spans="9:20" x14ac:dyDescent="0.2">
      <c r="I1843" s="13"/>
      <c r="J1843" s="6"/>
      <c r="K1843" s="7"/>
      <c r="L1843" s="7"/>
      <c r="M1843" s="7"/>
      <c r="N1843" s="7"/>
      <c r="O1843" s="8"/>
      <c r="P1843" s="8"/>
      <c r="Q1843" s="8"/>
      <c r="R1843" s="8"/>
      <c r="S1843" s="8"/>
      <c r="T1843" s="8"/>
    </row>
    <row r="1844" spans="9:20" x14ac:dyDescent="0.2">
      <c r="I1844" s="13"/>
      <c r="J1844" s="6"/>
      <c r="K1844" s="7"/>
      <c r="L1844" s="7"/>
      <c r="M1844" s="7"/>
      <c r="N1844" s="7"/>
      <c r="O1844" s="8"/>
      <c r="P1844" s="8"/>
      <c r="Q1844" s="8"/>
      <c r="R1844" s="8"/>
      <c r="S1844" s="8"/>
      <c r="T1844" s="8"/>
    </row>
    <row r="1845" spans="9:20" x14ac:dyDescent="0.2">
      <c r="I1845" s="13"/>
      <c r="J1845" s="6"/>
      <c r="K1845" s="7"/>
      <c r="L1845" s="7"/>
      <c r="M1845" s="7"/>
      <c r="N1845" s="7"/>
      <c r="O1845" s="8"/>
      <c r="P1845" s="8"/>
      <c r="Q1845" s="8"/>
      <c r="R1845" s="8"/>
      <c r="S1845" s="8"/>
      <c r="T1845" s="8"/>
    </row>
    <row r="1846" spans="9:20" x14ac:dyDescent="0.2">
      <c r="I1846" s="13"/>
      <c r="J1846" s="6"/>
      <c r="K1846" s="7"/>
      <c r="L1846" s="7"/>
      <c r="M1846" s="7"/>
      <c r="N1846" s="7"/>
      <c r="O1846" s="8"/>
      <c r="P1846" s="8"/>
      <c r="Q1846" s="8"/>
      <c r="R1846" s="8"/>
      <c r="S1846" s="8"/>
      <c r="T1846" s="8"/>
    </row>
    <row r="1847" spans="9:20" x14ac:dyDescent="0.2">
      <c r="I1847" s="13"/>
      <c r="J1847" s="6"/>
      <c r="K1847" s="7"/>
      <c r="L1847" s="7"/>
      <c r="M1847" s="7"/>
      <c r="N1847" s="7"/>
      <c r="O1847" s="8"/>
      <c r="P1847" s="8"/>
      <c r="Q1847" s="8"/>
      <c r="R1847" s="8"/>
      <c r="S1847" s="8"/>
      <c r="T1847" s="8"/>
    </row>
    <row r="1848" spans="9:20" x14ac:dyDescent="0.2">
      <c r="I1848" s="13"/>
      <c r="J1848" s="6"/>
      <c r="K1848" s="7"/>
      <c r="L1848" s="7"/>
      <c r="M1848" s="7"/>
      <c r="N1848" s="7"/>
      <c r="O1848" s="8"/>
      <c r="P1848" s="8"/>
      <c r="Q1848" s="8"/>
      <c r="R1848" s="8"/>
      <c r="S1848" s="8"/>
      <c r="T1848" s="8"/>
    </row>
    <row r="1849" spans="9:20" x14ac:dyDescent="0.2">
      <c r="I1849" s="13"/>
      <c r="J1849" s="6"/>
      <c r="K1849" s="7"/>
      <c r="L1849" s="7"/>
      <c r="M1849" s="7"/>
      <c r="N1849" s="7"/>
      <c r="O1849" s="8"/>
      <c r="P1849" s="8"/>
      <c r="Q1849" s="8"/>
      <c r="R1849" s="8"/>
      <c r="S1849" s="8"/>
      <c r="T1849" s="8"/>
    </row>
    <row r="1850" spans="9:20" x14ac:dyDescent="0.2">
      <c r="I1850" s="13"/>
      <c r="J1850" s="6"/>
      <c r="K1850" s="7"/>
      <c r="L1850" s="7"/>
      <c r="M1850" s="7"/>
      <c r="N1850" s="7"/>
      <c r="O1850" s="8"/>
      <c r="P1850" s="8"/>
      <c r="Q1850" s="8"/>
      <c r="R1850" s="8"/>
      <c r="S1850" s="8"/>
      <c r="T1850" s="8"/>
    </row>
    <row r="1851" spans="9:20" x14ac:dyDescent="0.2">
      <c r="I1851" s="13"/>
      <c r="J1851" s="6"/>
      <c r="K1851" s="7"/>
      <c r="L1851" s="7"/>
      <c r="M1851" s="7"/>
      <c r="N1851" s="7"/>
      <c r="O1851" s="8"/>
      <c r="P1851" s="8"/>
      <c r="Q1851" s="8"/>
      <c r="R1851" s="8"/>
      <c r="S1851" s="8"/>
      <c r="T1851" s="8"/>
    </row>
    <row r="1852" spans="9:20" x14ac:dyDescent="0.2">
      <c r="I1852" s="13"/>
      <c r="J1852" s="6"/>
      <c r="K1852" s="7"/>
      <c r="L1852" s="7"/>
      <c r="M1852" s="7"/>
      <c r="N1852" s="7"/>
      <c r="O1852" s="8"/>
      <c r="P1852" s="8"/>
      <c r="Q1852" s="8"/>
      <c r="R1852" s="8"/>
      <c r="S1852" s="8"/>
      <c r="T1852" s="8"/>
    </row>
    <row r="1853" spans="9:20" x14ac:dyDescent="0.2">
      <c r="I1853" s="13"/>
      <c r="J1853" s="6"/>
      <c r="K1853" s="7"/>
      <c r="L1853" s="7"/>
      <c r="M1853" s="7"/>
      <c r="N1853" s="7"/>
      <c r="O1853" s="8"/>
      <c r="P1853" s="8"/>
      <c r="Q1853" s="8"/>
      <c r="R1853" s="8"/>
      <c r="S1853" s="8"/>
      <c r="T1853" s="8"/>
    </row>
    <row r="1854" spans="9:20" x14ac:dyDescent="0.2">
      <c r="I1854" s="13"/>
      <c r="J1854" s="6"/>
      <c r="K1854" s="7"/>
      <c r="L1854" s="7"/>
      <c r="M1854" s="7"/>
      <c r="N1854" s="7"/>
      <c r="O1854" s="8"/>
      <c r="P1854" s="8"/>
      <c r="Q1854" s="8"/>
      <c r="R1854" s="8"/>
      <c r="S1854" s="8"/>
      <c r="T1854" s="8"/>
    </row>
    <row r="1855" spans="9:20" x14ac:dyDescent="0.2">
      <c r="I1855" s="13"/>
      <c r="J1855" s="6"/>
      <c r="K1855" s="7"/>
      <c r="L1855" s="7"/>
      <c r="M1855" s="7"/>
      <c r="N1855" s="7"/>
      <c r="O1855" s="8"/>
      <c r="P1855" s="8"/>
      <c r="Q1855" s="8"/>
      <c r="R1855" s="8"/>
      <c r="S1855" s="8"/>
      <c r="T1855" s="8"/>
    </row>
    <row r="1856" spans="9:20" x14ac:dyDescent="0.2">
      <c r="I1856" s="13"/>
      <c r="J1856" s="6"/>
      <c r="K1856" s="7"/>
      <c r="L1856" s="7"/>
      <c r="M1856" s="7"/>
      <c r="N1856" s="7"/>
      <c r="O1856" s="8"/>
      <c r="P1856" s="8"/>
      <c r="Q1856" s="8"/>
      <c r="R1856" s="8"/>
      <c r="S1856" s="8"/>
      <c r="T1856" s="8"/>
    </row>
    <row r="1857" spans="9:20" x14ac:dyDescent="0.2">
      <c r="I1857" s="13"/>
      <c r="J1857" s="6"/>
      <c r="K1857" s="7"/>
      <c r="L1857" s="7"/>
      <c r="M1857" s="7"/>
      <c r="N1857" s="7"/>
      <c r="O1857" s="8"/>
      <c r="P1857" s="8"/>
      <c r="Q1857" s="8"/>
      <c r="R1857" s="8"/>
      <c r="S1857" s="8"/>
      <c r="T1857" s="8"/>
    </row>
    <row r="1858" spans="9:20" x14ac:dyDescent="0.2">
      <c r="I1858" s="13"/>
      <c r="J1858" s="6"/>
      <c r="K1858" s="7"/>
      <c r="L1858" s="7"/>
      <c r="M1858" s="7"/>
      <c r="N1858" s="7"/>
      <c r="O1858" s="8"/>
      <c r="P1858" s="8"/>
      <c r="Q1858" s="8"/>
      <c r="R1858" s="8"/>
      <c r="S1858" s="8"/>
      <c r="T1858" s="8"/>
    </row>
    <row r="1859" spans="9:20" x14ac:dyDescent="0.2">
      <c r="I1859" s="13"/>
      <c r="J1859" s="6"/>
      <c r="K1859" s="7"/>
      <c r="L1859" s="7"/>
      <c r="M1859" s="7"/>
      <c r="N1859" s="7"/>
      <c r="O1859" s="8"/>
      <c r="P1859" s="8"/>
      <c r="Q1859" s="8"/>
      <c r="R1859" s="8"/>
      <c r="S1859" s="8"/>
      <c r="T1859" s="8"/>
    </row>
    <row r="1860" spans="9:20" x14ac:dyDescent="0.2">
      <c r="I1860" s="13"/>
      <c r="J1860" s="6"/>
      <c r="K1860" s="7"/>
      <c r="L1860" s="7"/>
      <c r="M1860" s="7"/>
      <c r="N1860" s="7"/>
      <c r="O1860" s="8"/>
      <c r="P1860" s="8"/>
      <c r="Q1860" s="8"/>
      <c r="R1860" s="8"/>
      <c r="S1860" s="8"/>
      <c r="T1860" s="8"/>
    </row>
    <row r="1861" spans="9:20" x14ac:dyDescent="0.2">
      <c r="I1861" s="13"/>
      <c r="J1861" s="6"/>
      <c r="K1861" s="7"/>
      <c r="L1861" s="7"/>
      <c r="M1861" s="7"/>
      <c r="N1861" s="7"/>
      <c r="O1861" s="8"/>
      <c r="P1861" s="8"/>
      <c r="Q1861" s="8"/>
      <c r="R1861" s="8"/>
      <c r="S1861" s="8"/>
      <c r="T1861" s="8"/>
    </row>
    <row r="1862" spans="9:20" x14ac:dyDescent="0.2">
      <c r="I1862" s="13"/>
      <c r="J1862" s="6"/>
      <c r="K1862" s="7"/>
      <c r="L1862" s="7"/>
      <c r="M1862" s="7"/>
      <c r="N1862" s="7"/>
      <c r="O1862" s="8"/>
      <c r="P1862" s="8"/>
      <c r="Q1862" s="8"/>
      <c r="R1862" s="8"/>
      <c r="S1862" s="8"/>
      <c r="T1862" s="8"/>
    </row>
    <row r="1863" spans="9:20" x14ac:dyDescent="0.2">
      <c r="I1863" s="13"/>
      <c r="J1863" s="6"/>
      <c r="K1863" s="7"/>
      <c r="L1863" s="7"/>
      <c r="M1863" s="7"/>
      <c r="N1863" s="7"/>
      <c r="O1863" s="8"/>
      <c r="P1863" s="8"/>
      <c r="Q1863" s="8"/>
      <c r="R1863" s="8"/>
      <c r="S1863" s="8"/>
      <c r="T1863" s="8"/>
    </row>
    <row r="1864" spans="9:20" x14ac:dyDescent="0.2">
      <c r="I1864" s="13"/>
      <c r="J1864" s="6"/>
      <c r="K1864" s="7"/>
      <c r="L1864" s="7"/>
      <c r="M1864" s="7"/>
      <c r="N1864" s="7"/>
      <c r="O1864" s="8"/>
      <c r="P1864" s="8"/>
      <c r="Q1864" s="8"/>
      <c r="R1864" s="8"/>
      <c r="S1864" s="8"/>
      <c r="T1864" s="8"/>
    </row>
    <row r="1865" spans="9:20" x14ac:dyDescent="0.2">
      <c r="I1865" s="13"/>
      <c r="J1865" s="6"/>
      <c r="K1865" s="7"/>
      <c r="L1865" s="7"/>
      <c r="M1865" s="7"/>
      <c r="N1865" s="7"/>
      <c r="O1865" s="8"/>
      <c r="P1865" s="8"/>
      <c r="Q1865" s="8"/>
      <c r="R1865" s="8"/>
      <c r="S1865" s="8"/>
      <c r="T1865" s="8"/>
    </row>
    <row r="1866" spans="9:20" x14ac:dyDescent="0.2">
      <c r="I1866" s="13"/>
      <c r="J1866" s="6"/>
      <c r="K1866" s="7"/>
      <c r="L1866" s="7"/>
      <c r="M1866" s="7"/>
      <c r="N1866" s="7"/>
      <c r="O1866" s="8"/>
      <c r="P1866" s="8"/>
      <c r="Q1866" s="8"/>
      <c r="R1866" s="8"/>
      <c r="S1866" s="8"/>
      <c r="T1866" s="8"/>
    </row>
    <row r="1867" spans="9:20" x14ac:dyDescent="0.2">
      <c r="I1867" s="13"/>
      <c r="J1867" s="6"/>
      <c r="K1867" s="7"/>
      <c r="L1867" s="7"/>
      <c r="M1867" s="7"/>
      <c r="N1867" s="7"/>
      <c r="O1867" s="8"/>
      <c r="P1867" s="8"/>
      <c r="Q1867" s="8"/>
      <c r="R1867" s="8"/>
      <c r="S1867" s="8"/>
      <c r="T1867" s="8"/>
    </row>
    <row r="1868" spans="9:20" x14ac:dyDescent="0.2">
      <c r="I1868" s="13"/>
      <c r="J1868" s="6"/>
      <c r="K1868" s="7"/>
      <c r="L1868" s="7"/>
      <c r="M1868" s="7"/>
      <c r="N1868" s="7"/>
      <c r="O1868" s="8"/>
      <c r="P1868" s="8"/>
      <c r="Q1868" s="8"/>
      <c r="R1868" s="8"/>
      <c r="S1868" s="8"/>
      <c r="T1868" s="8"/>
    </row>
    <row r="1869" spans="9:20" x14ac:dyDescent="0.2">
      <c r="I1869" s="13"/>
      <c r="J1869" s="6"/>
      <c r="K1869" s="7"/>
      <c r="L1869" s="7"/>
      <c r="M1869" s="7"/>
      <c r="N1869" s="7"/>
      <c r="O1869" s="8"/>
      <c r="P1869" s="8"/>
      <c r="Q1869" s="8"/>
      <c r="R1869" s="8"/>
      <c r="S1869" s="8"/>
      <c r="T1869" s="8"/>
    </row>
    <row r="1870" spans="9:20" x14ac:dyDescent="0.2">
      <c r="I1870" s="13"/>
      <c r="J1870" s="6"/>
      <c r="K1870" s="7"/>
      <c r="L1870" s="7"/>
      <c r="M1870" s="7"/>
      <c r="N1870" s="7"/>
      <c r="O1870" s="8"/>
      <c r="P1870" s="8"/>
      <c r="Q1870" s="8"/>
      <c r="R1870" s="8"/>
      <c r="S1870" s="8"/>
      <c r="T1870" s="8"/>
    </row>
    <row r="1871" spans="9:20" x14ac:dyDescent="0.2">
      <c r="I1871" s="13"/>
      <c r="J1871" s="6"/>
      <c r="K1871" s="7"/>
      <c r="L1871" s="7"/>
      <c r="M1871" s="7"/>
      <c r="N1871" s="7"/>
      <c r="O1871" s="8"/>
      <c r="P1871" s="8"/>
      <c r="Q1871" s="8"/>
      <c r="R1871" s="8"/>
      <c r="S1871" s="8"/>
      <c r="T1871" s="8"/>
    </row>
    <row r="1872" spans="9:20" x14ac:dyDescent="0.2">
      <c r="I1872" s="13"/>
      <c r="J1872" s="6"/>
      <c r="K1872" s="7"/>
      <c r="L1872" s="7"/>
      <c r="M1872" s="7"/>
      <c r="N1872" s="7"/>
      <c r="O1872" s="8"/>
      <c r="P1872" s="8"/>
      <c r="Q1872" s="8"/>
      <c r="R1872" s="8"/>
      <c r="S1872" s="8"/>
      <c r="T1872" s="8"/>
    </row>
    <row r="1873" spans="9:20" x14ac:dyDescent="0.2">
      <c r="I1873" s="13"/>
      <c r="J1873" s="6"/>
      <c r="K1873" s="7"/>
      <c r="L1873" s="7"/>
      <c r="M1873" s="7"/>
      <c r="N1873" s="7"/>
      <c r="O1873" s="8"/>
      <c r="P1873" s="8"/>
      <c r="Q1873" s="8"/>
      <c r="R1873" s="8"/>
      <c r="S1873" s="8"/>
      <c r="T1873" s="8"/>
    </row>
    <row r="1874" spans="9:20" x14ac:dyDescent="0.2">
      <c r="I1874" s="13"/>
      <c r="J1874" s="6"/>
      <c r="K1874" s="7"/>
      <c r="L1874" s="7"/>
      <c r="M1874" s="7"/>
      <c r="N1874" s="7"/>
      <c r="O1874" s="8"/>
      <c r="P1874" s="8"/>
      <c r="Q1874" s="8"/>
      <c r="R1874" s="8"/>
      <c r="S1874" s="8"/>
      <c r="T1874" s="8"/>
    </row>
    <row r="1875" spans="9:20" x14ac:dyDescent="0.2">
      <c r="I1875" s="13"/>
      <c r="J1875" s="6"/>
      <c r="K1875" s="7"/>
      <c r="L1875" s="7"/>
      <c r="M1875" s="7"/>
      <c r="N1875" s="7"/>
      <c r="O1875" s="8"/>
      <c r="P1875" s="8"/>
      <c r="Q1875" s="8"/>
      <c r="R1875" s="8"/>
      <c r="S1875" s="8"/>
      <c r="T1875" s="8"/>
    </row>
    <row r="1876" spans="9:20" x14ac:dyDescent="0.2">
      <c r="I1876" s="13"/>
      <c r="J1876" s="6"/>
      <c r="K1876" s="7"/>
      <c r="L1876" s="7"/>
      <c r="M1876" s="7"/>
      <c r="N1876" s="7"/>
      <c r="O1876" s="8"/>
      <c r="P1876" s="8"/>
      <c r="Q1876" s="8"/>
      <c r="R1876" s="8"/>
      <c r="S1876" s="8"/>
      <c r="T1876" s="8"/>
    </row>
    <row r="1877" spans="9:20" x14ac:dyDescent="0.2">
      <c r="I1877" s="13"/>
      <c r="J1877" s="6"/>
      <c r="K1877" s="7"/>
      <c r="L1877" s="7"/>
      <c r="M1877" s="7"/>
      <c r="N1877" s="7"/>
      <c r="O1877" s="8"/>
      <c r="P1877" s="8"/>
      <c r="Q1877" s="8"/>
      <c r="R1877" s="8"/>
      <c r="S1877" s="8"/>
      <c r="T1877" s="8"/>
    </row>
    <row r="1878" spans="9:20" x14ac:dyDescent="0.2">
      <c r="I1878" s="13"/>
      <c r="J1878" s="6"/>
      <c r="K1878" s="7"/>
      <c r="L1878" s="7"/>
      <c r="M1878" s="7"/>
      <c r="N1878" s="7"/>
      <c r="O1878" s="8"/>
      <c r="P1878" s="8"/>
      <c r="Q1878" s="8"/>
      <c r="R1878" s="8"/>
      <c r="S1878" s="8"/>
      <c r="T1878" s="8"/>
    </row>
    <row r="1879" spans="9:20" x14ac:dyDescent="0.2">
      <c r="I1879" s="13"/>
      <c r="J1879" s="6"/>
      <c r="K1879" s="7"/>
      <c r="L1879" s="7"/>
      <c r="M1879" s="7"/>
      <c r="N1879" s="7"/>
      <c r="O1879" s="8"/>
      <c r="P1879" s="8"/>
      <c r="Q1879" s="8"/>
      <c r="R1879" s="8"/>
      <c r="S1879" s="8"/>
      <c r="T1879" s="8"/>
    </row>
    <row r="1880" spans="9:20" x14ac:dyDescent="0.2">
      <c r="I1880" s="13"/>
      <c r="J1880" s="6"/>
      <c r="K1880" s="7"/>
      <c r="L1880" s="7"/>
      <c r="M1880" s="7"/>
      <c r="N1880" s="7"/>
      <c r="O1880" s="8"/>
      <c r="P1880" s="8"/>
      <c r="Q1880" s="8"/>
      <c r="R1880" s="8"/>
      <c r="S1880" s="8"/>
      <c r="T1880" s="8"/>
    </row>
    <row r="1881" spans="9:20" x14ac:dyDescent="0.2">
      <c r="I1881" s="13"/>
      <c r="J1881" s="6"/>
      <c r="K1881" s="7"/>
      <c r="L1881" s="7"/>
      <c r="M1881" s="7"/>
      <c r="N1881" s="7"/>
      <c r="O1881" s="8"/>
      <c r="P1881" s="8"/>
      <c r="Q1881" s="8"/>
      <c r="R1881" s="8"/>
      <c r="S1881" s="8"/>
      <c r="T1881" s="8"/>
    </row>
    <row r="1882" spans="9:20" x14ac:dyDescent="0.2">
      <c r="I1882" s="13"/>
      <c r="J1882" s="6"/>
      <c r="K1882" s="7"/>
      <c r="L1882" s="7"/>
      <c r="M1882" s="7"/>
      <c r="N1882" s="7"/>
      <c r="O1882" s="8"/>
      <c r="P1882" s="8"/>
      <c r="Q1882" s="8"/>
      <c r="R1882" s="8"/>
      <c r="S1882" s="8"/>
      <c r="T1882" s="8"/>
    </row>
    <row r="1883" spans="9:20" x14ac:dyDescent="0.2">
      <c r="I1883" s="13"/>
      <c r="J1883" s="6"/>
      <c r="K1883" s="7"/>
      <c r="L1883" s="7"/>
      <c r="M1883" s="7"/>
      <c r="N1883" s="7"/>
      <c r="O1883" s="8"/>
      <c r="P1883" s="8"/>
      <c r="Q1883" s="8"/>
      <c r="R1883" s="8"/>
      <c r="S1883" s="8"/>
      <c r="T1883" s="8"/>
    </row>
    <row r="1884" spans="9:20" x14ac:dyDescent="0.2">
      <c r="I1884" s="13"/>
      <c r="J1884" s="6"/>
      <c r="K1884" s="7"/>
      <c r="L1884" s="7"/>
      <c r="M1884" s="7"/>
      <c r="N1884" s="7"/>
      <c r="O1884" s="8"/>
      <c r="P1884" s="8"/>
      <c r="Q1884" s="8"/>
      <c r="R1884" s="8"/>
      <c r="S1884" s="8"/>
      <c r="T1884" s="8"/>
    </row>
    <row r="1885" spans="9:20" x14ac:dyDescent="0.2">
      <c r="I1885" s="13"/>
      <c r="J1885" s="6"/>
      <c r="K1885" s="7"/>
      <c r="L1885" s="7"/>
      <c r="M1885" s="7"/>
      <c r="N1885" s="7"/>
      <c r="O1885" s="8"/>
      <c r="P1885" s="8"/>
      <c r="Q1885" s="8"/>
      <c r="R1885" s="8"/>
      <c r="S1885" s="8"/>
      <c r="T1885" s="8"/>
    </row>
    <row r="1886" spans="9:20" x14ac:dyDescent="0.2">
      <c r="I1886" s="13"/>
      <c r="J1886" s="6"/>
      <c r="K1886" s="7"/>
      <c r="L1886" s="7"/>
      <c r="M1886" s="7"/>
      <c r="N1886" s="7"/>
      <c r="O1886" s="8"/>
      <c r="P1886" s="8"/>
      <c r="Q1886" s="8"/>
      <c r="R1886" s="8"/>
      <c r="S1886" s="8"/>
      <c r="T1886" s="8"/>
    </row>
    <row r="1887" spans="9:20" x14ac:dyDescent="0.2">
      <c r="I1887" s="13"/>
      <c r="J1887" s="6"/>
      <c r="K1887" s="7"/>
      <c r="L1887" s="7"/>
      <c r="M1887" s="7"/>
      <c r="N1887" s="7"/>
      <c r="O1887" s="8"/>
      <c r="P1887" s="8"/>
      <c r="Q1887" s="8"/>
      <c r="R1887" s="8"/>
      <c r="S1887" s="8"/>
      <c r="T1887" s="8"/>
    </row>
    <row r="1888" spans="9:20" x14ac:dyDescent="0.2">
      <c r="I1888" s="13"/>
      <c r="J1888" s="6"/>
      <c r="K1888" s="7"/>
      <c r="L1888" s="7"/>
      <c r="M1888" s="7"/>
      <c r="N1888" s="7"/>
      <c r="O1888" s="8"/>
      <c r="P1888" s="8"/>
      <c r="Q1888" s="8"/>
      <c r="R1888" s="8"/>
      <c r="S1888" s="8"/>
      <c r="T1888" s="8"/>
    </row>
    <row r="1889" spans="9:20" x14ac:dyDescent="0.2">
      <c r="I1889" s="13"/>
      <c r="J1889" s="6"/>
      <c r="K1889" s="7"/>
      <c r="L1889" s="7"/>
      <c r="M1889" s="7"/>
      <c r="N1889" s="7"/>
      <c r="O1889" s="8"/>
      <c r="P1889" s="8"/>
      <c r="Q1889" s="8"/>
      <c r="R1889" s="8"/>
      <c r="S1889" s="8"/>
      <c r="T1889" s="8"/>
    </row>
    <row r="1890" spans="9:20" x14ac:dyDescent="0.2">
      <c r="I1890" s="13"/>
      <c r="J1890" s="6"/>
      <c r="K1890" s="7"/>
      <c r="L1890" s="7"/>
      <c r="M1890" s="7"/>
      <c r="N1890" s="7"/>
      <c r="O1890" s="8"/>
      <c r="P1890" s="8"/>
      <c r="Q1890" s="8"/>
      <c r="R1890" s="8"/>
      <c r="S1890" s="8"/>
      <c r="T1890" s="8"/>
    </row>
    <row r="1891" spans="9:20" x14ac:dyDescent="0.2">
      <c r="I1891" s="13"/>
      <c r="J1891" s="6"/>
      <c r="K1891" s="7"/>
      <c r="L1891" s="7"/>
      <c r="M1891" s="7"/>
      <c r="N1891" s="7"/>
      <c r="O1891" s="8"/>
      <c r="P1891" s="8"/>
      <c r="Q1891" s="8"/>
      <c r="R1891" s="8"/>
      <c r="S1891" s="8"/>
      <c r="T1891" s="8"/>
    </row>
    <row r="1892" spans="9:20" x14ac:dyDescent="0.2">
      <c r="I1892" s="13"/>
      <c r="J1892" s="6"/>
      <c r="K1892" s="7"/>
      <c r="L1892" s="7"/>
      <c r="M1892" s="7"/>
      <c r="N1892" s="7"/>
      <c r="O1892" s="8"/>
      <c r="P1892" s="8"/>
      <c r="Q1892" s="8"/>
      <c r="R1892" s="8"/>
      <c r="S1892" s="8"/>
      <c r="T1892" s="8"/>
    </row>
    <row r="1893" spans="9:20" x14ac:dyDescent="0.2">
      <c r="I1893" s="13"/>
      <c r="J1893" s="6"/>
      <c r="K1893" s="7"/>
      <c r="L1893" s="7"/>
      <c r="M1893" s="7"/>
      <c r="N1893" s="7"/>
      <c r="O1893" s="8"/>
      <c r="P1893" s="8"/>
      <c r="Q1893" s="8"/>
      <c r="R1893" s="8"/>
      <c r="S1893" s="8"/>
      <c r="T1893" s="8"/>
    </row>
    <row r="1894" spans="9:20" x14ac:dyDescent="0.2">
      <c r="I1894" s="13"/>
      <c r="J1894" s="6"/>
      <c r="K1894" s="7"/>
      <c r="L1894" s="7"/>
      <c r="M1894" s="7"/>
      <c r="N1894" s="7"/>
      <c r="O1894" s="8"/>
      <c r="P1894" s="8"/>
      <c r="Q1894" s="8"/>
      <c r="R1894" s="8"/>
      <c r="S1894" s="8"/>
      <c r="T1894" s="8"/>
    </row>
    <row r="1895" spans="9:20" x14ac:dyDescent="0.2">
      <c r="I1895" s="13"/>
      <c r="J1895" s="6"/>
      <c r="K1895" s="7"/>
      <c r="L1895" s="7"/>
      <c r="M1895" s="7"/>
      <c r="N1895" s="7"/>
      <c r="O1895" s="8"/>
      <c r="P1895" s="8"/>
      <c r="Q1895" s="8"/>
      <c r="R1895" s="8"/>
      <c r="S1895" s="8"/>
      <c r="T1895" s="8"/>
    </row>
    <row r="1896" spans="9:20" x14ac:dyDescent="0.2">
      <c r="I1896" s="13"/>
      <c r="J1896" s="6"/>
      <c r="K1896" s="7"/>
      <c r="L1896" s="7"/>
      <c r="M1896" s="7"/>
      <c r="N1896" s="7"/>
      <c r="O1896" s="8"/>
      <c r="P1896" s="8"/>
      <c r="Q1896" s="8"/>
      <c r="R1896" s="8"/>
      <c r="S1896" s="8"/>
      <c r="T1896" s="8"/>
    </row>
    <row r="1897" spans="9:20" x14ac:dyDescent="0.2">
      <c r="I1897" s="13"/>
      <c r="J1897" s="6"/>
      <c r="K1897" s="7"/>
      <c r="L1897" s="7"/>
      <c r="M1897" s="7"/>
      <c r="N1897" s="7"/>
      <c r="O1897" s="8"/>
      <c r="P1897" s="8"/>
      <c r="Q1897" s="8"/>
      <c r="R1897" s="8"/>
      <c r="S1897" s="8"/>
      <c r="T1897" s="8"/>
    </row>
    <row r="1898" spans="9:20" x14ac:dyDescent="0.2">
      <c r="I1898" s="13"/>
      <c r="J1898" s="6"/>
      <c r="K1898" s="7"/>
      <c r="L1898" s="7"/>
      <c r="M1898" s="7"/>
      <c r="N1898" s="7"/>
      <c r="O1898" s="8"/>
      <c r="P1898" s="8"/>
      <c r="Q1898" s="8"/>
      <c r="R1898" s="8"/>
      <c r="S1898" s="8"/>
      <c r="T1898" s="8"/>
    </row>
    <row r="1899" spans="9:20" x14ac:dyDescent="0.2">
      <c r="I1899" s="13"/>
      <c r="J1899" s="6"/>
      <c r="K1899" s="7"/>
      <c r="L1899" s="7"/>
      <c r="M1899" s="7"/>
      <c r="N1899" s="7"/>
      <c r="O1899" s="8"/>
      <c r="P1899" s="8"/>
      <c r="Q1899" s="8"/>
      <c r="R1899" s="8"/>
      <c r="S1899" s="8"/>
      <c r="T1899" s="8"/>
    </row>
    <row r="1900" spans="9:20" x14ac:dyDescent="0.2">
      <c r="I1900" s="13"/>
      <c r="J1900" s="6"/>
      <c r="K1900" s="7"/>
      <c r="L1900" s="7"/>
      <c r="M1900" s="7"/>
      <c r="N1900" s="7"/>
      <c r="O1900" s="8"/>
      <c r="P1900" s="8"/>
      <c r="Q1900" s="8"/>
      <c r="R1900" s="8"/>
      <c r="S1900" s="8"/>
      <c r="T1900" s="8"/>
    </row>
    <row r="1901" spans="9:20" x14ac:dyDescent="0.2">
      <c r="I1901" s="13"/>
      <c r="J1901" s="6"/>
      <c r="K1901" s="7"/>
      <c r="L1901" s="7"/>
      <c r="M1901" s="7"/>
      <c r="N1901" s="7"/>
      <c r="O1901" s="8"/>
      <c r="P1901" s="8"/>
      <c r="Q1901" s="8"/>
      <c r="R1901" s="8"/>
      <c r="S1901" s="8"/>
      <c r="T1901" s="8"/>
    </row>
    <row r="1902" spans="9:20" x14ac:dyDescent="0.2">
      <c r="I1902" s="13"/>
      <c r="J1902" s="6"/>
      <c r="K1902" s="7"/>
      <c r="L1902" s="7"/>
      <c r="M1902" s="7"/>
      <c r="N1902" s="7"/>
      <c r="O1902" s="8"/>
      <c r="P1902" s="8"/>
      <c r="Q1902" s="8"/>
      <c r="R1902" s="8"/>
      <c r="S1902" s="8"/>
      <c r="T1902" s="8"/>
    </row>
    <row r="1903" spans="9:20" x14ac:dyDescent="0.2">
      <c r="I1903" s="13"/>
      <c r="J1903" s="6"/>
      <c r="K1903" s="7"/>
      <c r="L1903" s="7"/>
      <c r="M1903" s="7"/>
      <c r="N1903" s="7"/>
      <c r="O1903" s="8"/>
      <c r="P1903" s="8"/>
      <c r="Q1903" s="8"/>
      <c r="R1903" s="8"/>
      <c r="S1903" s="8"/>
      <c r="T1903" s="8"/>
    </row>
    <row r="1904" spans="9:20" x14ac:dyDescent="0.2">
      <c r="I1904" s="13"/>
      <c r="J1904" s="6"/>
      <c r="K1904" s="7"/>
      <c r="L1904" s="7"/>
      <c r="M1904" s="7"/>
      <c r="N1904" s="7"/>
      <c r="O1904" s="8"/>
      <c r="P1904" s="8"/>
      <c r="Q1904" s="8"/>
      <c r="R1904" s="8"/>
      <c r="S1904" s="8"/>
      <c r="T1904" s="8"/>
    </row>
    <row r="1905" spans="9:20" x14ac:dyDescent="0.2">
      <c r="I1905" s="13"/>
      <c r="J1905" s="6"/>
      <c r="K1905" s="7"/>
      <c r="L1905" s="7"/>
      <c r="M1905" s="7"/>
      <c r="N1905" s="7"/>
      <c r="O1905" s="8"/>
      <c r="P1905" s="8"/>
      <c r="Q1905" s="8"/>
      <c r="R1905" s="8"/>
      <c r="S1905" s="8"/>
      <c r="T1905" s="8"/>
    </row>
    <row r="1906" spans="9:20" x14ac:dyDescent="0.2">
      <c r="I1906" s="13"/>
      <c r="J1906" s="6"/>
      <c r="K1906" s="7"/>
      <c r="L1906" s="7"/>
      <c r="M1906" s="7"/>
      <c r="N1906" s="7"/>
      <c r="O1906" s="8"/>
      <c r="P1906" s="8"/>
      <c r="Q1906" s="8"/>
      <c r="R1906" s="8"/>
      <c r="S1906" s="8"/>
      <c r="T1906" s="8"/>
    </row>
    <row r="1907" spans="9:20" x14ac:dyDescent="0.2">
      <c r="I1907" s="13"/>
      <c r="J1907" s="6"/>
      <c r="K1907" s="7"/>
      <c r="L1907" s="7"/>
      <c r="M1907" s="7"/>
      <c r="N1907" s="7"/>
      <c r="O1907" s="8"/>
      <c r="P1907" s="8"/>
      <c r="Q1907" s="8"/>
      <c r="R1907" s="8"/>
      <c r="S1907" s="8"/>
      <c r="T1907" s="8"/>
    </row>
    <row r="1908" spans="9:20" x14ac:dyDescent="0.2">
      <c r="I1908" s="13"/>
      <c r="J1908" s="6"/>
      <c r="K1908" s="7"/>
      <c r="L1908" s="7"/>
      <c r="M1908" s="7"/>
      <c r="N1908" s="7"/>
      <c r="O1908" s="8"/>
      <c r="P1908" s="8"/>
      <c r="Q1908" s="8"/>
      <c r="R1908" s="8"/>
      <c r="S1908" s="8"/>
      <c r="T1908" s="8"/>
    </row>
    <row r="1909" spans="9:20" x14ac:dyDescent="0.2">
      <c r="I1909" s="13"/>
      <c r="J1909" s="6"/>
      <c r="K1909" s="7"/>
      <c r="L1909" s="7"/>
      <c r="M1909" s="7"/>
      <c r="N1909" s="7"/>
      <c r="O1909" s="8"/>
      <c r="P1909" s="8"/>
      <c r="Q1909" s="8"/>
      <c r="R1909" s="8"/>
      <c r="S1909" s="8"/>
      <c r="T1909" s="8"/>
    </row>
    <row r="1910" spans="9:20" x14ac:dyDescent="0.2">
      <c r="I1910" s="13"/>
      <c r="J1910" s="6"/>
      <c r="K1910" s="7"/>
      <c r="L1910" s="7"/>
      <c r="M1910" s="7"/>
      <c r="N1910" s="7"/>
      <c r="O1910" s="8"/>
      <c r="P1910" s="8"/>
      <c r="Q1910" s="8"/>
      <c r="R1910" s="8"/>
      <c r="S1910" s="8"/>
      <c r="T1910" s="8"/>
    </row>
    <row r="1911" spans="9:20" x14ac:dyDescent="0.2">
      <c r="I1911" s="13"/>
      <c r="J1911" s="6"/>
      <c r="K1911" s="7"/>
      <c r="L1911" s="7"/>
      <c r="M1911" s="7"/>
      <c r="N1911" s="7"/>
      <c r="O1911" s="8"/>
      <c r="P1911" s="8"/>
      <c r="Q1911" s="8"/>
      <c r="R1911" s="8"/>
      <c r="S1911" s="8"/>
      <c r="T1911" s="8"/>
    </row>
    <row r="1912" spans="9:20" x14ac:dyDescent="0.2">
      <c r="I1912" s="13"/>
      <c r="J1912" s="6"/>
      <c r="K1912" s="7"/>
      <c r="L1912" s="7"/>
      <c r="M1912" s="7"/>
      <c r="N1912" s="7"/>
      <c r="O1912" s="8"/>
      <c r="P1912" s="8"/>
      <c r="Q1912" s="8"/>
      <c r="R1912" s="8"/>
      <c r="S1912" s="8"/>
      <c r="T1912" s="8"/>
    </row>
    <row r="1913" spans="9:20" x14ac:dyDescent="0.2">
      <c r="I1913" s="13"/>
      <c r="J1913" s="6"/>
      <c r="K1913" s="7"/>
      <c r="L1913" s="7"/>
      <c r="M1913" s="7"/>
      <c r="N1913" s="7"/>
      <c r="O1913" s="8"/>
      <c r="P1913" s="8"/>
      <c r="Q1913" s="8"/>
      <c r="R1913" s="8"/>
      <c r="S1913" s="8"/>
      <c r="T1913" s="8"/>
    </row>
    <row r="1914" spans="9:20" x14ac:dyDescent="0.2">
      <c r="I1914" s="13"/>
      <c r="J1914" s="6"/>
      <c r="K1914" s="7"/>
      <c r="L1914" s="7"/>
      <c r="M1914" s="7"/>
      <c r="N1914" s="7"/>
      <c r="O1914" s="8"/>
      <c r="P1914" s="8"/>
      <c r="Q1914" s="8"/>
      <c r="R1914" s="8"/>
      <c r="S1914" s="8"/>
      <c r="T1914" s="8"/>
    </row>
    <row r="1915" spans="9:20" x14ac:dyDescent="0.2">
      <c r="I1915" s="13"/>
      <c r="J1915" s="6"/>
      <c r="K1915" s="7"/>
      <c r="L1915" s="7"/>
      <c r="M1915" s="7"/>
      <c r="N1915" s="7"/>
      <c r="O1915" s="8"/>
      <c r="P1915" s="8"/>
      <c r="Q1915" s="8"/>
      <c r="R1915" s="8"/>
      <c r="S1915" s="8"/>
      <c r="T1915" s="8"/>
    </row>
    <row r="1916" spans="9:20" x14ac:dyDescent="0.2">
      <c r="I1916" s="13"/>
      <c r="J1916" s="6"/>
      <c r="K1916" s="7"/>
      <c r="L1916" s="7"/>
      <c r="M1916" s="7"/>
      <c r="N1916" s="7"/>
      <c r="O1916" s="8"/>
      <c r="P1916" s="8"/>
      <c r="Q1916" s="8"/>
      <c r="R1916" s="8"/>
      <c r="S1916" s="8"/>
      <c r="T1916" s="8"/>
    </row>
    <row r="1917" spans="9:20" x14ac:dyDescent="0.2">
      <c r="I1917" s="13"/>
      <c r="J1917" s="6"/>
      <c r="K1917" s="7"/>
      <c r="L1917" s="7"/>
      <c r="M1917" s="7"/>
      <c r="N1917" s="7"/>
      <c r="O1917" s="8"/>
      <c r="P1917" s="8"/>
      <c r="Q1917" s="8"/>
      <c r="R1917" s="8"/>
      <c r="S1917" s="8"/>
      <c r="T1917" s="8"/>
    </row>
    <row r="1918" spans="9:20" x14ac:dyDescent="0.2">
      <c r="I1918" s="13"/>
      <c r="J1918" s="6"/>
      <c r="K1918" s="7"/>
      <c r="L1918" s="7"/>
      <c r="M1918" s="7"/>
      <c r="N1918" s="7"/>
      <c r="O1918" s="8"/>
      <c r="P1918" s="8"/>
      <c r="Q1918" s="8"/>
      <c r="R1918" s="8"/>
      <c r="S1918" s="8"/>
      <c r="T1918" s="8"/>
    </row>
    <row r="1919" spans="9:20" x14ac:dyDescent="0.2">
      <c r="I1919" s="13"/>
      <c r="J1919" s="6"/>
      <c r="K1919" s="7"/>
      <c r="L1919" s="7"/>
      <c r="M1919" s="7"/>
      <c r="N1919" s="7"/>
      <c r="O1919" s="8"/>
      <c r="P1919" s="8"/>
      <c r="Q1919" s="8"/>
      <c r="R1919" s="8"/>
      <c r="S1919" s="8"/>
      <c r="T1919" s="8"/>
    </row>
    <row r="1920" spans="9:20" x14ac:dyDescent="0.2">
      <c r="I1920" s="13"/>
      <c r="J1920" s="6"/>
      <c r="K1920" s="7"/>
      <c r="L1920" s="7"/>
      <c r="M1920" s="7"/>
      <c r="N1920" s="7"/>
      <c r="O1920" s="8"/>
      <c r="P1920" s="8"/>
      <c r="Q1920" s="8"/>
      <c r="R1920" s="8"/>
      <c r="S1920" s="8"/>
      <c r="T1920" s="8"/>
    </row>
    <row r="1921" spans="9:20" x14ac:dyDescent="0.2">
      <c r="I1921" s="13"/>
      <c r="J1921" s="6"/>
      <c r="K1921" s="7"/>
      <c r="L1921" s="7"/>
      <c r="M1921" s="7"/>
      <c r="N1921" s="7"/>
      <c r="O1921" s="8"/>
      <c r="P1921" s="8"/>
      <c r="Q1921" s="8"/>
      <c r="R1921" s="8"/>
      <c r="S1921" s="8"/>
      <c r="T1921" s="8"/>
    </row>
    <row r="1922" spans="9:20" x14ac:dyDescent="0.2">
      <c r="I1922" s="13"/>
      <c r="J1922" s="6"/>
      <c r="K1922" s="7"/>
      <c r="L1922" s="7"/>
      <c r="M1922" s="7"/>
      <c r="N1922" s="7"/>
      <c r="O1922" s="8"/>
      <c r="P1922" s="8"/>
      <c r="Q1922" s="8"/>
      <c r="R1922" s="8"/>
      <c r="S1922" s="8"/>
      <c r="T1922" s="8"/>
    </row>
    <row r="1923" spans="9:20" x14ac:dyDescent="0.2">
      <c r="I1923" s="13"/>
      <c r="J1923" s="6"/>
      <c r="K1923" s="7"/>
      <c r="L1923" s="7"/>
      <c r="M1923" s="7"/>
      <c r="N1923" s="7"/>
      <c r="O1923" s="8"/>
      <c r="P1923" s="8"/>
      <c r="Q1923" s="8"/>
      <c r="R1923" s="8"/>
      <c r="S1923" s="8"/>
      <c r="T1923" s="8"/>
    </row>
    <row r="1924" spans="9:20" x14ac:dyDescent="0.2">
      <c r="I1924" s="13"/>
      <c r="J1924" s="6"/>
      <c r="K1924" s="7"/>
      <c r="L1924" s="7"/>
      <c r="M1924" s="7"/>
      <c r="N1924" s="7"/>
      <c r="O1924" s="8"/>
      <c r="P1924" s="8"/>
      <c r="Q1924" s="8"/>
      <c r="R1924" s="8"/>
      <c r="S1924" s="8"/>
      <c r="T1924" s="8"/>
    </row>
    <row r="1925" spans="9:20" x14ac:dyDescent="0.2">
      <c r="I1925" s="13"/>
      <c r="J1925" s="6"/>
      <c r="K1925" s="7"/>
      <c r="L1925" s="7"/>
      <c r="M1925" s="7"/>
      <c r="N1925" s="7"/>
      <c r="O1925" s="8"/>
      <c r="P1925" s="8"/>
      <c r="Q1925" s="8"/>
      <c r="R1925" s="8"/>
      <c r="S1925" s="8"/>
      <c r="T1925" s="8"/>
    </row>
    <row r="1926" spans="9:20" x14ac:dyDescent="0.2">
      <c r="I1926" s="13"/>
      <c r="J1926" s="6"/>
      <c r="K1926" s="7"/>
      <c r="L1926" s="7"/>
      <c r="M1926" s="7"/>
      <c r="N1926" s="7"/>
      <c r="O1926" s="8"/>
      <c r="P1926" s="8"/>
      <c r="Q1926" s="8"/>
      <c r="R1926" s="8"/>
      <c r="S1926" s="8"/>
      <c r="T1926" s="8"/>
    </row>
    <row r="1927" spans="9:20" x14ac:dyDescent="0.2">
      <c r="I1927" s="13"/>
      <c r="J1927" s="6"/>
      <c r="K1927" s="7"/>
      <c r="L1927" s="7"/>
      <c r="M1927" s="7"/>
      <c r="N1927" s="7"/>
      <c r="O1927" s="8"/>
      <c r="P1927" s="8"/>
      <c r="Q1927" s="8"/>
      <c r="R1927" s="8"/>
      <c r="S1927" s="8"/>
      <c r="T1927" s="8"/>
    </row>
    <row r="1928" spans="9:20" x14ac:dyDescent="0.2">
      <c r="I1928" s="13"/>
      <c r="J1928" s="6"/>
      <c r="K1928" s="7"/>
      <c r="L1928" s="7"/>
      <c r="M1928" s="7"/>
      <c r="N1928" s="7"/>
      <c r="O1928" s="8"/>
      <c r="P1928" s="8"/>
      <c r="Q1928" s="8"/>
      <c r="R1928" s="8"/>
      <c r="S1928" s="8"/>
      <c r="T1928" s="8"/>
    </row>
    <row r="1929" spans="9:20" x14ac:dyDescent="0.2">
      <c r="I1929" s="13"/>
      <c r="J1929" s="6"/>
      <c r="K1929" s="7"/>
      <c r="L1929" s="7"/>
      <c r="M1929" s="7"/>
      <c r="N1929" s="7"/>
      <c r="O1929" s="8"/>
      <c r="P1929" s="8"/>
      <c r="Q1929" s="8"/>
      <c r="R1929" s="8"/>
      <c r="S1929" s="8"/>
      <c r="T1929" s="8"/>
    </row>
    <row r="1930" spans="9:20" x14ac:dyDescent="0.2">
      <c r="I1930" s="13"/>
      <c r="J1930" s="6"/>
      <c r="K1930" s="7"/>
      <c r="L1930" s="7"/>
      <c r="M1930" s="7"/>
      <c r="N1930" s="7"/>
      <c r="O1930" s="8"/>
      <c r="P1930" s="8"/>
      <c r="Q1930" s="8"/>
      <c r="R1930" s="8"/>
      <c r="S1930" s="8"/>
      <c r="T1930" s="8"/>
    </row>
    <row r="1931" spans="9:20" x14ac:dyDescent="0.2">
      <c r="I1931" s="13"/>
      <c r="J1931" s="6"/>
      <c r="K1931" s="7"/>
      <c r="L1931" s="7"/>
      <c r="M1931" s="7"/>
      <c r="N1931" s="7"/>
      <c r="O1931" s="8"/>
      <c r="P1931" s="8"/>
      <c r="Q1931" s="8"/>
      <c r="R1931" s="8"/>
      <c r="S1931" s="8"/>
      <c r="T1931" s="8"/>
    </row>
    <row r="1932" spans="9:20" x14ac:dyDescent="0.2">
      <c r="I1932" s="13"/>
      <c r="J1932" s="6"/>
      <c r="K1932" s="7"/>
      <c r="L1932" s="7"/>
      <c r="M1932" s="7"/>
      <c r="N1932" s="7"/>
      <c r="O1932" s="8"/>
      <c r="P1932" s="8"/>
      <c r="Q1932" s="8"/>
      <c r="R1932" s="8"/>
      <c r="S1932" s="8"/>
      <c r="T1932" s="8"/>
    </row>
    <row r="1933" spans="9:20" x14ac:dyDescent="0.2">
      <c r="I1933" s="13"/>
      <c r="J1933" s="6"/>
      <c r="K1933" s="7"/>
      <c r="L1933" s="7"/>
      <c r="M1933" s="7"/>
      <c r="N1933" s="7"/>
      <c r="O1933" s="8"/>
      <c r="P1933" s="8"/>
      <c r="Q1933" s="8"/>
      <c r="R1933" s="8"/>
      <c r="S1933" s="8"/>
      <c r="T1933" s="8"/>
    </row>
    <row r="1934" spans="9:20" x14ac:dyDescent="0.2">
      <c r="I1934" s="13"/>
      <c r="J1934" s="6"/>
      <c r="K1934" s="7"/>
      <c r="L1934" s="7"/>
      <c r="M1934" s="7"/>
      <c r="N1934" s="7"/>
      <c r="O1934" s="8"/>
      <c r="P1934" s="8"/>
      <c r="Q1934" s="8"/>
      <c r="R1934" s="8"/>
      <c r="S1934" s="8"/>
      <c r="T1934" s="8"/>
    </row>
    <row r="1935" spans="9:20" x14ac:dyDescent="0.2">
      <c r="I1935" s="13"/>
      <c r="J1935" s="6"/>
      <c r="K1935" s="7"/>
      <c r="L1935" s="7"/>
      <c r="M1935" s="7"/>
      <c r="N1935" s="7"/>
      <c r="O1935" s="8"/>
      <c r="P1935" s="8"/>
      <c r="Q1935" s="8"/>
      <c r="R1935" s="8"/>
      <c r="S1935" s="8"/>
      <c r="T1935" s="8"/>
    </row>
    <row r="1936" spans="9:20" x14ac:dyDescent="0.2">
      <c r="I1936" s="13"/>
      <c r="J1936" s="6"/>
      <c r="K1936" s="7"/>
      <c r="L1936" s="7"/>
      <c r="M1936" s="7"/>
      <c r="N1936" s="7"/>
      <c r="O1936" s="8"/>
      <c r="P1936" s="8"/>
      <c r="Q1936" s="8"/>
      <c r="R1936" s="8"/>
      <c r="S1936" s="8"/>
      <c r="T1936" s="8"/>
    </row>
    <row r="1937" spans="9:20" x14ac:dyDescent="0.2">
      <c r="I1937" s="13"/>
      <c r="J1937" s="6"/>
      <c r="K1937" s="7"/>
      <c r="L1937" s="7"/>
      <c r="M1937" s="7"/>
      <c r="N1937" s="7"/>
      <c r="O1937" s="8"/>
      <c r="P1937" s="8"/>
      <c r="Q1937" s="8"/>
      <c r="R1937" s="8"/>
      <c r="S1937" s="8"/>
      <c r="T1937" s="8"/>
    </row>
    <row r="1938" spans="9:20" x14ac:dyDescent="0.2">
      <c r="I1938" s="13"/>
      <c r="J1938" s="6"/>
      <c r="K1938" s="7"/>
      <c r="L1938" s="7"/>
      <c r="M1938" s="7"/>
      <c r="N1938" s="7"/>
      <c r="O1938" s="8"/>
      <c r="P1938" s="8"/>
      <c r="Q1938" s="8"/>
      <c r="R1938" s="8"/>
      <c r="S1938" s="8"/>
      <c r="T1938" s="8"/>
    </row>
    <row r="1939" spans="9:20" x14ac:dyDescent="0.2">
      <c r="I1939" s="13"/>
      <c r="J1939" s="6"/>
      <c r="K1939" s="7"/>
      <c r="L1939" s="7"/>
      <c r="M1939" s="7"/>
      <c r="N1939" s="7"/>
      <c r="O1939" s="8"/>
      <c r="P1939" s="8"/>
      <c r="Q1939" s="8"/>
      <c r="R1939" s="8"/>
      <c r="S1939" s="8"/>
      <c r="T1939" s="8"/>
    </row>
    <row r="1940" spans="9:20" x14ac:dyDescent="0.2">
      <c r="I1940" s="13"/>
      <c r="J1940" s="6"/>
      <c r="K1940" s="7"/>
      <c r="L1940" s="7"/>
      <c r="M1940" s="7"/>
      <c r="N1940" s="7"/>
      <c r="O1940" s="8"/>
      <c r="P1940" s="8"/>
      <c r="Q1940" s="8"/>
      <c r="R1940" s="8"/>
      <c r="S1940" s="8"/>
      <c r="T1940" s="8"/>
    </row>
    <row r="1941" spans="9:20" x14ac:dyDescent="0.2">
      <c r="I1941" s="13"/>
      <c r="J1941" s="6"/>
      <c r="K1941" s="7"/>
      <c r="L1941" s="7"/>
      <c r="M1941" s="7"/>
      <c r="N1941" s="7"/>
      <c r="O1941" s="8"/>
      <c r="P1941" s="8"/>
      <c r="Q1941" s="8"/>
      <c r="R1941" s="8"/>
      <c r="S1941" s="8"/>
      <c r="T1941" s="8"/>
    </row>
    <row r="1942" spans="9:20" x14ac:dyDescent="0.2">
      <c r="I1942" s="13"/>
      <c r="J1942" s="6"/>
      <c r="K1942" s="7"/>
      <c r="L1942" s="7"/>
      <c r="M1942" s="7"/>
      <c r="N1942" s="7"/>
      <c r="O1942" s="8"/>
      <c r="P1942" s="8"/>
      <c r="Q1942" s="8"/>
      <c r="R1942" s="8"/>
      <c r="S1942" s="8"/>
      <c r="T1942" s="8"/>
    </row>
    <row r="1943" spans="9:20" x14ac:dyDescent="0.2">
      <c r="I1943" s="13"/>
      <c r="J1943" s="6"/>
      <c r="K1943" s="7"/>
      <c r="L1943" s="7"/>
      <c r="M1943" s="7"/>
      <c r="N1943" s="7"/>
      <c r="O1943" s="8"/>
      <c r="P1943" s="8"/>
      <c r="Q1943" s="8"/>
      <c r="R1943" s="8"/>
      <c r="S1943" s="8"/>
      <c r="T1943" s="8"/>
    </row>
    <row r="1944" spans="9:20" x14ac:dyDescent="0.2">
      <c r="I1944" s="13"/>
      <c r="J1944" s="6"/>
      <c r="K1944" s="7"/>
      <c r="L1944" s="7"/>
      <c r="M1944" s="7"/>
      <c r="N1944" s="7"/>
      <c r="O1944" s="8"/>
      <c r="P1944" s="8"/>
      <c r="Q1944" s="8"/>
      <c r="R1944" s="8"/>
      <c r="S1944" s="8"/>
      <c r="T1944" s="8"/>
    </row>
    <row r="1945" spans="9:20" x14ac:dyDescent="0.2">
      <c r="I1945" s="13"/>
      <c r="J1945" s="6"/>
      <c r="K1945" s="7"/>
      <c r="L1945" s="7"/>
      <c r="M1945" s="7"/>
      <c r="N1945" s="7"/>
      <c r="O1945" s="8"/>
      <c r="P1945" s="8"/>
      <c r="Q1945" s="8"/>
      <c r="R1945" s="8"/>
      <c r="S1945" s="8"/>
      <c r="T1945" s="8"/>
    </row>
    <row r="1946" spans="9:20" x14ac:dyDescent="0.2">
      <c r="I1946" s="13"/>
      <c r="J1946" s="6"/>
      <c r="K1946" s="7"/>
      <c r="L1946" s="7"/>
      <c r="M1946" s="7"/>
      <c r="N1946" s="7"/>
      <c r="O1946" s="8"/>
      <c r="P1946" s="8"/>
      <c r="Q1946" s="8"/>
      <c r="R1946" s="8"/>
      <c r="S1946" s="8"/>
      <c r="T1946" s="8"/>
    </row>
    <row r="1947" spans="9:20" x14ac:dyDescent="0.2">
      <c r="I1947" s="13"/>
      <c r="J1947" s="6"/>
      <c r="K1947" s="7"/>
      <c r="L1947" s="7"/>
      <c r="M1947" s="7"/>
      <c r="N1947" s="7"/>
      <c r="O1947" s="8"/>
      <c r="P1947" s="8"/>
      <c r="Q1947" s="8"/>
      <c r="R1947" s="8"/>
      <c r="S1947" s="8"/>
      <c r="T1947" s="8"/>
    </row>
    <row r="1948" spans="9:20" x14ac:dyDescent="0.2">
      <c r="I1948" s="13"/>
      <c r="J1948" s="6"/>
      <c r="K1948" s="7"/>
      <c r="L1948" s="7"/>
      <c r="M1948" s="7"/>
      <c r="N1948" s="7"/>
      <c r="O1948" s="8"/>
      <c r="P1948" s="8"/>
      <c r="Q1948" s="8"/>
      <c r="R1948" s="8"/>
      <c r="S1948" s="8"/>
      <c r="T1948" s="8"/>
    </row>
    <row r="1949" spans="9:20" x14ac:dyDescent="0.2">
      <c r="I1949" s="13"/>
      <c r="J1949" s="6"/>
      <c r="K1949" s="7"/>
      <c r="L1949" s="7"/>
      <c r="M1949" s="7"/>
      <c r="N1949" s="7"/>
      <c r="O1949" s="8"/>
      <c r="P1949" s="8"/>
      <c r="Q1949" s="8"/>
      <c r="R1949" s="8"/>
      <c r="S1949" s="8"/>
      <c r="T1949" s="8"/>
    </row>
    <row r="1950" spans="9:20" x14ac:dyDescent="0.2">
      <c r="I1950" s="13"/>
      <c r="J1950" s="6"/>
      <c r="K1950" s="7"/>
      <c r="L1950" s="7"/>
      <c r="M1950" s="7"/>
      <c r="N1950" s="7"/>
      <c r="O1950" s="8"/>
      <c r="P1950" s="8"/>
      <c r="Q1950" s="8"/>
      <c r="R1950" s="8"/>
      <c r="S1950" s="8"/>
      <c r="T1950" s="8"/>
    </row>
    <row r="1951" spans="9:20" x14ac:dyDescent="0.2">
      <c r="I1951" s="13"/>
      <c r="J1951" s="6"/>
      <c r="K1951" s="7"/>
      <c r="L1951" s="7"/>
      <c r="M1951" s="7"/>
      <c r="N1951" s="7"/>
      <c r="O1951" s="8"/>
      <c r="P1951" s="8"/>
      <c r="Q1951" s="8"/>
      <c r="R1951" s="8"/>
      <c r="S1951" s="8"/>
      <c r="T1951" s="8"/>
    </row>
    <row r="1952" spans="9:20" x14ac:dyDescent="0.2">
      <c r="I1952" s="13"/>
      <c r="J1952" s="6"/>
      <c r="K1952" s="7"/>
      <c r="L1952" s="7"/>
      <c r="M1952" s="7"/>
      <c r="N1952" s="7"/>
      <c r="O1952" s="8"/>
      <c r="P1952" s="8"/>
      <c r="Q1952" s="8"/>
      <c r="R1952" s="8"/>
      <c r="S1952" s="8"/>
      <c r="T1952" s="8"/>
    </row>
    <row r="1953" spans="9:20" x14ac:dyDescent="0.2">
      <c r="I1953" s="13"/>
      <c r="J1953" s="6"/>
      <c r="K1953" s="7"/>
      <c r="L1953" s="7"/>
      <c r="M1953" s="7"/>
      <c r="N1953" s="7"/>
      <c r="O1953" s="8"/>
      <c r="P1953" s="8"/>
      <c r="Q1953" s="8"/>
      <c r="R1953" s="8"/>
      <c r="S1953" s="8"/>
      <c r="T1953" s="8"/>
    </row>
    <row r="1954" spans="9:20" x14ac:dyDescent="0.2">
      <c r="I1954" s="13"/>
      <c r="J1954" s="6"/>
      <c r="K1954" s="7"/>
      <c r="L1954" s="7"/>
      <c r="M1954" s="7"/>
      <c r="N1954" s="7"/>
      <c r="O1954" s="8"/>
      <c r="P1954" s="8"/>
      <c r="Q1954" s="8"/>
      <c r="R1954" s="8"/>
      <c r="S1954" s="8"/>
      <c r="T1954" s="8"/>
    </row>
    <row r="1955" spans="9:20" x14ac:dyDescent="0.2">
      <c r="I1955" s="13"/>
      <c r="J1955" s="6"/>
      <c r="K1955" s="7"/>
      <c r="L1955" s="7"/>
      <c r="M1955" s="7"/>
      <c r="N1955" s="7"/>
      <c r="O1955" s="8"/>
      <c r="P1955" s="8"/>
      <c r="Q1955" s="8"/>
      <c r="R1955" s="8"/>
      <c r="S1955" s="8"/>
      <c r="T1955" s="8"/>
    </row>
    <row r="1956" spans="9:20" x14ac:dyDescent="0.2">
      <c r="I1956" s="13"/>
      <c r="J1956" s="6"/>
      <c r="K1956" s="7"/>
      <c r="L1956" s="7"/>
      <c r="M1956" s="7"/>
      <c r="N1956" s="7"/>
      <c r="O1956" s="8"/>
      <c r="P1956" s="8"/>
      <c r="Q1956" s="8"/>
      <c r="R1956" s="8"/>
      <c r="S1956" s="8"/>
      <c r="T1956" s="8"/>
    </row>
    <row r="1957" spans="9:20" x14ac:dyDescent="0.2">
      <c r="I1957" s="13"/>
      <c r="J1957" s="6"/>
      <c r="K1957" s="7"/>
      <c r="L1957" s="7"/>
      <c r="M1957" s="7"/>
      <c r="N1957" s="7"/>
      <c r="O1957" s="8"/>
      <c r="P1957" s="8"/>
      <c r="Q1957" s="8"/>
      <c r="R1957" s="8"/>
      <c r="S1957" s="8"/>
      <c r="T1957" s="8"/>
    </row>
    <row r="1958" spans="9:20" x14ac:dyDescent="0.2">
      <c r="I1958" s="13"/>
      <c r="J1958" s="6"/>
      <c r="K1958" s="7"/>
      <c r="L1958" s="7"/>
      <c r="M1958" s="7"/>
      <c r="N1958" s="7"/>
      <c r="O1958" s="8"/>
      <c r="P1958" s="8"/>
      <c r="Q1958" s="8"/>
      <c r="R1958" s="8"/>
      <c r="S1958" s="8"/>
      <c r="T1958" s="8"/>
    </row>
    <row r="1959" spans="9:20" x14ac:dyDescent="0.2">
      <c r="I1959" s="13"/>
      <c r="J1959" s="6"/>
      <c r="K1959" s="7"/>
      <c r="L1959" s="7"/>
      <c r="M1959" s="7"/>
      <c r="N1959" s="7"/>
      <c r="O1959" s="8"/>
      <c r="P1959" s="8"/>
      <c r="Q1959" s="8"/>
      <c r="R1959" s="8"/>
      <c r="S1959" s="8"/>
      <c r="T1959" s="8"/>
    </row>
    <row r="1960" spans="9:20" x14ac:dyDescent="0.2">
      <c r="I1960" s="13"/>
      <c r="J1960" s="6"/>
      <c r="K1960" s="7"/>
      <c r="L1960" s="7"/>
      <c r="M1960" s="7"/>
      <c r="N1960" s="7"/>
      <c r="O1960" s="8"/>
      <c r="P1960" s="8"/>
      <c r="Q1960" s="8"/>
      <c r="R1960" s="8"/>
      <c r="S1960" s="8"/>
      <c r="T1960" s="8"/>
    </row>
    <row r="1961" spans="9:20" x14ac:dyDescent="0.2">
      <c r="I1961" s="13"/>
      <c r="J1961" s="6"/>
      <c r="K1961" s="7"/>
      <c r="L1961" s="7"/>
      <c r="M1961" s="7"/>
      <c r="N1961" s="7"/>
      <c r="O1961" s="8"/>
      <c r="P1961" s="8"/>
      <c r="Q1961" s="8"/>
      <c r="R1961" s="8"/>
      <c r="S1961" s="8"/>
      <c r="T1961" s="8"/>
    </row>
    <row r="1962" spans="9:20" x14ac:dyDescent="0.2">
      <c r="I1962" s="13"/>
      <c r="J1962" s="6"/>
      <c r="K1962" s="7"/>
      <c r="L1962" s="7"/>
      <c r="M1962" s="7"/>
      <c r="N1962" s="7"/>
      <c r="O1962" s="8"/>
      <c r="P1962" s="8"/>
      <c r="Q1962" s="8"/>
      <c r="R1962" s="8"/>
      <c r="S1962" s="8"/>
      <c r="T1962" s="8"/>
    </row>
    <row r="1963" spans="9:20" x14ac:dyDescent="0.2">
      <c r="I1963" s="13"/>
      <c r="J1963" s="6"/>
      <c r="K1963" s="7"/>
      <c r="L1963" s="7"/>
      <c r="M1963" s="7"/>
      <c r="N1963" s="7"/>
      <c r="O1963" s="8"/>
      <c r="P1963" s="8"/>
      <c r="Q1963" s="8"/>
      <c r="R1963" s="8"/>
      <c r="S1963" s="8"/>
      <c r="T1963" s="8"/>
    </row>
    <row r="1964" spans="9:20" x14ac:dyDescent="0.2">
      <c r="I1964" s="13"/>
      <c r="J1964" s="6"/>
      <c r="K1964" s="7"/>
      <c r="L1964" s="7"/>
      <c r="M1964" s="7"/>
      <c r="N1964" s="7"/>
      <c r="O1964" s="8"/>
      <c r="P1964" s="8"/>
      <c r="Q1964" s="8"/>
      <c r="R1964" s="8"/>
      <c r="S1964" s="8"/>
      <c r="T1964" s="8"/>
    </row>
    <row r="1965" spans="9:20" x14ac:dyDescent="0.2">
      <c r="I1965" s="13"/>
      <c r="J1965" s="6"/>
      <c r="K1965" s="7"/>
      <c r="L1965" s="7"/>
      <c r="M1965" s="7"/>
      <c r="N1965" s="7"/>
      <c r="O1965" s="8"/>
      <c r="P1965" s="8"/>
      <c r="Q1965" s="8"/>
      <c r="R1965" s="8"/>
      <c r="S1965" s="8"/>
      <c r="T1965" s="8"/>
    </row>
    <row r="1966" spans="9:20" x14ac:dyDescent="0.2">
      <c r="I1966" s="13"/>
      <c r="J1966" s="6"/>
      <c r="K1966" s="7"/>
      <c r="L1966" s="7"/>
      <c r="M1966" s="7"/>
      <c r="N1966" s="7"/>
      <c r="O1966" s="8"/>
      <c r="P1966" s="8"/>
      <c r="Q1966" s="8"/>
      <c r="R1966" s="8"/>
      <c r="S1966" s="8"/>
      <c r="T1966" s="8"/>
    </row>
    <row r="1967" spans="9:20" x14ac:dyDescent="0.2">
      <c r="I1967" s="13"/>
      <c r="J1967" s="6"/>
      <c r="K1967" s="7"/>
      <c r="L1967" s="7"/>
      <c r="M1967" s="7"/>
      <c r="N1967" s="7"/>
      <c r="O1967" s="8"/>
      <c r="P1967" s="8"/>
      <c r="Q1967" s="8"/>
      <c r="R1967" s="8"/>
      <c r="S1967" s="8"/>
      <c r="T1967" s="8"/>
    </row>
    <row r="1968" spans="9:20" x14ac:dyDescent="0.2">
      <c r="I1968" s="13"/>
      <c r="J1968" s="6"/>
      <c r="K1968" s="7"/>
      <c r="L1968" s="7"/>
      <c r="M1968" s="7"/>
      <c r="N1968" s="7"/>
      <c r="O1968" s="8"/>
      <c r="P1968" s="8"/>
      <c r="Q1968" s="8"/>
      <c r="R1968" s="8"/>
      <c r="S1968" s="8"/>
      <c r="T1968" s="8"/>
    </row>
    <row r="1969" spans="9:20" x14ac:dyDescent="0.2">
      <c r="I1969" s="13"/>
      <c r="J1969" s="6"/>
      <c r="K1969" s="7"/>
      <c r="L1969" s="7"/>
      <c r="M1969" s="7"/>
      <c r="N1969" s="7"/>
      <c r="O1969" s="8"/>
      <c r="P1969" s="8"/>
      <c r="Q1969" s="8"/>
      <c r="R1969" s="8"/>
      <c r="S1969" s="8"/>
      <c r="T1969" s="8"/>
    </row>
    <row r="1970" spans="9:20" x14ac:dyDescent="0.2">
      <c r="I1970" s="13"/>
      <c r="J1970" s="6"/>
      <c r="K1970" s="7"/>
      <c r="L1970" s="7"/>
      <c r="M1970" s="7"/>
      <c r="N1970" s="7"/>
      <c r="O1970" s="8"/>
      <c r="P1970" s="8"/>
      <c r="Q1970" s="8"/>
      <c r="R1970" s="8"/>
      <c r="S1970" s="8"/>
      <c r="T1970" s="8"/>
    </row>
    <row r="1971" spans="9:20" x14ac:dyDescent="0.2">
      <c r="I1971" s="13"/>
      <c r="J1971" s="6"/>
      <c r="K1971" s="7"/>
      <c r="L1971" s="7"/>
      <c r="M1971" s="7"/>
      <c r="N1971" s="7"/>
      <c r="O1971" s="8"/>
      <c r="P1971" s="8"/>
      <c r="Q1971" s="8"/>
      <c r="R1971" s="8"/>
      <c r="S1971" s="8"/>
      <c r="T1971" s="8"/>
    </row>
    <row r="1972" spans="9:20" x14ac:dyDescent="0.2">
      <c r="I1972" s="13"/>
      <c r="J1972" s="6"/>
      <c r="K1972" s="7"/>
      <c r="L1972" s="7"/>
      <c r="M1972" s="7"/>
      <c r="N1972" s="7"/>
      <c r="O1972" s="8"/>
      <c r="P1972" s="8"/>
      <c r="Q1972" s="8"/>
      <c r="R1972" s="8"/>
      <c r="S1972" s="8"/>
      <c r="T1972" s="8"/>
    </row>
    <row r="1973" spans="9:20" x14ac:dyDescent="0.2">
      <c r="I1973" s="13"/>
      <c r="J1973" s="6"/>
      <c r="K1973" s="7"/>
      <c r="L1973" s="7"/>
      <c r="M1973" s="7"/>
      <c r="N1973" s="7"/>
      <c r="O1973" s="8"/>
      <c r="P1973" s="8"/>
      <c r="Q1973" s="8"/>
      <c r="R1973" s="8"/>
      <c r="S1973" s="8"/>
      <c r="T1973" s="8"/>
    </row>
    <row r="1974" spans="9:20" x14ac:dyDescent="0.2">
      <c r="I1974" s="13"/>
      <c r="J1974" s="6"/>
      <c r="K1974" s="7"/>
      <c r="L1974" s="7"/>
      <c r="M1974" s="7"/>
      <c r="N1974" s="7"/>
      <c r="O1974" s="8"/>
      <c r="P1974" s="8"/>
      <c r="Q1974" s="8"/>
      <c r="R1974" s="8"/>
      <c r="S1974" s="8"/>
      <c r="T1974" s="8"/>
    </row>
    <row r="1975" spans="9:20" x14ac:dyDescent="0.2">
      <c r="I1975" s="13"/>
      <c r="J1975" s="6"/>
      <c r="K1975" s="7"/>
      <c r="L1975" s="7"/>
      <c r="M1975" s="7"/>
      <c r="N1975" s="7"/>
      <c r="O1975" s="8"/>
      <c r="P1975" s="8"/>
      <c r="Q1975" s="8"/>
      <c r="R1975" s="8"/>
      <c r="S1975" s="8"/>
      <c r="T1975" s="8"/>
    </row>
    <row r="1976" spans="9:20" x14ac:dyDescent="0.2">
      <c r="I1976" s="13"/>
      <c r="J1976" s="6"/>
      <c r="K1976" s="7"/>
      <c r="L1976" s="7"/>
      <c r="M1976" s="7"/>
      <c r="N1976" s="7"/>
      <c r="O1976" s="8"/>
      <c r="P1976" s="8"/>
      <c r="Q1976" s="8"/>
      <c r="R1976" s="8"/>
      <c r="S1976" s="8"/>
      <c r="T1976" s="8"/>
    </row>
    <row r="1977" spans="9:20" x14ac:dyDescent="0.2">
      <c r="I1977" s="13"/>
      <c r="J1977" s="6"/>
      <c r="K1977" s="7"/>
      <c r="L1977" s="7"/>
      <c r="M1977" s="7"/>
      <c r="N1977" s="7"/>
      <c r="O1977" s="8"/>
      <c r="P1977" s="8"/>
      <c r="Q1977" s="8"/>
      <c r="R1977" s="8"/>
      <c r="S1977" s="8"/>
      <c r="T1977" s="8"/>
    </row>
    <row r="1978" spans="9:20" x14ac:dyDescent="0.2">
      <c r="I1978" s="13"/>
      <c r="J1978" s="6"/>
      <c r="K1978" s="7"/>
      <c r="L1978" s="7"/>
      <c r="M1978" s="7"/>
      <c r="N1978" s="7"/>
      <c r="O1978" s="8"/>
      <c r="P1978" s="8"/>
      <c r="Q1978" s="8"/>
      <c r="R1978" s="8"/>
      <c r="S1978" s="8"/>
      <c r="T1978" s="8"/>
    </row>
    <row r="1979" spans="9:20" x14ac:dyDescent="0.2">
      <c r="I1979" s="13"/>
      <c r="J1979" s="6"/>
      <c r="K1979" s="7"/>
      <c r="L1979" s="7"/>
      <c r="M1979" s="7"/>
      <c r="N1979" s="7"/>
      <c r="O1979" s="8"/>
      <c r="P1979" s="8"/>
      <c r="Q1979" s="8"/>
      <c r="R1979" s="8"/>
      <c r="S1979" s="8"/>
      <c r="T1979" s="8"/>
    </row>
    <row r="1980" spans="9:20" x14ac:dyDescent="0.2">
      <c r="I1980" s="13"/>
      <c r="J1980" s="6"/>
      <c r="K1980" s="7"/>
      <c r="L1980" s="7"/>
      <c r="M1980" s="7"/>
      <c r="N1980" s="7"/>
      <c r="O1980" s="8"/>
      <c r="P1980" s="8"/>
      <c r="Q1980" s="8"/>
      <c r="R1980" s="8"/>
      <c r="S1980" s="8"/>
      <c r="T1980" s="8"/>
    </row>
    <row r="1981" spans="9:20" x14ac:dyDescent="0.2">
      <c r="I1981" s="13"/>
      <c r="J1981" s="6"/>
      <c r="K1981" s="7"/>
      <c r="L1981" s="7"/>
      <c r="M1981" s="7"/>
      <c r="N1981" s="7"/>
      <c r="O1981" s="8"/>
      <c r="P1981" s="8"/>
      <c r="Q1981" s="8"/>
      <c r="R1981" s="8"/>
      <c r="S1981" s="8"/>
      <c r="T1981" s="8"/>
    </row>
    <row r="1982" spans="9:20" x14ac:dyDescent="0.2">
      <c r="I1982" s="13"/>
      <c r="J1982" s="6"/>
      <c r="K1982" s="7"/>
      <c r="L1982" s="7"/>
      <c r="M1982" s="7"/>
      <c r="N1982" s="7"/>
      <c r="O1982" s="8"/>
      <c r="P1982" s="8"/>
      <c r="Q1982" s="8"/>
      <c r="R1982" s="8"/>
      <c r="S1982" s="8"/>
      <c r="T1982" s="8"/>
    </row>
    <row r="1983" spans="9:20" x14ac:dyDescent="0.2">
      <c r="I1983" s="13"/>
      <c r="J1983" s="6"/>
      <c r="K1983" s="7"/>
      <c r="L1983" s="7"/>
      <c r="M1983" s="7"/>
      <c r="N1983" s="7"/>
      <c r="O1983" s="8"/>
      <c r="P1983" s="8"/>
      <c r="Q1983" s="8"/>
      <c r="R1983" s="8"/>
      <c r="S1983" s="8"/>
      <c r="T1983" s="8"/>
    </row>
    <row r="1984" spans="9:20" x14ac:dyDescent="0.2">
      <c r="I1984" s="13"/>
      <c r="J1984" s="6"/>
      <c r="K1984" s="7"/>
      <c r="L1984" s="7"/>
      <c r="M1984" s="7"/>
      <c r="N1984" s="7"/>
      <c r="O1984" s="8"/>
      <c r="P1984" s="8"/>
      <c r="Q1984" s="8"/>
      <c r="R1984" s="8"/>
      <c r="S1984" s="8"/>
      <c r="T1984" s="8"/>
    </row>
    <row r="1985" spans="9:20" x14ac:dyDescent="0.2">
      <c r="I1985" s="13"/>
      <c r="J1985" s="6"/>
      <c r="K1985" s="7"/>
      <c r="L1985" s="7"/>
      <c r="M1985" s="7"/>
      <c r="N1985" s="7"/>
      <c r="O1985" s="8"/>
      <c r="P1985" s="8"/>
      <c r="Q1985" s="8"/>
      <c r="R1985" s="8"/>
      <c r="S1985" s="8"/>
      <c r="T1985" s="8"/>
    </row>
    <row r="1986" spans="9:20" x14ac:dyDescent="0.2">
      <c r="I1986" s="13"/>
      <c r="J1986" s="6"/>
      <c r="K1986" s="7"/>
      <c r="L1986" s="7"/>
      <c r="M1986" s="7"/>
      <c r="N1986" s="7"/>
      <c r="O1986" s="8"/>
      <c r="P1986" s="8"/>
      <c r="Q1986" s="8"/>
      <c r="R1986" s="8"/>
      <c r="S1986" s="8"/>
      <c r="T1986" s="8"/>
    </row>
    <row r="1987" spans="9:20" x14ac:dyDescent="0.2">
      <c r="I1987" s="13"/>
      <c r="J1987" s="6"/>
      <c r="K1987" s="7"/>
      <c r="L1987" s="7"/>
      <c r="M1987" s="7"/>
      <c r="N1987" s="7"/>
      <c r="O1987" s="8"/>
      <c r="P1987" s="8"/>
      <c r="Q1987" s="8"/>
      <c r="R1987" s="8"/>
      <c r="S1987" s="8"/>
      <c r="T1987" s="8"/>
    </row>
    <row r="1988" spans="9:20" x14ac:dyDescent="0.2">
      <c r="I1988" s="13"/>
      <c r="J1988" s="6"/>
      <c r="K1988" s="7"/>
      <c r="L1988" s="7"/>
      <c r="M1988" s="7"/>
      <c r="N1988" s="7"/>
      <c r="O1988" s="8"/>
      <c r="P1988" s="8"/>
      <c r="Q1988" s="8"/>
      <c r="R1988" s="8"/>
      <c r="S1988" s="8"/>
      <c r="T1988" s="8"/>
    </row>
    <row r="1989" spans="9:20" x14ac:dyDescent="0.2">
      <c r="I1989" s="13"/>
      <c r="J1989" s="6"/>
      <c r="K1989" s="7"/>
      <c r="L1989" s="7"/>
      <c r="M1989" s="7"/>
      <c r="N1989" s="7"/>
      <c r="O1989" s="8"/>
      <c r="P1989" s="8"/>
      <c r="Q1989" s="8"/>
      <c r="R1989" s="8"/>
      <c r="S1989" s="8"/>
      <c r="T1989" s="8"/>
    </row>
    <row r="1990" spans="9:20" x14ac:dyDescent="0.2">
      <c r="I1990" s="13"/>
      <c r="J1990" s="6"/>
      <c r="K1990" s="7"/>
      <c r="L1990" s="7"/>
      <c r="M1990" s="7"/>
      <c r="N1990" s="7"/>
      <c r="O1990" s="8"/>
      <c r="P1990" s="8"/>
      <c r="Q1990" s="8"/>
      <c r="R1990" s="8"/>
      <c r="S1990" s="8"/>
      <c r="T1990" s="8"/>
    </row>
    <row r="1991" spans="9:20" x14ac:dyDescent="0.2">
      <c r="I1991" s="13"/>
      <c r="J1991" s="6"/>
      <c r="K1991" s="7"/>
      <c r="L1991" s="7"/>
      <c r="M1991" s="7"/>
      <c r="N1991" s="7"/>
      <c r="O1991" s="8"/>
      <c r="P1991" s="8"/>
      <c r="Q1991" s="8"/>
      <c r="R1991" s="8"/>
      <c r="S1991" s="8"/>
      <c r="T1991" s="8"/>
    </row>
    <row r="1992" spans="9:20" x14ac:dyDescent="0.2">
      <c r="I1992" s="13"/>
      <c r="J1992" s="6"/>
      <c r="K1992" s="7"/>
      <c r="L1992" s="7"/>
      <c r="M1992" s="7"/>
      <c r="N1992" s="7"/>
      <c r="O1992" s="8"/>
      <c r="P1992" s="8"/>
      <c r="Q1992" s="8"/>
      <c r="R1992" s="8"/>
      <c r="S1992" s="8"/>
      <c r="T1992" s="8"/>
    </row>
    <row r="1993" spans="9:20" x14ac:dyDescent="0.2">
      <c r="I1993" s="13"/>
      <c r="J1993" s="6"/>
      <c r="K1993" s="7"/>
      <c r="L1993" s="7"/>
      <c r="M1993" s="7"/>
      <c r="N1993" s="7"/>
      <c r="O1993" s="8"/>
      <c r="P1993" s="8"/>
      <c r="Q1993" s="8"/>
      <c r="R1993" s="8"/>
      <c r="S1993" s="8"/>
      <c r="T1993" s="8"/>
    </row>
    <row r="1994" spans="9:20" x14ac:dyDescent="0.2">
      <c r="I1994" s="13"/>
      <c r="J1994" s="6"/>
      <c r="K1994" s="7"/>
      <c r="L1994" s="7"/>
      <c r="M1994" s="7"/>
      <c r="N1994" s="7"/>
      <c r="O1994" s="8"/>
      <c r="P1994" s="8"/>
      <c r="Q1994" s="8"/>
      <c r="R1994" s="8"/>
      <c r="S1994" s="8"/>
      <c r="T1994" s="8"/>
    </row>
    <row r="1995" spans="9:20" x14ac:dyDescent="0.2">
      <c r="I1995" s="13"/>
      <c r="J1995" s="6"/>
      <c r="K1995" s="7"/>
      <c r="L1995" s="7"/>
      <c r="M1995" s="7"/>
      <c r="N1995" s="7"/>
      <c r="O1995" s="8"/>
      <c r="P1995" s="8"/>
      <c r="Q1995" s="8"/>
      <c r="R1995" s="8"/>
      <c r="S1995" s="8"/>
      <c r="T1995" s="8"/>
    </row>
    <row r="1996" spans="9:20" x14ac:dyDescent="0.2">
      <c r="I1996" s="13"/>
      <c r="J1996" s="6"/>
      <c r="K1996" s="7"/>
      <c r="L1996" s="7"/>
      <c r="M1996" s="7"/>
      <c r="N1996" s="7"/>
      <c r="O1996" s="8"/>
      <c r="P1996" s="8"/>
      <c r="Q1996" s="8"/>
      <c r="R1996" s="8"/>
      <c r="S1996" s="8"/>
      <c r="T1996" s="8"/>
    </row>
    <row r="1997" spans="9:20" x14ac:dyDescent="0.2">
      <c r="I1997" s="13"/>
      <c r="J1997" s="6"/>
      <c r="K1997" s="7"/>
      <c r="L1997" s="7"/>
      <c r="M1997" s="7"/>
      <c r="N1997" s="7"/>
      <c r="O1997" s="8"/>
      <c r="P1997" s="8"/>
      <c r="Q1997" s="8"/>
      <c r="R1997" s="8"/>
      <c r="S1997" s="8"/>
      <c r="T1997" s="8"/>
    </row>
    <row r="1998" spans="9:20" x14ac:dyDescent="0.2">
      <c r="I1998" s="13"/>
      <c r="J1998" s="6"/>
      <c r="K1998" s="7"/>
      <c r="L1998" s="7"/>
      <c r="M1998" s="7"/>
      <c r="N1998" s="7"/>
      <c r="O1998" s="8"/>
      <c r="P1998" s="8"/>
      <c r="Q1998" s="8"/>
      <c r="R1998" s="8"/>
      <c r="S1998" s="8"/>
      <c r="T1998" s="8"/>
    </row>
    <row r="1999" spans="9:20" x14ac:dyDescent="0.2">
      <c r="I1999" s="13"/>
      <c r="J1999" s="6"/>
      <c r="K1999" s="7"/>
      <c r="L1999" s="7"/>
      <c r="M1999" s="7"/>
      <c r="N1999" s="7"/>
      <c r="O1999" s="8"/>
      <c r="P1999" s="8"/>
      <c r="Q1999" s="8"/>
      <c r="R1999" s="8"/>
      <c r="S1999" s="8"/>
      <c r="T1999" s="8"/>
    </row>
    <row r="2000" spans="9:20" x14ac:dyDescent="0.2">
      <c r="I2000" s="13"/>
      <c r="J2000" s="6"/>
      <c r="K2000" s="7"/>
      <c r="L2000" s="7"/>
      <c r="M2000" s="7"/>
      <c r="N2000" s="7"/>
      <c r="O2000" s="8"/>
      <c r="P2000" s="8"/>
      <c r="Q2000" s="8"/>
      <c r="R2000" s="8"/>
      <c r="S2000" s="8"/>
      <c r="T2000" s="8"/>
    </row>
    <row r="2001" spans="9:20" x14ac:dyDescent="0.2">
      <c r="I2001" s="13"/>
      <c r="J2001" s="6"/>
      <c r="K2001" s="7"/>
      <c r="L2001" s="7"/>
      <c r="M2001" s="7"/>
      <c r="N2001" s="7"/>
      <c r="O2001" s="8"/>
      <c r="P2001" s="8"/>
      <c r="Q2001" s="8"/>
      <c r="R2001" s="8"/>
      <c r="S2001" s="8"/>
      <c r="T2001" s="8"/>
    </row>
    <row r="2002" spans="9:20" x14ac:dyDescent="0.2">
      <c r="I2002" s="13"/>
      <c r="J2002" s="6"/>
      <c r="K2002" s="7"/>
      <c r="L2002" s="7"/>
      <c r="M2002" s="7"/>
      <c r="N2002" s="7"/>
      <c r="O2002" s="8"/>
      <c r="P2002" s="8"/>
      <c r="Q2002" s="8"/>
      <c r="R2002" s="8"/>
      <c r="S2002" s="8"/>
      <c r="T2002" s="8"/>
    </row>
    <row r="2003" spans="9:20" x14ac:dyDescent="0.2">
      <c r="I2003" s="13"/>
      <c r="J2003" s="6"/>
      <c r="K2003" s="7"/>
      <c r="L2003" s="7"/>
      <c r="M2003" s="7"/>
      <c r="N2003" s="7"/>
      <c r="O2003" s="8"/>
      <c r="P2003" s="8"/>
      <c r="Q2003" s="8"/>
      <c r="R2003" s="8"/>
      <c r="S2003" s="8"/>
      <c r="T2003" s="8"/>
    </row>
    <row r="2004" spans="9:20" x14ac:dyDescent="0.2">
      <c r="I2004" s="13"/>
      <c r="J2004" s="6"/>
      <c r="K2004" s="7"/>
      <c r="L2004" s="7"/>
      <c r="M2004" s="7"/>
      <c r="N2004" s="7"/>
      <c r="O2004" s="8"/>
      <c r="P2004" s="8"/>
      <c r="Q2004" s="8"/>
      <c r="R2004" s="8"/>
      <c r="S2004" s="8"/>
      <c r="T2004" s="8"/>
    </row>
    <row r="2005" spans="9:20" x14ac:dyDescent="0.2">
      <c r="I2005" s="13"/>
      <c r="J2005" s="6"/>
      <c r="K2005" s="7"/>
      <c r="L2005" s="7"/>
      <c r="M2005" s="7"/>
      <c r="N2005" s="7"/>
      <c r="O2005" s="8"/>
      <c r="P2005" s="8"/>
      <c r="Q2005" s="8"/>
      <c r="R2005" s="8"/>
      <c r="S2005" s="8"/>
      <c r="T2005" s="8"/>
    </row>
    <row r="2006" spans="9:20" x14ac:dyDescent="0.2">
      <c r="I2006" s="13"/>
      <c r="J2006" s="6"/>
      <c r="K2006" s="7"/>
      <c r="L2006" s="7"/>
      <c r="M2006" s="7"/>
      <c r="N2006" s="7"/>
      <c r="O2006" s="8"/>
      <c r="P2006" s="8"/>
      <c r="Q2006" s="8"/>
      <c r="R2006" s="8"/>
      <c r="S2006" s="8"/>
      <c r="T2006" s="8"/>
    </row>
    <row r="2007" spans="9:20" x14ac:dyDescent="0.2">
      <c r="I2007" s="13"/>
      <c r="J2007" s="6"/>
      <c r="K2007" s="7"/>
      <c r="L2007" s="7"/>
      <c r="M2007" s="7"/>
      <c r="N2007" s="7"/>
      <c r="O2007" s="8"/>
      <c r="P2007" s="8"/>
      <c r="Q2007" s="8"/>
      <c r="R2007" s="8"/>
      <c r="S2007" s="8"/>
      <c r="T2007" s="8"/>
    </row>
    <row r="2008" spans="9:20" x14ac:dyDescent="0.2">
      <c r="I2008" s="13"/>
      <c r="J2008" s="6"/>
      <c r="K2008" s="7"/>
      <c r="L2008" s="7"/>
      <c r="M2008" s="7"/>
      <c r="N2008" s="7"/>
      <c r="O2008" s="8"/>
      <c r="P2008" s="8"/>
      <c r="Q2008" s="8"/>
      <c r="R2008" s="8"/>
      <c r="S2008" s="8"/>
      <c r="T2008" s="8"/>
    </row>
    <row r="2009" spans="9:20" x14ac:dyDescent="0.2">
      <c r="I2009" s="13"/>
      <c r="J2009" s="6"/>
      <c r="K2009" s="7"/>
      <c r="L2009" s="7"/>
      <c r="M2009" s="7"/>
      <c r="N2009" s="7"/>
      <c r="O2009" s="8"/>
      <c r="P2009" s="8"/>
      <c r="Q2009" s="8"/>
      <c r="R2009" s="8"/>
      <c r="S2009" s="8"/>
      <c r="T2009" s="8"/>
    </row>
    <row r="2010" spans="9:20" x14ac:dyDescent="0.2">
      <c r="I2010" s="13"/>
      <c r="J2010" s="6"/>
      <c r="K2010" s="7"/>
      <c r="L2010" s="7"/>
      <c r="M2010" s="7"/>
      <c r="N2010" s="7"/>
      <c r="O2010" s="8"/>
      <c r="P2010" s="8"/>
      <c r="Q2010" s="8"/>
      <c r="R2010" s="8"/>
      <c r="S2010" s="8"/>
      <c r="T2010" s="8"/>
    </row>
    <row r="2011" spans="9:20" x14ac:dyDescent="0.2">
      <c r="I2011" s="13"/>
      <c r="J2011" s="6"/>
      <c r="K2011" s="7"/>
      <c r="L2011" s="7"/>
      <c r="M2011" s="7"/>
      <c r="N2011" s="7"/>
      <c r="O2011" s="8"/>
      <c r="P2011" s="8"/>
      <c r="Q2011" s="8"/>
      <c r="R2011" s="8"/>
      <c r="S2011" s="8"/>
      <c r="T2011" s="8"/>
    </row>
    <row r="2012" spans="9:20" x14ac:dyDescent="0.2">
      <c r="I2012" s="13"/>
      <c r="J2012" s="6"/>
      <c r="K2012" s="7"/>
      <c r="L2012" s="7"/>
      <c r="M2012" s="7"/>
      <c r="N2012" s="7"/>
      <c r="O2012" s="8"/>
      <c r="P2012" s="8"/>
      <c r="Q2012" s="8"/>
      <c r="R2012" s="8"/>
      <c r="S2012" s="8"/>
      <c r="T2012" s="8"/>
    </row>
    <row r="2013" spans="9:20" x14ac:dyDescent="0.2">
      <c r="I2013" s="13"/>
      <c r="J2013" s="6"/>
      <c r="K2013" s="7"/>
      <c r="L2013" s="7"/>
      <c r="M2013" s="7"/>
      <c r="N2013" s="7"/>
      <c r="O2013" s="8"/>
      <c r="P2013" s="8"/>
      <c r="Q2013" s="8"/>
      <c r="R2013" s="8"/>
      <c r="S2013" s="8"/>
      <c r="T2013" s="8"/>
    </row>
    <row r="2014" spans="9:20" x14ac:dyDescent="0.2">
      <c r="I2014" s="13"/>
      <c r="J2014" s="6"/>
      <c r="K2014" s="7"/>
      <c r="L2014" s="7"/>
      <c r="M2014" s="7"/>
      <c r="N2014" s="7"/>
      <c r="O2014" s="8"/>
      <c r="P2014" s="8"/>
      <c r="Q2014" s="8"/>
      <c r="R2014" s="8"/>
      <c r="S2014" s="8"/>
      <c r="T2014" s="8"/>
    </row>
    <row r="2015" spans="9:20" x14ac:dyDescent="0.2">
      <c r="I2015" s="13"/>
      <c r="J2015" s="6"/>
      <c r="K2015" s="7"/>
      <c r="L2015" s="7"/>
      <c r="M2015" s="7"/>
      <c r="N2015" s="7"/>
      <c r="O2015" s="8"/>
      <c r="P2015" s="8"/>
      <c r="Q2015" s="8"/>
      <c r="R2015" s="8"/>
      <c r="S2015" s="8"/>
      <c r="T2015" s="8"/>
    </row>
    <row r="2016" spans="9:20" x14ac:dyDescent="0.2">
      <c r="I2016" s="13"/>
      <c r="J2016" s="6"/>
      <c r="K2016" s="7"/>
      <c r="L2016" s="7"/>
      <c r="M2016" s="7"/>
      <c r="N2016" s="7"/>
      <c r="O2016" s="8"/>
      <c r="P2016" s="8"/>
      <c r="Q2016" s="8"/>
      <c r="R2016" s="8"/>
      <c r="S2016" s="8"/>
      <c r="T2016" s="8"/>
    </row>
    <row r="2017" spans="9:20" x14ac:dyDescent="0.2">
      <c r="I2017" s="13"/>
      <c r="J2017" s="6"/>
      <c r="K2017" s="7"/>
      <c r="L2017" s="7"/>
      <c r="M2017" s="7"/>
      <c r="N2017" s="7"/>
      <c r="O2017" s="8"/>
      <c r="P2017" s="8"/>
      <c r="Q2017" s="8"/>
      <c r="R2017" s="8"/>
      <c r="S2017" s="8"/>
      <c r="T2017" s="8"/>
    </row>
    <row r="2018" spans="9:20" x14ac:dyDescent="0.2">
      <c r="I2018" s="13"/>
      <c r="J2018" s="6"/>
      <c r="K2018" s="7"/>
      <c r="L2018" s="7"/>
      <c r="M2018" s="7"/>
      <c r="N2018" s="7"/>
      <c r="O2018" s="8"/>
      <c r="P2018" s="8"/>
      <c r="Q2018" s="8"/>
      <c r="R2018" s="8"/>
      <c r="S2018" s="8"/>
      <c r="T2018" s="8"/>
    </row>
    <row r="2019" spans="9:20" x14ac:dyDescent="0.2">
      <c r="I2019" s="13"/>
      <c r="J2019" s="6"/>
      <c r="K2019" s="7"/>
      <c r="L2019" s="7"/>
      <c r="M2019" s="7"/>
      <c r="N2019" s="7"/>
      <c r="O2019" s="8"/>
      <c r="P2019" s="8"/>
      <c r="Q2019" s="8"/>
      <c r="R2019" s="8"/>
      <c r="S2019" s="8"/>
      <c r="T2019" s="8"/>
    </row>
    <row r="2020" spans="9:20" x14ac:dyDescent="0.2">
      <c r="I2020" s="13"/>
      <c r="J2020" s="6"/>
      <c r="K2020" s="7"/>
      <c r="L2020" s="7"/>
      <c r="M2020" s="7"/>
      <c r="N2020" s="7"/>
      <c r="O2020" s="8"/>
      <c r="P2020" s="8"/>
      <c r="Q2020" s="8"/>
      <c r="R2020" s="8"/>
      <c r="S2020" s="8"/>
      <c r="T2020" s="8"/>
    </row>
    <row r="2021" spans="9:20" x14ac:dyDescent="0.2">
      <c r="I2021" s="13"/>
      <c r="J2021" s="6"/>
      <c r="K2021" s="7"/>
      <c r="L2021" s="7"/>
      <c r="M2021" s="7"/>
      <c r="N2021" s="7"/>
      <c r="O2021" s="8"/>
      <c r="P2021" s="8"/>
      <c r="Q2021" s="8"/>
      <c r="R2021" s="8"/>
      <c r="S2021" s="8"/>
      <c r="T2021" s="8"/>
    </row>
    <row r="2022" spans="9:20" x14ac:dyDescent="0.2">
      <c r="I2022" s="13"/>
      <c r="J2022" s="6"/>
      <c r="K2022" s="7"/>
      <c r="L2022" s="7"/>
      <c r="M2022" s="7"/>
      <c r="N2022" s="7"/>
      <c r="O2022" s="8"/>
      <c r="P2022" s="8"/>
      <c r="Q2022" s="8"/>
      <c r="R2022" s="8"/>
      <c r="S2022" s="8"/>
      <c r="T2022" s="8"/>
    </row>
    <row r="2023" spans="9:20" x14ac:dyDescent="0.2">
      <c r="I2023" s="13"/>
      <c r="J2023" s="6"/>
      <c r="K2023" s="7"/>
      <c r="L2023" s="7"/>
      <c r="M2023" s="7"/>
      <c r="N2023" s="7"/>
      <c r="O2023" s="8"/>
      <c r="P2023" s="8"/>
      <c r="Q2023" s="8"/>
      <c r="R2023" s="8"/>
      <c r="S2023" s="8"/>
      <c r="T2023" s="8"/>
    </row>
    <row r="2024" spans="9:20" x14ac:dyDescent="0.2">
      <c r="I2024" s="13"/>
      <c r="J2024" s="6"/>
      <c r="K2024" s="7"/>
      <c r="L2024" s="7"/>
      <c r="M2024" s="7"/>
      <c r="N2024" s="7"/>
      <c r="O2024" s="8"/>
      <c r="P2024" s="8"/>
      <c r="Q2024" s="8"/>
      <c r="R2024" s="8"/>
      <c r="S2024" s="8"/>
      <c r="T2024" s="8"/>
    </row>
    <row r="2025" spans="9:20" x14ac:dyDescent="0.2">
      <c r="I2025" s="13"/>
      <c r="J2025" s="6"/>
      <c r="K2025" s="7"/>
      <c r="L2025" s="7"/>
      <c r="M2025" s="7"/>
      <c r="N2025" s="7"/>
      <c r="O2025" s="8"/>
      <c r="P2025" s="8"/>
      <c r="Q2025" s="8"/>
      <c r="R2025" s="8"/>
      <c r="S2025" s="8"/>
      <c r="T2025" s="8"/>
    </row>
    <row r="2026" spans="9:20" x14ac:dyDescent="0.2">
      <c r="I2026" s="13"/>
      <c r="J2026" s="6"/>
      <c r="K2026" s="7"/>
      <c r="L2026" s="7"/>
      <c r="M2026" s="7"/>
      <c r="N2026" s="7"/>
      <c r="O2026" s="8"/>
      <c r="P2026" s="8"/>
      <c r="Q2026" s="8"/>
      <c r="R2026" s="8"/>
      <c r="S2026" s="8"/>
      <c r="T2026" s="8"/>
    </row>
    <row r="2027" spans="9:20" x14ac:dyDescent="0.2">
      <c r="I2027" s="13"/>
      <c r="J2027" s="6"/>
      <c r="K2027" s="7"/>
      <c r="L2027" s="7"/>
      <c r="M2027" s="7"/>
      <c r="N2027" s="7"/>
      <c r="O2027" s="8"/>
      <c r="P2027" s="8"/>
      <c r="Q2027" s="8"/>
      <c r="R2027" s="8"/>
      <c r="S2027" s="8"/>
      <c r="T2027" s="8"/>
    </row>
    <row r="2028" spans="9:20" x14ac:dyDescent="0.2">
      <c r="I2028" s="13"/>
      <c r="J2028" s="6"/>
      <c r="K2028" s="7"/>
      <c r="L2028" s="7"/>
      <c r="M2028" s="7"/>
      <c r="N2028" s="7"/>
      <c r="O2028" s="8"/>
      <c r="P2028" s="8"/>
      <c r="Q2028" s="8"/>
      <c r="R2028" s="8"/>
      <c r="S2028" s="8"/>
      <c r="T2028" s="8"/>
    </row>
    <row r="2029" spans="9:20" x14ac:dyDescent="0.2">
      <c r="I2029" s="13"/>
      <c r="J2029" s="6"/>
      <c r="K2029" s="7"/>
      <c r="L2029" s="7"/>
      <c r="M2029" s="7"/>
      <c r="N2029" s="7"/>
      <c r="O2029" s="8"/>
      <c r="P2029" s="8"/>
      <c r="Q2029" s="8"/>
      <c r="R2029" s="8"/>
      <c r="S2029" s="8"/>
      <c r="T2029" s="8"/>
    </row>
    <row r="2030" spans="9:20" x14ac:dyDescent="0.2">
      <c r="I2030" s="13"/>
      <c r="J2030" s="6"/>
      <c r="K2030" s="7"/>
      <c r="L2030" s="7"/>
      <c r="M2030" s="7"/>
      <c r="N2030" s="7"/>
      <c r="O2030" s="8"/>
      <c r="P2030" s="8"/>
      <c r="Q2030" s="8"/>
      <c r="R2030" s="8"/>
      <c r="S2030" s="8"/>
      <c r="T2030" s="8"/>
    </row>
    <row r="2031" spans="9:20" x14ac:dyDescent="0.2">
      <c r="I2031" s="13"/>
      <c r="J2031" s="6"/>
      <c r="K2031" s="7"/>
      <c r="L2031" s="7"/>
      <c r="M2031" s="7"/>
      <c r="N2031" s="7"/>
      <c r="O2031" s="8"/>
      <c r="P2031" s="8"/>
      <c r="Q2031" s="8"/>
      <c r="R2031" s="8"/>
      <c r="S2031" s="8"/>
      <c r="T2031" s="8"/>
    </row>
    <row r="2032" spans="9:20" x14ac:dyDescent="0.2">
      <c r="I2032" s="13"/>
      <c r="J2032" s="6"/>
      <c r="K2032" s="7"/>
      <c r="L2032" s="7"/>
      <c r="M2032" s="7"/>
      <c r="N2032" s="7"/>
      <c r="O2032" s="8"/>
      <c r="P2032" s="8"/>
      <c r="Q2032" s="8"/>
      <c r="R2032" s="8"/>
      <c r="S2032" s="8"/>
      <c r="T2032" s="8"/>
    </row>
    <row r="2033" spans="9:20" x14ac:dyDescent="0.2">
      <c r="I2033" s="13"/>
      <c r="J2033" s="6"/>
      <c r="K2033" s="7"/>
      <c r="L2033" s="7"/>
      <c r="M2033" s="7"/>
      <c r="N2033" s="7"/>
      <c r="O2033" s="8"/>
      <c r="P2033" s="8"/>
      <c r="Q2033" s="8"/>
      <c r="R2033" s="8"/>
      <c r="S2033" s="8"/>
      <c r="T2033" s="8"/>
    </row>
    <row r="2034" spans="9:20" x14ac:dyDescent="0.2">
      <c r="I2034" s="13"/>
      <c r="J2034" s="6"/>
      <c r="K2034" s="7"/>
      <c r="L2034" s="7"/>
      <c r="M2034" s="7"/>
      <c r="N2034" s="7"/>
      <c r="O2034" s="8"/>
      <c r="P2034" s="8"/>
      <c r="Q2034" s="8"/>
      <c r="R2034" s="8"/>
      <c r="S2034" s="8"/>
      <c r="T2034" s="8"/>
    </row>
    <row r="2035" spans="9:20" x14ac:dyDescent="0.2">
      <c r="I2035" s="13"/>
      <c r="J2035" s="6"/>
      <c r="K2035" s="7"/>
      <c r="L2035" s="7"/>
      <c r="M2035" s="7"/>
      <c r="N2035" s="7"/>
      <c r="O2035" s="8"/>
      <c r="P2035" s="8"/>
      <c r="Q2035" s="8"/>
      <c r="R2035" s="8"/>
      <c r="S2035" s="8"/>
      <c r="T2035" s="8"/>
    </row>
    <row r="2036" spans="9:20" x14ac:dyDescent="0.2">
      <c r="I2036" s="13"/>
      <c r="J2036" s="6"/>
      <c r="K2036" s="7"/>
      <c r="L2036" s="7"/>
      <c r="M2036" s="7"/>
      <c r="N2036" s="7"/>
      <c r="O2036" s="8"/>
      <c r="P2036" s="8"/>
      <c r="Q2036" s="8"/>
      <c r="R2036" s="8"/>
      <c r="S2036" s="8"/>
      <c r="T2036" s="8"/>
    </row>
    <row r="2037" spans="9:20" x14ac:dyDescent="0.2">
      <c r="I2037" s="13"/>
      <c r="J2037" s="6"/>
      <c r="K2037" s="7"/>
      <c r="L2037" s="7"/>
      <c r="M2037" s="7"/>
      <c r="N2037" s="7"/>
      <c r="O2037" s="8"/>
      <c r="P2037" s="8"/>
      <c r="Q2037" s="8"/>
      <c r="R2037" s="8"/>
      <c r="S2037" s="8"/>
      <c r="T2037" s="8"/>
    </row>
    <row r="2038" spans="9:20" x14ac:dyDescent="0.2">
      <c r="I2038" s="13"/>
      <c r="J2038" s="6"/>
      <c r="K2038" s="7"/>
      <c r="L2038" s="7"/>
      <c r="M2038" s="7"/>
      <c r="N2038" s="7"/>
      <c r="O2038" s="8"/>
      <c r="P2038" s="8"/>
      <c r="Q2038" s="8"/>
      <c r="R2038" s="8"/>
      <c r="S2038" s="8"/>
      <c r="T2038" s="8"/>
    </row>
    <row r="2039" spans="9:20" x14ac:dyDescent="0.2">
      <c r="I2039" s="13"/>
      <c r="J2039" s="6"/>
      <c r="K2039" s="7"/>
      <c r="L2039" s="7"/>
      <c r="M2039" s="7"/>
      <c r="N2039" s="7"/>
      <c r="O2039" s="8"/>
      <c r="P2039" s="8"/>
      <c r="Q2039" s="8"/>
      <c r="R2039" s="8"/>
      <c r="S2039" s="8"/>
      <c r="T2039" s="8"/>
    </row>
    <row r="2040" spans="9:20" x14ac:dyDescent="0.2">
      <c r="I2040" s="13"/>
      <c r="J2040" s="6"/>
      <c r="K2040" s="7"/>
      <c r="L2040" s="7"/>
      <c r="M2040" s="7"/>
      <c r="N2040" s="7"/>
      <c r="O2040" s="8"/>
      <c r="P2040" s="8"/>
      <c r="Q2040" s="8"/>
      <c r="R2040" s="8"/>
      <c r="S2040" s="8"/>
      <c r="T2040" s="8"/>
    </row>
    <row r="2041" spans="9:20" x14ac:dyDescent="0.2">
      <c r="I2041" s="13"/>
      <c r="J2041" s="6"/>
      <c r="K2041" s="7"/>
      <c r="L2041" s="7"/>
      <c r="M2041" s="7"/>
      <c r="N2041" s="7"/>
      <c r="O2041" s="8"/>
      <c r="P2041" s="8"/>
      <c r="Q2041" s="8"/>
      <c r="R2041" s="8"/>
      <c r="S2041" s="8"/>
      <c r="T2041" s="8"/>
    </row>
    <row r="2042" spans="9:20" x14ac:dyDescent="0.2">
      <c r="I2042" s="13"/>
      <c r="J2042" s="6"/>
      <c r="K2042" s="7"/>
      <c r="L2042" s="7"/>
      <c r="M2042" s="7"/>
      <c r="N2042" s="7"/>
      <c r="O2042" s="8"/>
      <c r="P2042" s="8"/>
      <c r="Q2042" s="8"/>
      <c r="R2042" s="8"/>
      <c r="S2042" s="8"/>
      <c r="T2042" s="8"/>
    </row>
    <row r="2043" spans="9:20" x14ac:dyDescent="0.2">
      <c r="I2043" s="13"/>
      <c r="J2043" s="6"/>
      <c r="K2043" s="7"/>
      <c r="L2043" s="7"/>
      <c r="M2043" s="7"/>
      <c r="N2043" s="7"/>
      <c r="O2043" s="8"/>
      <c r="P2043" s="8"/>
      <c r="Q2043" s="8"/>
      <c r="R2043" s="8"/>
      <c r="S2043" s="8"/>
      <c r="T2043" s="8"/>
    </row>
    <row r="2044" spans="9:20" x14ac:dyDescent="0.2">
      <c r="I2044" s="13"/>
      <c r="J2044" s="6"/>
      <c r="K2044" s="7"/>
      <c r="L2044" s="7"/>
      <c r="M2044" s="7"/>
      <c r="N2044" s="7"/>
      <c r="O2044" s="8"/>
      <c r="P2044" s="8"/>
      <c r="Q2044" s="8"/>
      <c r="R2044" s="8"/>
      <c r="S2044" s="8"/>
      <c r="T2044" s="8"/>
    </row>
    <row r="2045" spans="9:20" x14ac:dyDescent="0.2">
      <c r="I2045" s="13"/>
      <c r="J2045" s="6"/>
      <c r="K2045" s="7"/>
      <c r="L2045" s="7"/>
      <c r="M2045" s="7"/>
      <c r="N2045" s="7"/>
      <c r="O2045" s="8"/>
      <c r="P2045" s="8"/>
      <c r="Q2045" s="8"/>
      <c r="R2045" s="8"/>
      <c r="S2045" s="8"/>
      <c r="T2045" s="8"/>
    </row>
    <row r="2046" spans="9:20" x14ac:dyDescent="0.2">
      <c r="I2046" s="13"/>
      <c r="J2046" s="6"/>
      <c r="K2046" s="7"/>
      <c r="L2046" s="7"/>
      <c r="M2046" s="7"/>
      <c r="N2046" s="7"/>
      <c r="O2046" s="8"/>
      <c r="P2046" s="8"/>
      <c r="Q2046" s="8"/>
      <c r="R2046" s="8"/>
      <c r="S2046" s="8"/>
      <c r="T2046" s="8"/>
    </row>
    <row r="2047" spans="9:20" x14ac:dyDescent="0.2">
      <c r="I2047" s="13"/>
      <c r="J2047" s="6"/>
      <c r="K2047" s="7"/>
      <c r="L2047" s="7"/>
      <c r="M2047" s="7"/>
      <c r="N2047" s="7"/>
      <c r="O2047" s="8"/>
      <c r="P2047" s="8"/>
      <c r="Q2047" s="8"/>
      <c r="R2047" s="8"/>
      <c r="S2047" s="8"/>
      <c r="T2047" s="8"/>
    </row>
    <row r="2048" spans="9:20" x14ac:dyDescent="0.2">
      <c r="I2048" s="13"/>
      <c r="J2048" s="6"/>
      <c r="K2048" s="7"/>
      <c r="L2048" s="7"/>
      <c r="M2048" s="7"/>
      <c r="N2048" s="7"/>
      <c r="O2048" s="8"/>
      <c r="P2048" s="8"/>
      <c r="Q2048" s="8"/>
      <c r="R2048" s="8"/>
      <c r="S2048" s="8"/>
      <c r="T2048" s="8"/>
    </row>
    <row r="2049" spans="9:20" x14ac:dyDescent="0.2">
      <c r="I2049" s="13"/>
      <c r="J2049" s="6"/>
      <c r="K2049" s="7"/>
      <c r="L2049" s="7"/>
      <c r="M2049" s="7"/>
      <c r="N2049" s="7"/>
      <c r="O2049" s="8"/>
      <c r="P2049" s="8"/>
      <c r="Q2049" s="8"/>
      <c r="R2049" s="8"/>
      <c r="S2049" s="8"/>
      <c r="T2049" s="8"/>
    </row>
    <row r="2050" spans="9:20" x14ac:dyDescent="0.2">
      <c r="I2050" s="13"/>
      <c r="J2050" s="6"/>
      <c r="K2050" s="7"/>
      <c r="L2050" s="7"/>
      <c r="M2050" s="7"/>
      <c r="N2050" s="7"/>
      <c r="O2050" s="8"/>
      <c r="P2050" s="8"/>
      <c r="Q2050" s="8"/>
      <c r="R2050" s="8"/>
      <c r="S2050" s="8"/>
      <c r="T2050" s="8"/>
    </row>
    <row r="2051" spans="9:20" x14ac:dyDescent="0.2">
      <c r="I2051" s="13"/>
      <c r="J2051" s="6"/>
      <c r="K2051" s="7"/>
      <c r="L2051" s="7"/>
      <c r="M2051" s="7"/>
      <c r="N2051" s="7"/>
      <c r="O2051" s="8"/>
      <c r="P2051" s="8"/>
      <c r="Q2051" s="8"/>
      <c r="R2051" s="8"/>
      <c r="S2051" s="8"/>
      <c r="T2051" s="8"/>
    </row>
    <row r="2052" spans="9:20" x14ac:dyDescent="0.2">
      <c r="I2052" s="13"/>
      <c r="J2052" s="6"/>
      <c r="K2052" s="7"/>
      <c r="L2052" s="7"/>
      <c r="M2052" s="7"/>
      <c r="N2052" s="7"/>
      <c r="O2052" s="8"/>
      <c r="P2052" s="8"/>
      <c r="Q2052" s="8"/>
      <c r="R2052" s="8"/>
      <c r="S2052" s="8"/>
      <c r="T2052" s="8"/>
    </row>
    <row r="2053" spans="9:20" x14ac:dyDescent="0.2">
      <c r="I2053" s="13"/>
      <c r="J2053" s="6"/>
      <c r="K2053" s="7"/>
      <c r="L2053" s="7"/>
      <c r="M2053" s="7"/>
      <c r="N2053" s="7"/>
      <c r="O2053" s="8"/>
      <c r="P2053" s="8"/>
      <c r="Q2053" s="8"/>
      <c r="R2053" s="8"/>
      <c r="S2053" s="8"/>
      <c r="T2053" s="8"/>
    </row>
    <row r="2054" spans="9:20" x14ac:dyDescent="0.2">
      <c r="I2054" s="13"/>
      <c r="J2054" s="6"/>
      <c r="K2054" s="7"/>
      <c r="L2054" s="7"/>
      <c r="M2054" s="7"/>
      <c r="N2054" s="7"/>
      <c r="O2054" s="8"/>
      <c r="P2054" s="8"/>
      <c r="Q2054" s="8"/>
      <c r="R2054" s="8"/>
      <c r="S2054" s="8"/>
      <c r="T2054" s="8"/>
    </row>
    <row r="2055" spans="9:20" x14ac:dyDescent="0.2">
      <c r="I2055" s="13"/>
      <c r="J2055" s="6"/>
      <c r="K2055" s="7"/>
      <c r="L2055" s="7"/>
      <c r="M2055" s="7"/>
      <c r="N2055" s="7"/>
      <c r="O2055" s="8"/>
      <c r="P2055" s="8"/>
      <c r="Q2055" s="8"/>
      <c r="R2055" s="8"/>
      <c r="S2055" s="8"/>
      <c r="T2055" s="8"/>
    </row>
    <row r="2056" spans="9:20" x14ac:dyDescent="0.2">
      <c r="I2056" s="13"/>
      <c r="J2056" s="6"/>
      <c r="K2056" s="7"/>
      <c r="L2056" s="7"/>
      <c r="M2056" s="7"/>
      <c r="N2056" s="7"/>
      <c r="O2056" s="8"/>
      <c r="P2056" s="8"/>
      <c r="Q2056" s="8"/>
      <c r="R2056" s="8"/>
      <c r="S2056" s="8"/>
      <c r="T2056" s="8"/>
    </row>
    <row r="2057" spans="9:20" x14ac:dyDescent="0.2">
      <c r="I2057" s="13"/>
      <c r="J2057" s="6"/>
      <c r="K2057" s="7"/>
      <c r="L2057" s="7"/>
      <c r="M2057" s="7"/>
      <c r="N2057" s="7"/>
      <c r="O2057" s="8"/>
      <c r="P2057" s="8"/>
      <c r="Q2057" s="8"/>
      <c r="R2057" s="8"/>
      <c r="S2057" s="8"/>
      <c r="T2057" s="8"/>
    </row>
    <row r="2058" spans="9:20" x14ac:dyDescent="0.2">
      <c r="I2058" s="13"/>
      <c r="J2058" s="6"/>
      <c r="K2058" s="7"/>
      <c r="L2058" s="7"/>
      <c r="M2058" s="7"/>
      <c r="N2058" s="7"/>
      <c r="O2058" s="8"/>
      <c r="P2058" s="8"/>
      <c r="Q2058" s="8"/>
      <c r="R2058" s="8"/>
      <c r="S2058" s="8"/>
      <c r="T2058" s="8"/>
    </row>
    <row r="2059" spans="9:20" x14ac:dyDescent="0.2">
      <c r="I2059" s="13"/>
      <c r="J2059" s="6"/>
      <c r="K2059" s="7"/>
      <c r="L2059" s="7"/>
      <c r="M2059" s="7"/>
      <c r="N2059" s="7"/>
      <c r="O2059" s="8"/>
      <c r="P2059" s="8"/>
      <c r="Q2059" s="8"/>
      <c r="R2059" s="8"/>
      <c r="S2059" s="8"/>
      <c r="T2059" s="8"/>
    </row>
    <row r="2060" spans="9:20" x14ac:dyDescent="0.2">
      <c r="I2060" s="13"/>
      <c r="J2060" s="6"/>
      <c r="K2060" s="7"/>
      <c r="L2060" s="7"/>
      <c r="M2060" s="7"/>
      <c r="N2060" s="7"/>
      <c r="O2060" s="8"/>
      <c r="P2060" s="8"/>
      <c r="Q2060" s="8"/>
      <c r="R2060" s="8"/>
      <c r="S2060" s="8"/>
      <c r="T2060" s="8"/>
    </row>
    <row r="2061" spans="9:20" x14ac:dyDescent="0.2">
      <c r="I2061" s="13"/>
      <c r="J2061" s="6"/>
      <c r="K2061" s="7"/>
      <c r="L2061" s="7"/>
      <c r="M2061" s="7"/>
      <c r="N2061" s="7"/>
      <c r="O2061" s="8"/>
      <c r="P2061" s="8"/>
      <c r="Q2061" s="8"/>
      <c r="R2061" s="8"/>
      <c r="S2061" s="8"/>
      <c r="T2061" s="8"/>
    </row>
    <row r="2062" spans="9:20" x14ac:dyDescent="0.2">
      <c r="I2062" s="13"/>
      <c r="J2062" s="6"/>
      <c r="K2062" s="7"/>
      <c r="L2062" s="7"/>
      <c r="M2062" s="7"/>
      <c r="N2062" s="7"/>
      <c r="O2062" s="8"/>
      <c r="P2062" s="8"/>
      <c r="Q2062" s="8"/>
      <c r="R2062" s="8"/>
      <c r="S2062" s="8"/>
      <c r="T2062" s="8"/>
    </row>
    <row r="2063" spans="9:20" x14ac:dyDescent="0.2">
      <c r="I2063" s="13"/>
      <c r="J2063" s="6"/>
      <c r="K2063" s="7"/>
      <c r="L2063" s="7"/>
      <c r="M2063" s="7"/>
      <c r="N2063" s="7"/>
      <c r="O2063" s="8"/>
      <c r="P2063" s="8"/>
      <c r="Q2063" s="8"/>
      <c r="R2063" s="8"/>
      <c r="S2063" s="8"/>
      <c r="T2063" s="8"/>
    </row>
    <row r="2064" spans="9:20" x14ac:dyDescent="0.2">
      <c r="I2064" s="13"/>
      <c r="J2064" s="6"/>
      <c r="K2064" s="7"/>
      <c r="L2064" s="7"/>
      <c r="M2064" s="7"/>
      <c r="N2064" s="7"/>
      <c r="O2064" s="8"/>
      <c r="P2064" s="8"/>
      <c r="Q2064" s="8"/>
      <c r="R2064" s="8"/>
      <c r="S2064" s="8"/>
      <c r="T2064" s="8"/>
    </row>
    <row r="2065" spans="9:20" x14ac:dyDescent="0.2">
      <c r="I2065" s="13"/>
      <c r="J2065" s="6"/>
      <c r="K2065" s="7"/>
      <c r="L2065" s="7"/>
      <c r="M2065" s="7"/>
      <c r="N2065" s="7"/>
      <c r="O2065" s="8"/>
      <c r="P2065" s="8"/>
      <c r="Q2065" s="8"/>
      <c r="R2065" s="8"/>
      <c r="S2065" s="8"/>
      <c r="T2065" s="8"/>
    </row>
    <row r="2066" spans="9:20" x14ac:dyDescent="0.2">
      <c r="I2066" s="13"/>
      <c r="J2066" s="6"/>
      <c r="K2066" s="7"/>
      <c r="L2066" s="7"/>
      <c r="M2066" s="7"/>
      <c r="N2066" s="7"/>
      <c r="O2066" s="8"/>
      <c r="P2066" s="8"/>
      <c r="Q2066" s="8"/>
      <c r="R2066" s="8"/>
      <c r="S2066" s="8"/>
      <c r="T2066" s="8"/>
    </row>
    <row r="2067" spans="9:20" x14ac:dyDescent="0.2">
      <c r="I2067" s="13"/>
      <c r="J2067" s="6"/>
      <c r="K2067" s="7"/>
      <c r="L2067" s="7"/>
      <c r="M2067" s="7"/>
      <c r="N2067" s="7"/>
      <c r="O2067" s="8"/>
      <c r="P2067" s="8"/>
      <c r="Q2067" s="8"/>
      <c r="R2067" s="8"/>
      <c r="S2067" s="8"/>
      <c r="T2067" s="8"/>
    </row>
    <row r="2068" spans="9:20" x14ac:dyDescent="0.2">
      <c r="I2068" s="13"/>
      <c r="J2068" s="6"/>
      <c r="K2068" s="7"/>
      <c r="L2068" s="7"/>
      <c r="M2068" s="7"/>
      <c r="N2068" s="7"/>
      <c r="O2068" s="8"/>
      <c r="P2068" s="8"/>
      <c r="Q2068" s="8"/>
      <c r="R2068" s="8"/>
      <c r="S2068" s="8"/>
      <c r="T2068" s="8"/>
    </row>
    <row r="2069" spans="9:20" x14ac:dyDescent="0.2">
      <c r="I2069" s="13"/>
      <c r="J2069" s="6"/>
      <c r="K2069" s="7"/>
      <c r="L2069" s="7"/>
      <c r="M2069" s="7"/>
      <c r="N2069" s="7"/>
      <c r="O2069" s="8"/>
      <c r="P2069" s="8"/>
      <c r="Q2069" s="8"/>
      <c r="R2069" s="8"/>
      <c r="S2069" s="8"/>
      <c r="T2069" s="8"/>
    </row>
    <row r="2070" spans="9:20" x14ac:dyDescent="0.2">
      <c r="I2070" s="13"/>
      <c r="J2070" s="6"/>
      <c r="K2070" s="7"/>
      <c r="L2070" s="7"/>
      <c r="M2070" s="7"/>
      <c r="N2070" s="7"/>
      <c r="O2070" s="8"/>
      <c r="P2070" s="8"/>
      <c r="Q2070" s="8"/>
      <c r="R2070" s="8"/>
      <c r="S2070" s="8"/>
      <c r="T2070" s="8"/>
    </row>
    <row r="2071" spans="9:20" x14ac:dyDescent="0.2">
      <c r="I2071" s="13"/>
      <c r="J2071" s="6"/>
      <c r="K2071" s="7"/>
      <c r="L2071" s="7"/>
      <c r="M2071" s="7"/>
      <c r="N2071" s="7"/>
      <c r="O2071" s="8"/>
      <c r="P2071" s="8"/>
      <c r="Q2071" s="8"/>
      <c r="R2071" s="8"/>
      <c r="S2071" s="8"/>
      <c r="T2071" s="8"/>
    </row>
    <row r="2072" spans="9:20" x14ac:dyDescent="0.2">
      <c r="I2072" s="13"/>
      <c r="J2072" s="6"/>
      <c r="K2072" s="7"/>
      <c r="L2072" s="7"/>
      <c r="M2072" s="7"/>
      <c r="N2072" s="7"/>
      <c r="O2072" s="8"/>
      <c r="P2072" s="8"/>
      <c r="Q2072" s="8"/>
      <c r="R2072" s="8"/>
      <c r="S2072" s="8"/>
      <c r="T2072" s="8"/>
    </row>
    <row r="2073" spans="9:20" x14ac:dyDescent="0.2">
      <c r="I2073" s="13"/>
      <c r="J2073" s="6"/>
      <c r="K2073" s="7"/>
      <c r="L2073" s="7"/>
      <c r="M2073" s="7"/>
      <c r="N2073" s="7"/>
      <c r="O2073" s="8"/>
      <c r="P2073" s="8"/>
      <c r="Q2073" s="8"/>
      <c r="R2073" s="8"/>
      <c r="S2073" s="8"/>
      <c r="T2073" s="8"/>
    </row>
    <row r="2074" spans="9:20" x14ac:dyDescent="0.2">
      <c r="I2074" s="13"/>
      <c r="J2074" s="6"/>
      <c r="K2074" s="7"/>
      <c r="L2074" s="7"/>
      <c r="M2074" s="7"/>
      <c r="N2074" s="7"/>
      <c r="O2074" s="8"/>
      <c r="P2074" s="8"/>
      <c r="Q2074" s="8"/>
      <c r="R2074" s="8"/>
      <c r="S2074" s="8"/>
      <c r="T2074" s="8"/>
    </row>
    <row r="2075" spans="9:20" x14ac:dyDescent="0.2">
      <c r="I2075" s="13"/>
      <c r="J2075" s="6"/>
      <c r="K2075" s="7"/>
      <c r="L2075" s="7"/>
      <c r="M2075" s="7"/>
      <c r="N2075" s="7"/>
      <c r="O2075" s="8"/>
      <c r="P2075" s="8"/>
      <c r="Q2075" s="8"/>
      <c r="R2075" s="8"/>
      <c r="S2075" s="8"/>
      <c r="T2075" s="8"/>
    </row>
    <row r="2076" spans="9:20" x14ac:dyDescent="0.2">
      <c r="I2076" s="13"/>
      <c r="J2076" s="6"/>
      <c r="K2076" s="7"/>
      <c r="L2076" s="7"/>
      <c r="M2076" s="7"/>
      <c r="N2076" s="7"/>
      <c r="O2076" s="8"/>
      <c r="P2076" s="8"/>
      <c r="Q2076" s="8"/>
      <c r="R2076" s="8"/>
      <c r="S2076" s="8"/>
      <c r="T2076" s="8"/>
    </row>
    <row r="2077" spans="9:20" x14ac:dyDescent="0.2">
      <c r="I2077" s="13"/>
      <c r="J2077" s="6"/>
      <c r="K2077" s="7"/>
      <c r="L2077" s="7"/>
      <c r="M2077" s="7"/>
      <c r="N2077" s="7"/>
      <c r="O2077" s="8"/>
      <c r="P2077" s="8"/>
      <c r="Q2077" s="8"/>
      <c r="R2077" s="8"/>
      <c r="S2077" s="8"/>
      <c r="T2077" s="8"/>
    </row>
    <row r="2078" spans="9:20" x14ac:dyDescent="0.2">
      <c r="I2078" s="13"/>
      <c r="J2078" s="6"/>
      <c r="K2078" s="7"/>
      <c r="L2078" s="7"/>
      <c r="M2078" s="7"/>
      <c r="N2078" s="7"/>
      <c r="O2078" s="8"/>
      <c r="P2078" s="8"/>
      <c r="Q2078" s="8"/>
      <c r="R2078" s="8"/>
      <c r="S2078" s="8"/>
      <c r="T2078" s="8"/>
    </row>
    <row r="2079" spans="9:20" x14ac:dyDescent="0.2">
      <c r="I2079" s="13"/>
      <c r="J2079" s="6"/>
      <c r="K2079" s="7"/>
      <c r="L2079" s="7"/>
      <c r="M2079" s="7"/>
      <c r="N2079" s="7"/>
      <c r="O2079" s="8"/>
      <c r="P2079" s="8"/>
      <c r="Q2079" s="8"/>
      <c r="R2079" s="8"/>
      <c r="S2079" s="8"/>
      <c r="T2079" s="8"/>
    </row>
    <row r="2080" spans="9:20" x14ac:dyDescent="0.2">
      <c r="I2080" s="13"/>
      <c r="J2080" s="6"/>
      <c r="K2080" s="7"/>
      <c r="L2080" s="7"/>
      <c r="M2080" s="7"/>
      <c r="N2080" s="7"/>
      <c r="O2080" s="8"/>
      <c r="P2080" s="8"/>
      <c r="Q2080" s="8"/>
      <c r="R2080" s="8"/>
      <c r="S2080" s="8"/>
      <c r="T2080" s="8"/>
    </row>
    <row r="2081" spans="9:20" x14ac:dyDescent="0.2">
      <c r="I2081" s="13"/>
      <c r="J2081" s="6"/>
      <c r="K2081" s="7"/>
      <c r="L2081" s="7"/>
      <c r="M2081" s="7"/>
      <c r="N2081" s="7"/>
      <c r="O2081" s="8"/>
      <c r="P2081" s="8"/>
      <c r="Q2081" s="8"/>
      <c r="R2081" s="8"/>
      <c r="S2081" s="8"/>
      <c r="T2081" s="8"/>
    </row>
    <row r="2082" spans="9:20" x14ac:dyDescent="0.2">
      <c r="I2082" s="13"/>
      <c r="J2082" s="6"/>
      <c r="K2082" s="7"/>
      <c r="L2082" s="7"/>
      <c r="M2082" s="7"/>
      <c r="N2082" s="7"/>
      <c r="O2082" s="8"/>
      <c r="P2082" s="8"/>
      <c r="Q2082" s="8"/>
      <c r="R2082" s="8"/>
      <c r="S2082" s="8"/>
      <c r="T2082" s="8"/>
    </row>
    <row r="2083" spans="9:20" x14ac:dyDescent="0.2">
      <c r="I2083" s="13"/>
      <c r="J2083" s="6"/>
      <c r="K2083" s="7"/>
      <c r="L2083" s="7"/>
      <c r="M2083" s="7"/>
      <c r="N2083" s="7"/>
      <c r="O2083" s="8"/>
      <c r="P2083" s="8"/>
      <c r="Q2083" s="8"/>
      <c r="R2083" s="8"/>
      <c r="S2083" s="8"/>
      <c r="T2083" s="8"/>
    </row>
    <row r="2084" spans="9:20" x14ac:dyDescent="0.2">
      <c r="I2084" s="13"/>
      <c r="J2084" s="6"/>
      <c r="K2084" s="7"/>
      <c r="L2084" s="7"/>
      <c r="M2084" s="7"/>
      <c r="N2084" s="7"/>
      <c r="O2084" s="8"/>
      <c r="P2084" s="8"/>
      <c r="Q2084" s="8"/>
      <c r="R2084" s="8"/>
      <c r="S2084" s="8"/>
      <c r="T2084" s="8"/>
    </row>
    <row r="2085" spans="9:20" x14ac:dyDescent="0.2">
      <c r="I2085" s="13"/>
      <c r="J2085" s="6"/>
      <c r="K2085" s="7"/>
      <c r="L2085" s="7"/>
      <c r="M2085" s="7"/>
      <c r="N2085" s="7"/>
      <c r="O2085" s="8"/>
      <c r="P2085" s="8"/>
      <c r="Q2085" s="8"/>
      <c r="R2085" s="8"/>
      <c r="S2085" s="8"/>
      <c r="T2085" s="8"/>
    </row>
    <row r="2086" spans="9:20" x14ac:dyDescent="0.2">
      <c r="I2086" s="13"/>
      <c r="J2086" s="6"/>
      <c r="K2086" s="7"/>
      <c r="L2086" s="7"/>
      <c r="M2086" s="7"/>
      <c r="N2086" s="7"/>
      <c r="O2086" s="8"/>
      <c r="P2086" s="8"/>
      <c r="Q2086" s="8"/>
      <c r="R2086" s="8"/>
      <c r="S2086" s="8"/>
      <c r="T2086" s="8"/>
    </row>
    <row r="2087" spans="9:20" x14ac:dyDescent="0.2">
      <c r="I2087" s="13"/>
      <c r="J2087" s="6"/>
      <c r="K2087" s="7"/>
      <c r="L2087" s="7"/>
      <c r="M2087" s="7"/>
      <c r="N2087" s="7"/>
      <c r="O2087" s="8"/>
      <c r="P2087" s="8"/>
      <c r="Q2087" s="8"/>
      <c r="R2087" s="8"/>
      <c r="S2087" s="8"/>
      <c r="T2087" s="8"/>
    </row>
    <row r="2088" spans="9:20" x14ac:dyDescent="0.2">
      <c r="I2088" s="13"/>
      <c r="J2088" s="6"/>
      <c r="K2088" s="7"/>
      <c r="L2088" s="7"/>
      <c r="M2088" s="7"/>
      <c r="N2088" s="7"/>
      <c r="O2088" s="8"/>
      <c r="P2088" s="8"/>
      <c r="Q2088" s="8"/>
      <c r="R2088" s="8"/>
      <c r="S2088" s="8"/>
      <c r="T2088" s="8"/>
    </row>
    <row r="2089" spans="9:20" x14ac:dyDescent="0.2">
      <c r="I2089" s="13"/>
      <c r="J2089" s="6"/>
      <c r="K2089" s="7"/>
      <c r="L2089" s="7"/>
      <c r="M2089" s="7"/>
      <c r="N2089" s="7"/>
      <c r="O2089" s="8"/>
      <c r="P2089" s="8"/>
      <c r="Q2089" s="8"/>
      <c r="R2089" s="8"/>
      <c r="S2089" s="8"/>
      <c r="T2089" s="8"/>
    </row>
    <row r="2090" spans="9:20" x14ac:dyDescent="0.2">
      <c r="I2090" s="13"/>
      <c r="J2090" s="6"/>
      <c r="K2090" s="7"/>
      <c r="L2090" s="7"/>
      <c r="M2090" s="7"/>
      <c r="N2090" s="7"/>
      <c r="O2090" s="8"/>
      <c r="P2090" s="8"/>
      <c r="Q2090" s="8"/>
      <c r="R2090" s="8"/>
      <c r="S2090" s="8"/>
      <c r="T2090" s="8"/>
    </row>
    <row r="2091" spans="9:20" x14ac:dyDescent="0.2">
      <c r="I2091" s="13"/>
      <c r="J2091" s="6"/>
      <c r="K2091" s="7"/>
      <c r="L2091" s="7"/>
      <c r="M2091" s="7"/>
      <c r="N2091" s="7"/>
      <c r="O2091" s="8"/>
      <c r="P2091" s="8"/>
      <c r="Q2091" s="8"/>
      <c r="R2091" s="8"/>
      <c r="S2091" s="8"/>
      <c r="T2091" s="8"/>
    </row>
    <row r="2092" spans="9:20" x14ac:dyDescent="0.2">
      <c r="I2092" s="13"/>
      <c r="J2092" s="6"/>
      <c r="K2092" s="7"/>
      <c r="L2092" s="7"/>
      <c r="M2092" s="7"/>
      <c r="N2092" s="7"/>
      <c r="O2092" s="8"/>
      <c r="P2092" s="8"/>
      <c r="Q2092" s="8"/>
      <c r="R2092" s="8"/>
      <c r="S2092" s="8"/>
      <c r="T2092" s="8"/>
    </row>
    <row r="2093" spans="9:20" x14ac:dyDescent="0.2">
      <c r="I2093" s="13"/>
      <c r="J2093" s="6"/>
      <c r="K2093" s="7"/>
      <c r="L2093" s="7"/>
      <c r="M2093" s="7"/>
      <c r="N2093" s="7"/>
      <c r="O2093" s="8"/>
      <c r="P2093" s="8"/>
      <c r="Q2093" s="8"/>
      <c r="R2093" s="8"/>
      <c r="S2093" s="8"/>
      <c r="T2093" s="8"/>
    </row>
    <row r="2094" spans="9:20" x14ac:dyDescent="0.2">
      <c r="I2094" s="13"/>
      <c r="J2094" s="6"/>
      <c r="K2094" s="7"/>
      <c r="L2094" s="7"/>
      <c r="M2094" s="7"/>
      <c r="N2094" s="7"/>
      <c r="O2094" s="8"/>
      <c r="P2094" s="8"/>
      <c r="Q2094" s="8"/>
      <c r="R2094" s="8"/>
      <c r="S2094" s="8"/>
      <c r="T2094" s="8"/>
    </row>
    <row r="2095" spans="9:20" x14ac:dyDescent="0.2">
      <c r="I2095" s="13"/>
      <c r="J2095" s="6"/>
      <c r="K2095" s="7"/>
      <c r="L2095" s="7"/>
      <c r="M2095" s="7"/>
      <c r="N2095" s="7"/>
      <c r="O2095" s="8"/>
      <c r="P2095" s="8"/>
      <c r="Q2095" s="8"/>
      <c r="R2095" s="8"/>
      <c r="S2095" s="8"/>
      <c r="T2095" s="8"/>
    </row>
    <row r="2096" spans="9:20" x14ac:dyDescent="0.2">
      <c r="I2096" s="13"/>
      <c r="J2096" s="6"/>
      <c r="K2096" s="7"/>
      <c r="L2096" s="7"/>
      <c r="M2096" s="7"/>
      <c r="N2096" s="7"/>
      <c r="O2096" s="8"/>
      <c r="P2096" s="8"/>
      <c r="Q2096" s="8"/>
      <c r="R2096" s="8"/>
      <c r="S2096" s="8"/>
      <c r="T2096" s="8"/>
    </row>
    <row r="2097" spans="9:20" x14ac:dyDescent="0.2">
      <c r="I2097" s="13"/>
      <c r="J2097" s="6"/>
      <c r="K2097" s="7"/>
      <c r="L2097" s="7"/>
      <c r="M2097" s="7"/>
      <c r="N2097" s="7"/>
      <c r="O2097" s="8"/>
      <c r="P2097" s="8"/>
      <c r="Q2097" s="8"/>
      <c r="R2097" s="8"/>
      <c r="S2097" s="8"/>
      <c r="T2097" s="8"/>
    </row>
    <row r="2098" spans="9:20" x14ac:dyDescent="0.2">
      <c r="I2098" s="13"/>
      <c r="J2098" s="6"/>
      <c r="K2098" s="7"/>
      <c r="L2098" s="7"/>
      <c r="M2098" s="7"/>
      <c r="N2098" s="7"/>
      <c r="O2098" s="8"/>
      <c r="P2098" s="8"/>
      <c r="Q2098" s="8"/>
      <c r="R2098" s="8"/>
      <c r="S2098" s="8"/>
      <c r="T2098" s="8"/>
    </row>
    <row r="2099" spans="9:20" x14ac:dyDescent="0.2">
      <c r="I2099" s="13"/>
      <c r="J2099" s="6"/>
      <c r="K2099" s="7"/>
      <c r="L2099" s="7"/>
      <c r="M2099" s="7"/>
      <c r="N2099" s="7"/>
      <c r="O2099" s="8"/>
      <c r="P2099" s="8"/>
      <c r="Q2099" s="8"/>
      <c r="R2099" s="8"/>
      <c r="S2099" s="8"/>
      <c r="T2099" s="8"/>
    </row>
    <row r="2100" spans="9:20" x14ac:dyDescent="0.2">
      <c r="I2100" s="13"/>
      <c r="J2100" s="6"/>
      <c r="K2100" s="7"/>
      <c r="L2100" s="7"/>
      <c r="M2100" s="7"/>
      <c r="N2100" s="7"/>
      <c r="O2100" s="8"/>
      <c r="P2100" s="8"/>
      <c r="Q2100" s="8"/>
      <c r="R2100" s="8"/>
      <c r="S2100" s="8"/>
      <c r="T2100" s="8"/>
    </row>
    <row r="2101" spans="9:20" x14ac:dyDescent="0.2">
      <c r="I2101" s="13"/>
      <c r="J2101" s="6"/>
      <c r="K2101" s="7"/>
      <c r="L2101" s="7"/>
      <c r="M2101" s="7"/>
      <c r="N2101" s="7"/>
      <c r="O2101" s="8"/>
      <c r="P2101" s="8"/>
      <c r="Q2101" s="8"/>
      <c r="R2101" s="8"/>
      <c r="S2101" s="8"/>
      <c r="T2101" s="8"/>
    </row>
    <row r="2102" spans="9:20" x14ac:dyDescent="0.2">
      <c r="I2102" s="13"/>
      <c r="J2102" s="6"/>
      <c r="K2102" s="7"/>
      <c r="L2102" s="7"/>
      <c r="M2102" s="7"/>
      <c r="N2102" s="7"/>
      <c r="O2102" s="8"/>
      <c r="P2102" s="8"/>
      <c r="Q2102" s="8"/>
      <c r="R2102" s="8"/>
      <c r="S2102" s="8"/>
      <c r="T2102" s="8"/>
    </row>
    <row r="2103" spans="9:20" x14ac:dyDescent="0.2">
      <c r="I2103" s="13"/>
      <c r="J2103" s="6"/>
      <c r="K2103" s="7"/>
      <c r="L2103" s="7"/>
      <c r="M2103" s="7"/>
      <c r="N2103" s="7"/>
      <c r="O2103" s="8"/>
      <c r="P2103" s="8"/>
      <c r="Q2103" s="8"/>
      <c r="R2103" s="8"/>
      <c r="S2103" s="8"/>
      <c r="T2103" s="8"/>
    </row>
    <row r="2104" spans="9:20" x14ac:dyDescent="0.2">
      <c r="I2104" s="13"/>
      <c r="J2104" s="6"/>
      <c r="K2104" s="7"/>
      <c r="L2104" s="7"/>
      <c r="M2104" s="7"/>
      <c r="N2104" s="7"/>
      <c r="O2104" s="8"/>
      <c r="P2104" s="8"/>
      <c r="Q2104" s="8"/>
      <c r="R2104" s="8"/>
      <c r="S2104" s="8"/>
      <c r="T2104" s="8"/>
    </row>
    <row r="2105" spans="9:20" x14ac:dyDescent="0.2">
      <c r="I2105" s="13"/>
      <c r="J2105" s="6"/>
      <c r="K2105" s="7"/>
      <c r="L2105" s="7"/>
      <c r="M2105" s="7"/>
      <c r="N2105" s="7"/>
      <c r="O2105" s="8"/>
      <c r="P2105" s="8"/>
      <c r="Q2105" s="8"/>
      <c r="R2105" s="8"/>
      <c r="S2105" s="8"/>
      <c r="T2105" s="8"/>
    </row>
    <row r="2106" spans="9:20" x14ac:dyDescent="0.2">
      <c r="I2106" s="13"/>
      <c r="J2106" s="6"/>
      <c r="K2106" s="7"/>
      <c r="L2106" s="7"/>
      <c r="M2106" s="7"/>
      <c r="N2106" s="7"/>
      <c r="O2106" s="8"/>
      <c r="P2106" s="8"/>
      <c r="Q2106" s="8"/>
      <c r="R2106" s="8"/>
      <c r="S2106" s="8"/>
      <c r="T2106" s="8"/>
    </row>
    <row r="2107" spans="9:20" x14ac:dyDescent="0.2">
      <c r="I2107" s="13"/>
      <c r="J2107" s="6"/>
      <c r="K2107" s="7"/>
      <c r="L2107" s="7"/>
      <c r="M2107" s="7"/>
      <c r="N2107" s="7"/>
      <c r="O2107" s="8"/>
      <c r="P2107" s="8"/>
      <c r="Q2107" s="8"/>
      <c r="R2107" s="8"/>
      <c r="S2107" s="8"/>
      <c r="T2107" s="8"/>
    </row>
    <row r="2108" spans="9:20" x14ac:dyDescent="0.2">
      <c r="I2108" s="13"/>
      <c r="J2108" s="6"/>
      <c r="K2108" s="7"/>
      <c r="L2108" s="7"/>
      <c r="M2108" s="7"/>
      <c r="N2108" s="7"/>
      <c r="O2108" s="8"/>
      <c r="P2108" s="8"/>
      <c r="Q2108" s="8"/>
      <c r="R2108" s="8"/>
      <c r="S2108" s="8"/>
      <c r="T2108" s="8"/>
    </row>
    <row r="2109" spans="9:20" x14ac:dyDescent="0.2">
      <c r="I2109" s="13"/>
      <c r="J2109" s="6"/>
      <c r="K2109" s="7"/>
      <c r="L2109" s="7"/>
      <c r="M2109" s="7"/>
      <c r="N2109" s="7"/>
      <c r="O2109" s="8"/>
      <c r="P2109" s="8"/>
      <c r="Q2109" s="8"/>
      <c r="R2109" s="8"/>
      <c r="S2109" s="8"/>
      <c r="T2109" s="8"/>
    </row>
    <row r="2110" spans="9:20" x14ac:dyDescent="0.2">
      <c r="I2110" s="13"/>
      <c r="J2110" s="6"/>
      <c r="K2110" s="7"/>
      <c r="L2110" s="7"/>
      <c r="M2110" s="7"/>
      <c r="N2110" s="7"/>
      <c r="O2110" s="8"/>
      <c r="P2110" s="8"/>
      <c r="Q2110" s="8"/>
      <c r="R2110" s="8"/>
      <c r="S2110" s="8"/>
      <c r="T2110" s="8"/>
    </row>
    <row r="2111" spans="9:20" x14ac:dyDescent="0.2">
      <c r="I2111" s="13"/>
      <c r="J2111" s="6"/>
      <c r="K2111" s="7"/>
      <c r="L2111" s="7"/>
      <c r="M2111" s="7"/>
      <c r="N2111" s="7"/>
      <c r="O2111" s="8"/>
      <c r="P2111" s="8"/>
      <c r="Q2111" s="8"/>
      <c r="R2111" s="8"/>
      <c r="S2111" s="8"/>
      <c r="T2111" s="8"/>
    </row>
    <row r="2112" spans="9:20" x14ac:dyDescent="0.2">
      <c r="I2112" s="13"/>
      <c r="J2112" s="6"/>
      <c r="K2112" s="7"/>
      <c r="L2112" s="7"/>
      <c r="M2112" s="7"/>
      <c r="N2112" s="7"/>
      <c r="O2112" s="8"/>
      <c r="P2112" s="8"/>
      <c r="Q2112" s="8"/>
      <c r="R2112" s="8"/>
      <c r="S2112" s="8"/>
      <c r="T2112" s="8"/>
    </row>
    <row r="2113" spans="9:20" x14ac:dyDescent="0.2">
      <c r="I2113" s="13"/>
      <c r="J2113" s="6"/>
      <c r="K2113" s="7"/>
      <c r="L2113" s="7"/>
      <c r="M2113" s="7"/>
      <c r="N2113" s="7"/>
      <c r="O2113" s="8"/>
      <c r="P2113" s="8"/>
      <c r="Q2113" s="8"/>
      <c r="R2113" s="8"/>
      <c r="S2113" s="8"/>
      <c r="T2113" s="8"/>
    </row>
    <row r="2114" spans="9:20" x14ac:dyDescent="0.2">
      <c r="I2114" s="13"/>
      <c r="J2114" s="6"/>
      <c r="K2114" s="7"/>
      <c r="L2114" s="7"/>
      <c r="M2114" s="7"/>
      <c r="N2114" s="7"/>
      <c r="O2114" s="8"/>
      <c r="P2114" s="8"/>
      <c r="Q2114" s="8"/>
      <c r="R2114" s="8"/>
      <c r="S2114" s="8"/>
      <c r="T2114" s="8"/>
    </row>
    <row r="2115" spans="9:20" x14ac:dyDescent="0.2">
      <c r="I2115" s="13"/>
      <c r="J2115" s="6"/>
      <c r="K2115" s="7"/>
      <c r="L2115" s="7"/>
      <c r="M2115" s="7"/>
      <c r="N2115" s="7"/>
      <c r="O2115" s="8"/>
      <c r="P2115" s="8"/>
      <c r="Q2115" s="8"/>
      <c r="R2115" s="8"/>
      <c r="S2115" s="8"/>
      <c r="T2115" s="8"/>
    </row>
    <row r="2116" spans="9:20" x14ac:dyDescent="0.2">
      <c r="I2116" s="13"/>
      <c r="J2116" s="6"/>
      <c r="K2116" s="7"/>
      <c r="L2116" s="7"/>
      <c r="M2116" s="7"/>
      <c r="N2116" s="7"/>
      <c r="O2116" s="8"/>
      <c r="P2116" s="8"/>
      <c r="Q2116" s="8"/>
      <c r="R2116" s="8"/>
      <c r="S2116" s="8"/>
      <c r="T2116" s="8"/>
    </row>
    <row r="2117" spans="9:20" x14ac:dyDescent="0.2">
      <c r="I2117" s="13"/>
      <c r="J2117" s="6"/>
      <c r="K2117" s="7"/>
      <c r="L2117" s="7"/>
      <c r="M2117" s="7"/>
      <c r="N2117" s="7"/>
      <c r="O2117" s="8"/>
      <c r="P2117" s="8"/>
      <c r="Q2117" s="8"/>
      <c r="R2117" s="8"/>
      <c r="S2117" s="8"/>
      <c r="T2117" s="8"/>
    </row>
    <row r="2118" spans="9:20" x14ac:dyDescent="0.2">
      <c r="I2118" s="13"/>
      <c r="J2118" s="6"/>
      <c r="K2118" s="7"/>
      <c r="L2118" s="7"/>
      <c r="M2118" s="7"/>
      <c r="N2118" s="7"/>
      <c r="O2118" s="8"/>
      <c r="P2118" s="8"/>
      <c r="Q2118" s="8"/>
      <c r="R2118" s="8"/>
      <c r="S2118" s="8"/>
      <c r="T2118" s="8"/>
    </row>
    <row r="2119" spans="9:20" x14ac:dyDescent="0.2">
      <c r="I2119" s="13"/>
      <c r="J2119" s="6"/>
      <c r="K2119" s="7"/>
      <c r="L2119" s="7"/>
      <c r="M2119" s="7"/>
      <c r="N2119" s="7"/>
      <c r="O2119" s="8"/>
      <c r="P2119" s="8"/>
      <c r="Q2119" s="8"/>
      <c r="R2119" s="8"/>
      <c r="S2119" s="8"/>
      <c r="T2119" s="8"/>
    </row>
    <row r="2120" spans="9:20" x14ac:dyDescent="0.2">
      <c r="I2120" s="13"/>
      <c r="J2120" s="6"/>
      <c r="K2120" s="7"/>
      <c r="L2120" s="7"/>
      <c r="M2120" s="7"/>
      <c r="N2120" s="7"/>
      <c r="O2120" s="8"/>
      <c r="P2120" s="8"/>
      <c r="Q2120" s="8"/>
      <c r="R2120" s="8"/>
      <c r="S2120" s="8"/>
      <c r="T2120" s="8"/>
    </row>
    <row r="2121" spans="9:20" x14ac:dyDescent="0.2">
      <c r="I2121" s="13"/>
      <c r="J2121" s="6"/>
      <c r="K2121" s="7"/>
      <c r="L2121" s="7"/>
      <c r="M2121" s="7"/>
      <c r="N2121" s="7"/>
      <c r="O2121" s="8"/>
      <c r="P2121" s="8"/>
      <c r="Q2121" s="8"/>
      <c r="R2121" s="8"/>
      <c r="S2121" s="8"/>
      <c r="T2121" s="8"/>
    </row>
    <row r="2122" spans="9:20" x14ac:dyDescent="0.2">
      <c r="I2122" s="13"/>
      <c r="J2122" s="6"/>
      <c r="K2122" s="7"/>
      <c r="L2122" s="7"/>
      <c r="M2122" s="7"/>
      <c r="N2122" s="7"/>
      <c r="O2122" s="8"/>
      <c r="P2122" s="8"/>
      <c r="Q2122" s="8"/>
      <c r="R2122" s="8"/>
      <c r="S2122" s="8"/>
      <c r="T2122" s="8"/>
    </row>
    <row r="2123" spans="9:20" x14ac:dyDescent="0.2">
      <c r="I2123" s="13"/>
      <c r="J2123" s="6"/>
      <c r="K2123" s="7"/>
      <c r="L2123" s="7"/>
      <c r="M2123" s="7"/>
      <c r="N2123" s="7"/>
      <c r="O2123" s="8"/>
      <c r="P2123" s="8"/>
      <c r="Q2123" s="8"/>
      <c r="R2123" s="8"/>
      <c r="S2123" s="8"/>
      <c r="T2123" s="8"/>
    </row>
    <row r="2124" spans="9:20" x14ac:dyDescent="0.2">
      <c r="I2124" s="13"/>
      <c r="J2124" s="6"/>
      <c r="K2124" s="7"/>
      <c r="L2124" s="7"/>
      <c r="M2124" s="7"/>
      <c r="N2124" s="7"/>
      <c r="O2124" s="8"/>
      <c r="P2124" s="8"/>
      <c r="Q2124" s="8"/>
      <c r="R2124" s="8"/>
      <c r="S2124" s="8"/>
      <c r="T2124" s="8"/>
    </row>
    <row r="2125" spans="9:20" x14ac:dyDescent="0.2">
      <c r="I2125" s="13"/>
      <c r="J2125" s="6"/>
      <c r="K2125" s="7"/>
      <c r="L2125" s="7"/>
      <c r="M2125" s="7"/>
      <c r="N2125" s="7"/>
      <c r="O2125" s="8"/>
      <c r="P2125" s="8"/>
      <c r="Q2125" s="8"/>
      <c r="R2125" s="8"/>
      <c r="S2125" s="8"/>
      <c r="T2125" s="8"/>
    </row>
    <row r="2126" spans="9:20" x14ac:dyDescent="0.2">
      <c r="I2126" s="13"/>
      <c r="J2126" s="6"/>
      <c r="K2126" s="7"/>
      <c r="L2126" s="7"/>
      <c r="M2126" s="7"/>
      <c r="N2126" s="7"/>
      <c r="O2126" s="8"/>
      <c r="P2126" s="8"/>
      <c r="Q2126" s="8"/>
      <c r="R2126" s="8"/>
      <c r="S2126" s="8"/>
      <c r="T2126" s="8"/>
    </row>
    <row r="2127" spans="9:20" x14ac:dyDescent="0.2">
      <c r="I2127" s="13"/>
      <c r="J2127" s="6"/>
      <c r="K2127" s="7"/>
      <c r="L2127" s="7"/>
      <c r="M2127" s="7"/>
      <c r="N2127" s="7"/>
      <c r="O2127" s="8"/>
      <c r="P2127" s="8"/>
      <c r="Q2127" s="8"/>
      <c r="R2127" s="8"/>
      <c r="S2127" s="8"/>
      <c r="T2127" s="8"/>
    </row>
    <row r="2128" spans="9:20" x14ac:dyDescent="0.2">
      <c r="I2128" s="13"/>
      <c r="J2128" s="6"/>
      <c r="K2128" s="7"/>
      <c r="L2128" s="7"/>
      <c r="M2128" s="7"/>
      <c r="N2128" s="7"/>
      <c r="O2128" s="8"/>
      <c r="P2128" s="8"/>
      <c r="Q2128" s="8"/>
      <c r="R2128" s="8"/>
      <c r="S2128" s="8"/>
      <c r="T2128" s="8"/>
    </row>
    <row r="2129" spans="9:20" x14ac:dyDescent="0.2">
      <c r="I2129" s="13"/>
      <c r="J2129" s="6"/>
      <c r="K2129" s="7"/>
      <c r="L2129" s="7"/>
      <c r="M2129" s="7"/>
      <c r="N2129" s="7"/>
      <c r="O2129" s="8"/>
      <c r="P2129" s="8"/>
      <c r="Q2129" s="8"/>
      <c r="R2129" s="8"/>
      <c r="S2129" s="8"/>
      <c r="T2129" s="8"/>
    </row>
    <row r="2130" spans="9:20" x14ac:dyDescent="0.2">
      <c r="I2130" s="13"/>
      <c r="J2130" s="6"/>
      <c r="K2130" s="7"/>
      <c r="L2130" s="7"/>
      <c r="M2130" s="7"/>
      <c r="N2130" s="7"/>
      <c r="O2130" s="8"/>
      <c r="P2130" s="8"/>
      <c r="Q2130" s="8"/>
      <c r="R2130" s="8"/>
      <c r="S2130" s="8"/>
      <c r="T2130" s="8"/>
    </row>
    <row r="2131" spans="9:20" x14ac:dyDescent="0.2">
      <c r="I2131" s="13"/>
      <c r="J2131" s="6"/>
      <c r="K2131" s="7"/>
      <c r="L2131" s="7"/>
      <c r="M2131" s="7"/>
      <c r="N2131" s="7"/>
      <c r="O2131" s="8"/>
      <c r="P2131" s="8"/>
      <c r="Q2131" s="8"/>
      <c r="R2131" s="8"/>
      <c r="S2131" s="8"/>
      <c r="T2131" s="8"/>
    </row>
    <row r="2132" spans="9:20" x14ac:dyDescent="0.2">
      <c r="I2132" s="13"/>
      <c r="J2132" s="6"/>
      <c r="K2132" s="7"/>
      <c r="L2132" s="7"/>
      <c r="M2132" s="7"/>
      <c r="N2132" s="7"/>
      <c r="O2132" s="8"/>
      <c r="P2132" s="8"/>
      <c r="Q2132" s="8"/>
      <c r="R2132" s="8"/>
      <c r="S2132" s="8"/>
      <c r="T2132" s="8"/>
    </row>
    <row r="2133" spans="9:20" x14ac:dyDescent="0.2">
      <c r="I2133" s="13"/>
      <c r="J2133" s="6"/>
      <c r="K2133" s="7"/>
      <c r="L2133" s="7"/>
      <c r="M2133" s="7"/>
      <c r="N2133" s="7"/>
      <c r="O2133" s="8"/>
      <c r="P2133" s="8"/>
      <c r="Q2133" s="8"/>
      <c r="R2133" s="8"/>
      <c r="S2133" s="8"/>
      <c r="T2133" s="8"/>
    </row>
    <row r="2134" spans="9:20" x14ac:dyDescent="0.2">
      <c r="I2134" s="13"/>
      <c r="J2134" s="6"/>
      <c r="K2134" s="7"/>
      <c r="L2134" s="7"/>
      <c r="M2134" s="7"/>
      <c r="N2134" s="7"/>
      <c r="O2134" s="8"/>
      <c r="P2134" s="8"/>
      <c r="Q2134" s="8"/>
      <c r="R2134" s="8"/>
      <c r="S2134" s="8"/>
      <c r="T2134" s="8"/>
    </row>
    <row r="2135" spans="9:20" x14ac:dyDescent="0.2">
      <c r="I2135" s="13"/>
      <c r="J2135" s="6"/>
      <c r="K2135" s="7"/>
      <c r="L2135" s="7"/>
      <c r="M2135" s="7"/>
      <c r="N2135" s="7"/>
      <c r="O2135" s="8"/>
      <c r="P2135" s="8"/>
      <c r="Q2135" s="8"/>
      <c r="R2135" s="8"/>
      <c r="S2135" s="8"/>
      <c r="T2135" s="8"/>
    </row>
    <row r="2136" spans="9:20" x14ac:dyDescent="0.2">
      <c r="I2136" s="13"/>
      <c r="J2136" s="6"/>
      <c r="K2136" s="7"/>
      <c r="L2136" s="7"/>
      <c r="M2136" s="7"/>
      <c r="N2136" s="7"/>
      <c r="O2136" s="8"/>
      <c r="P2136" s="8"/>
      <c r="Q2136" s="8"/>
      <c r="R2136" s="8"/>
      <c r="S2136" s="8"/>
      <c r="T2136" s="8"/>
    </row>
    <row r="2137" spans="9:20" x14ac:dyDescent="0.2">
      <c r="I2137" s="13"/>
      <c r="J2137" s="6"/>
      <c r="K2137" s="7"/>
      <c r="L2137" s="7"/>
      <c r="M2137" s="7"/>
      <c r="N2137" s="7"/>
      <c r="O2137" s="8"/>
      <c r="P2137" s="8"/>
      <c r="Q2137" s="8"/>
      <c r="R2137" s="8"/>
      <c r="S2137" s="8"/>
      <c r="T2137" s="8"/>
    </row>
    <row r="2138" spans="9:20" x14ac:dyDescent="0.2">
      <c r="I2138" s="13"/>
      <c r="J2138" s="6"/>
      <c r="K2138" s="7"/>
      <c r="L2138" s="7"/>
      <c r="M2138" s="7"/>
      <c r="N2138" s="7"/>
      <c r="O2138" s="8"/>
      <c r="P2138" s="8"/>
      <c r="Q2138" s="8"/>
      <c r="R2138" s="8"/>
      <c r="S2138" s="8"/>
      <c r="T2138" s="8"/>
    </row>
  </sheetData>
  <mergeCells count="1">
    <mergeCell ref="AF208:AF240"/>
  </mergeCells>
  <phoneticPr fontId="3" type="noConversion"/>
  <conditionalFormatting sqref="D2:E10000">
    <cfRule type="expression" dxfId="1" priority="1">
      <formula>E2</formula>
    </cfRule>
  </conditionalFormatting>
  <printOptions gridLines="1" gridLinesSet="0"/>
  <pageMargins left="0.70078740157480324" right="0.70078740157480324" top="0.75196850393700787" bottom="0.75196850393700787" header="0.3" footer="0.3"/>
  <pageSetup paperSize="9" fitToWidth="0" fitToHeight="0"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51"/>
  <sheetViews>
    <sheetView topLeftCell="A12" workbookViewId="0">
      <selection activeCell="B27" sqref="B27"/>
    </sheetView>
  </sheetViews>
  <sheetFormatPr baseColWidth="10" defaultRowHeight="15" x14ac:dyDescent="0.2"/>
  <cols>
    <col min="1" max="1" width="6" style="25" customWidth="1"/>
    <col min="2" max="2" width="8.33203125" style="24" customWidth="1"/>
    <col min="3" max="3" width="11" style="26" customWidth="1"/>
    <col min="4" max="4" width="7.33203125" style="26" customWidth="1"/>
    <col min="5" max="5" width="8.83203125" style="22" customWidth="1"/>
    <col min="6" max="6" width="10.33203125" style="23" customWidth="1"/>
    <col min="7" max="18" width="6.33203125" style="19" customWidth="1"/>
    <col min="19" max="19" width="9.5" style="19" customWidth="1"/>
    <col min="20" max="20" width="8.83203125" style="19" customWidth="1"/>
    <col min="21" max="34" width="9.5" style="24" customWidth="1"/>
  </cols>
  <sheetData>
    <row r="1" spans="1:34" s="32" customFormat="1" x14ac:dyDescent="0.2">
      <c r="A1" s="27" t="s">
        <v>209</v>
      </c>
      <c r="B1" s="31" t="s">
        <v>171</v>
      </c>
      <c r="C1" s="28" t="s">
        <v>210</v>
      </c>
      <c r="D1" s="28" t="s">
        <v>233</v>
      </c>
      <c r="E1" s="29" t="s">
        <v>213</v>
      </c>
      <c r="F1" s="30" t="s">
        <v>151</v>
      </c>
      <c r="G1" s="48" t="s">
        <v>212</v>
      </c>
      <c r="H1" s="48"/>
      <c r="I1" s="48"/>
      <c r="J1" s="48"/>
      <c r="K1" s="48"/>
      <c r="L1" s="48"/>
      <c r="M1" s="48"/>
      <c r="N1" s="48"/>
      <c r="O1" s="48"/>
      <c r="P1" s="48"/>
      <c r="Q1" s="48"/>
      <c r="R1" s="48"/>
      <c r="S1" s="48"/>
      <c r="T1" s="48"/>
      <c r="U1" s="49" t="s">
        <v>150</v>
      </c>
      <c r="V1" s="49"/>
      <c r="W1" s="49"/>
      <c r="X1" s="49"/>
      <c r="Y1" s="49"/>
      <c r="Z1" s="49"/>
      <c r="AA1" s="49"/>
      <c r="AB1" s="49"/>
      <c r="AC1" s="49"/>
      <c r="AD1" s="49"/>
      <c r="AE1" s="49"/>
      <c r="AF1" s="49"/>
      <c r="AG1" s="49"/>
      <c r="AH1" s="49"/>
    </row>
    <row r="2" spans="1:34" x14ac:dyDescent="0.2">
      <c r="A2" s="25">
        <v>18</v>
      </c>
      <c r="B2" s="24">
        <v>18367</v>
      </c>
      <c r="C2" s="26" t="s">
        <v>205</v>
      </c>
      <c r="D2" s="26" t="b">
        <f t="shared" ref="D2:D33" si="0">C2="app_first"</f>
        <v>1</v>
      </c>
      <c r="E2" s="22">
        <v>1</v>
      </c>
      <c r="F2" s="23">
        <v>1</v>
      </c>
      <c r="G2" s="19">
        <v>1</v>
      </c>
      <c r="H2" s="19">
        <v>-195</v>
      </c>
      <c r="U2" s="24">
        <v>5</v>
      </c>
      <c r="V2" s="24">
        <v>90813</v>
      </c>
    </row>
    <row r="3" spans="1:34" x14ac:dyDescent="0.2">
      <c r="A3" s="25">
        <v>22</v>
      </c>
      <c r="B3" s="24">
        <v>99689</v>
      </c>
      <c r="C3" s="26" t="s">
        <v>205</v>
      </c>
      <c r="D3" s="26" t="b">
        <f t="shared" si="0"/>
        <v>1</v>
      </c>
      <c r="E3" s="22">
        <v>1</v>
      </c>
      <c r="F3" s="23">
        <v>1</v>
      </c>
      <c r="G3" s="19">
        <v>1</v>
      </c>
      <c r="H3" s="19">
        <v>4</v>
      </c>
      <c r="U3" s="24">
        <v>5</v>
      </c>
      <c r="V3" s="24">
        <v>121084</v>
      </c>
    </row>
    <row r="4" spans="1:34" x14ac:dyDescent="0.2">
      <c r="A4" s="25">
        <v>7</v>
      </c>
      <c r="B4" s="24">
        <v>50683</v>
      </c>
      <c r="C4" s="26" t="s">
        <v>205</v>
      </c>
      <c r="D4" s="26" t="b">
        <f t="shared" si="0"/>
        <v>1</v>
      </c>
      <c r="E4" s="22">
        <v>1</v>
      </c>
      <c r="F4" s="23">
        <v>1</v>
      </c>
      <c r="G4" s="19">
        <v>1</v>
      </c>
      <c r="H4" s="19">
        <v>870</v>
      </c>
      <c r="U4" s="24">
        <v>9</v>
      </c>
      <c r="V4" s="24">
        <v>109491</v>
      </c>
    </row>
    <row r="5" spans="1:34" x14ac:dyDescent="0.2">
      <c r="A5" s="25">
        <v>24</v>
      </c>
      <c r="B5" s="24">
        <v>6473</v>
      </c>
      <c r="C5" s="26" t="s">
        <v>205</v>
      </c>
      <c r="D5" s="26" t="b">
        <f t="shared" si="0"/>
        <v>1</v>
      </c>
      <c r="E5" s="22">
        <v>1</v>
      </c>
      <c r="F5" s="23">
        <v>1</v>
      </c>
      <c r="G5" s="19">
        <v>1</v>
      </c>
      <c r="H5" s="19">
        <v>47</v>
      </c>
      <c r="U5" s="24">
        <v>9</v>
      </c>
      <c r="V5" s="24">
        <v>36497</v>
      </c>
    </row>
    <row r="6" spans="1:34" x14ac:dyDescent="0.2">
      <c r="A6" s="25">
        <v>26</v>
      </c>
      <c r="B6" s="24">
        <v>72689</v>
      </c>
      <c r="C6" s="26" t="s">
        <v>205</v>
      </c>
      <c r="D6" s="26" t="b">
        <f t="shared" si="0"/>
        <v>1</v>
      </c>
      <c r="E6" s="22">
        <v>1</v>
      </c>
      <c r="F6" s="23">
        <v>1</v>
      </c>
      <c r="G6" s="19">
        <v>1</v>
      </c>
      <c r="H6" s="19">
        <v>23</v>
      </c>
      <c r="U6" s="24">
        <v>9</v>
      </c>
      <c r="V6" s="24">
        <v>72994</v>
      </c>
    </row>
    <row r="7" spans="1:34" x14ac:dyDescent="0.2">
      <c r="A7" s="25">
        <v>12</v>
      </c>
      <c r="B7" s="24">
        <v>46099</v>
      </c>
      <c r="C7" s="26" t="s">
        <v>205</v>
      </c>
      <c r="D7" s="26" t="b">
        <f t="shared" si="0"/>
        <v>1</v>
      </c>
      <c r="E7" s="22">
        <v>1</v>
      </c>
      <c r="F7" s="23">
        <v>1</v>
      </c>
      <c r="G7" s="19">
        <v>1</v>
      </c>
      <c r="H7" s="19">
        <v>36241</v>
      </c>
      <c r="U7" s="24">
        <v>27</v>
      </c>
      <c r="V7" s="24">
        <v>20477</v>
      </c>
    </row>
    <row r="8" spans="1:34" x14ac:dyDescent="0.2">
      <c r="A8" s="25">
        <v>2</v>
      </c>
      <c r="B8" s="24">
        <v>97169</v>
      </c>
      <c r="C8" s="26" t="s">
        <v>205</v>
      </c>
      <c r="D8" s="26" t="b">
        <f t="shared" si="0"/>
        <v>1</v>
      </c>
      <c r="E8" s="22">
        <v>1</v>
      </c>
      <c r="F8" s="23">
        <v>1</v>
      </c>
      <c r="G8" s="19">
        <v>1</v>
      </c>
      <c r="H8" s="19">
        <v>421</v>
      </c>
      <c r="U8" s="24">
        <v>30</v>
      </c>
      <c r="V8" s="24">
        <v>124934</v>
      </c>
    </row>
    <row r="9" spans="1:34" x14ac:dyDescent="0.2">
      <c r="A9" s="25">
        <v>23</v>
      </c>
      <c r="B9" s="24">
        <v>82781</v>
      </c>
      <c r="C9" s="26" t="s">
        <v>205</v>
      </c>
      <c r="D9" s="26" t="b">
        <f t="shared" si="0"/>
        <v>1</v>
      </c>
      <c r="E9" s="22">
        <v>1</v>
      </c>
      <c r="F9" s="23">
        <v>1</v>
      </c>
      <c r="G9" s="19">
        <v>1</v>
      </c>
      <c r="H9" s="19">
        <v>-84</v>
      </c>
      <c r="U9" s="24">
        <v>30</v>
      </c>
      <c r="V9" s="24">
        <v>187401</v>
      </c>
    </row>
    <row r="10" spans="1:34" x14ac:dyDescent="0.2">
      <c r="A10" s="25">
        <v>35</v>
      </c>
      <c r="B10" s="24">
        <v>37199</v>
      </c>
      <c r="C10" s="26" t="s">
        <v>205</v>
      </c>
      <c r="D10" s="26" t="b">
        <f t="shared" si="0"/>
        <v>1</v>
      </c>
      <c r="E10" s="22">
        <v>1</v>
      </c>
      <c r="F10" s="23">
        <v>5</v>
      </c>
      <c r="G10" s="19">
        <v>1</v>
      </c>
      <c r="H10" s="19">
        <v>1</v>
      </c>
      <c r="U10" s="24">
        <v>30</v>
      </c>
      <c r="V10" s="24">
        <v>62467</v>
      </c>
      <c r="W10" s="24">
        <v>36</v>
      </c>
      <c r="X10" s="24">
        <v>363365</v>
      </c>
      <c r="Y10" s="24">
        <v>39</v>
      </c>
      <c r="Z10" s="24">
        <v>6243</v>
      </c>
      <c r="AA10" s="24">
        <v>27</v>
      </c>
      <c r="AB10" s="24">
        <v>61431</v>
      </c>
      <c r="AC10" s="24">
        <v>9</v>
      </c>
      <c r="AD10" s="24">
        <v>145988</v>
      </c>
    </row>
    <row r="11" spans="1:34" x14ac:dyDescent="0.2">
      <c r="A11" s="25">
        <v>4</v>
      </c>
      <c r="B11" s="24">
        <v>32563</v>
      </c>
      <c r="C11" s="26" t="s">
        <v>205</v>
      </c>
      <c r="D11" s="26" t="b">
        <f t="shared" si="0"/>
        <v>1</v>
      </c>
      <c r="E11" s="22">
        <v>1</v>
      </c>
      <c r="F11" s="23">
        <v>1</v>
      </c>
      <c r="G11" s="19">
        <v>1</v>
      </c>
      <c r="H11" s="19">
        <v>-167</v>
      </c>
      <c r="U11" s="24">
        <v>36</v>
      </c>
      <c r="V11" s="24">
        <v>72673</v>
      </c>
    </row>
    <row r="12" spans="1:34" x14ac:dyDescent="0.2">
      <c r="A12" s="25">
        <v>8</v>
      </c>
      <c r="B12" s="24">
        <v>61151</v>
      </c>
      <c r="C12" s="26" t="s">
        <v>205</v>
      </c>
      <c r="D12" s="26" t="b">
        <f t="shared" si="0"/>
        <v>1</v>
      </c>
      <c r="E12" s="22">
        <v>1</v>
      </c>
      <c r="F12" s="23">
        <v>1</v>
      </c>
      <c r="G12" s="19">
        <v>1</v>
      </c>
      <c r="H12" s="19">
        <v>7</v>
      </c>
      <c r="U12" s="24">
        <v>36</v>
      </c>
      <c r="V12" s="24">
        <v>145346</v>
      </c>
    </row>
    <row r="13" spans="1:34" x14ac:dyDescent="0.2">
      <c r="A13" s="25">
        <v>37</v>
      </c>
      <c r="B13" s="24">
        <v>19861</v>
      </c>
      <c r="C13" s="26" t="s">
        <v>205</v>
      </c>
      <c r="D13" s="26" t="b">
        <f t="shared" si="0"/>
        <v>1</v>
      </c>
      <c r="E13" s="22">
        <v>1</v>
      </c>
      <c r="F13" s="23">
        <v>1</v>
      </c>
      <c r="G13" s="19">
        <v>1</v>
      </c>
      <c r="H13" s="19">
        <v>3</v>
      </c>
      <c r="U13" s="24">
        <v>36</v>
      </c>
      <c r="V13" s="24">
        <v>218019</v>
      </c>
    </row>
    <row r="14" spans="1:34" x14ac:dyDescent="0.2">
      <c r="A14" s="25">
        <v>31</v>
      </c>
      <c r="B14" s="24">
        <v>4871</v>
      </c>
      <c r="C14" s="26" t="s">
        <v>205</v>
      </c>
      <c r="D14" s="26" t="b">
        <f t="shared" si="0"/>
        <v>1</v>
      </c>
      <c r="E14" s="22">
        <v>1</v>
      </c>
      <c r="F14" s="23">
        <v>1</v>
      </c>
      <c r="G14" s="19">
        <v>1</v>
      </c>
      <c r="H14" s="19">
        <v>-245</v>
      </c>
      <c r="U14" s="24">
        <v>39</v>
      </c>
      <c r="V14" s="24">
        <v>2081</v>
      </c>
    </row>
    <row r="15" spans="1:34" x14ac:dyDescent="0.2">
      <c r="A15" s="25">
        <v>38</v>
      </c>
      <c r="B15" s="24">
        <v>17891</v>
      </c>
      <c r="C15" s="26" t="s">
        <v>205</v>
      </c>
      <c r="D15" s="26" t="b">
        <f t="shared" si="0"/>
        <v>1</v>
      </c>
      <c r="E15" s="22">
        <v>1</v>
      </c>
      <c r="F15" s="23">
        <v>1</v>
      </c>
      <c r="G15" s="19">
        <v>1</v>
      </c>
      <c r="H15" s="19">
        <v>139</v>
      </c>
      <c r="U15" s="24">
        <v>39</v>
      </c>
      <c r="V15" s="24">
        <v>8324</v>
      </c>
    </row>
    <row r="16" spans="1:34" x14ac:dyDescent="0.2">
      <c r="A16" s="25">
        <v>3</v>
      </c>
      <c r="B16" s="24">
        <v>48397</v>
      </c>
      <c r="C16" s="26" t="s">
        <v>205</v>
      </c>
      <c r="D16" s="26" t="b">
        <f t="shared" si="0"/>
        <v>1</v>
      </c>
      <c r="E16" s="22">
        <v>1</v>
      </c>
      <c r="F16" s="23">
        <v>1</v>
      </c>
      <c r="G16" s="19">
        <v>1</v>
      </c>
      <c r="H16" s="19">
        <v>160</v>
      </c>
      <c r="U16" s="24">
        <v>40</v>
      </c>
      <c r="V16" s="24">
        <v>73004</v>
      </c>
    </row>
    <row r="17" spans="1:36" x14ac:dyDescent="0.2">
      <c r="A17" s="25">
        <v>11</v>
      </c>
      <c r="B17" s="24">
        <v>37783</v>
      </c>
      <c r="C17" s="26" t="s">
        <v>205</v>
      </c>
      <c r="D17" s="26" t="b">
        <f t="shared" si="0"/>
        <v>1</v>
      </c>
      <c r="E17" s="22">
        <v>1</v>
      </c>
      <c r="F17" s="23">
        <v>2</v>
      </c>
      <c r="G17" s="19">
        <v>1</v>
      </c>
      <c r="H17" s="19">
        <v>29</v>
      </c>
      <c r="U17" s="24">
        <v>42</v>
      </c>
      <c r="V17" s="24">
        <v>436079</v>
      </c>
      <c r="W17" s="24">
        <v>5</v>
      </c>
      <c r="X17" s="24">
        <v>60542</v>
      </c>
    </row>
    <row r="18" spans="1:36" x14ac:dyDescent="0.2">
      <c r="A18" s="25">
        <v>13</v>
      </c>
      <c r="B18" s="24">
        <v>27791</v>
      </c>
      <c r="C18" s="26" t="s">
        <v>205</v>
      </c>
      <c r="D18" s="26" t="b">
        <f t="shared" si="0"/>
        <v>1</v>
      </c>
      <c r="E18" s="22">
        <v>1</v>
      </c>
      <c r="F18" s="23">
        <v>1</v>
      </c>
      <c r="G18" s="19">
        <v>1</v>
      </c>
      <c r="H18" s="19">
        <v>769</v>
      </c>
      <c r="U18" s="24">
        <v>42</v>
      </c>
      <c r="V18" s="24">
        <v>124594</v>
      </c>
    </row>
    <row r="19" spans="1:36" x14ac:dyDescent="0.2">
      <c r="A19" s="25">
        <v>25</v>
      </c>
      <c r="B19" s="24">
        <v>28697</v>
      </c>
      <c r="C19" s="26" t="s">
        <v>205</v>
      </c>
      <c r="D19" s="26" t="b">
        <f t="shared" si="0"/>
        <v>1</v>
      </c>
      <c r="E19" s="22">
        <v>1</v>
      </c>
      <c r="F19" s="23">
        <v>1</v>
      </c>
      <c r="G19" s="19">
        <v>1</v>
      </c>
      <c r="H19" s="19">
        <v>6400</v>
      </c>
      <c r="U19" s="24">
        <v>42</v>
      </c>
      <c r="V19" s="24">
        <v>373782</v>
      </c>
    </row>
    <row r="20" spans="1:36" x14ac:dyDescent="0.2">
      <c r="A20" s="25">
        <v>28</v>
      </c>
      <c r="B20" s="24">
        <v>24071</v>
      </c>
      <c r="C20" s="26" t="s">
        <v>205</v>
      </c>
      <c r="D20" s="26" t="b">
        <f t="shared" si="0"/>
        <v>1</v>
      </c>
      <c r="E20" s="22">
        <v>1</v>
      </c>
      <c r="F20" s="23">
        <v>6</v>
      </c>
      <c r="G20" s="19">
        <v>1</v>
      </c>
      <c r="H20" s="19">
        <v>5</v>
      </c>
      <c r="U20" s="24">
        <v>42</v>
      </c>
      <c r="V20" s="24">
        <v>186891</v>
      </c>
      <c r="W20" s="24">
        <v>29</v>
      </c>
      <c r="X20" s="24">
        <v>173122</v>
      </c>
      <c r="Y20" s="24">
        <v>21</v>
      </c>
      <c r="Z20" s="24">
        <v>59879</v>
      </c>
      <c r="AA20" s="24">
        <v>47</v>
      </c>
      <c r="AB20" s="24">
        <v>7702</v>
      </c>
      <c r="AC20" s="24">
        <v>47</v>
      </c>
      <c r="AD20" s="24">
        <v>15404</v>
      </c>
      <c r="AE20" s="24">
        <v>40</v>
      </c>
      <c r="AF20" s="24">
        <v>91255</v>
      </c>
    </row>
    <row r="21" spans="1:36" x14ac:dyDescent="0.2">
      <c r="A21" s="25">
        <v>33</v>
      </c>
      <c r="B21" s="24">
        <v>997</v>
      </c>
      <c r="C21" s="26" t="s">
        <v>205</v>
      </c>
      <c r="D21" s="26" t="b">
        <f t="shared" si="0"/>
        <v>1</v>
      </c>
      <c r="E21" s="22">
        <v>1</v>
      </c>
      <c r="F21" s="23">
        <v>1</v>
      </c>
      <c r="G21" s="19">
        <v>1</v>
      </c>
      <c r="H21" s="19">
        <v>59</v>
      </c>
      <c r="U21" s="24">
        <v>42</v>
      </c>
      <c r="V21" s="24">
        <v>311485</v>
      </c>
    </row>
    <row r="22" spans="1:36" x14ac:dyDescent="0.2">
      <c r="A22" s="25">
        <v>44</v>
      </c>
      <c r="B22" s="24">
        <v>15269</v>
      </c>
      <c r="C22" s="26" t="s">
        <v>205</v>
      </c>
      <c r="D22" s="26" t="b">
        <f t="shared" si="0"/>
        <v>1</v>
      </c>
      <c r="E22" s="22">
        <v>1</v>
      </c>
      <c r="F22" s="23">
        <v>2</v>
      </c>
      <c r="G22" s="19">
        <v>1</v>
      </c>
      <c r="H22" s="19">
        <v>13</v>
      </c>
      <c r="U22" s="24">
        <v>42</v>
      </c>
      <c r="V22" s="24">
        <v>249188</v>
      </c>
      <c r="W22" s="24">
        <v>36</v>
      </c>
      <c r="X22" s="24">
        <v>290692</v>
      </c>
    </row>
    <row r="23" spans="1:36" x14ac:dyDescent="0.2">
      <c r="A23" s="25">
        <v>46</v>
      </c>
      <c r="B23" s="24">
        <v>23873</v>
      </c>
      <c r="C23" s="26" t="s">
        <v>205</v>
      </c>
      <c r="D23" s="26" t="b">
        <f t="shared" si="0"/>
        <v>1</v>
      </c>
      <c r="E23" s="22">
        <v>1</v>
      </c>
      <c r="F23" s="23">
        <v>8</v>
      </c>
      <c r="G23" s="19">
        <v>1</v>
      </c>
      <c r="H23" s="19">
        <v>2</v>
      </c>
      <c r="U23" s="24">
        <v>42</v>
      </c>
      <c r="V23" s="24">
        <v>62297</v>
      </c>
      <c r="W23" s="24">
        <v>39</v>
      </c>
      <c r="X23" s="24">
        <v>4162</v>
      </c>
      <c r="Y23" s="24">
        <v>27</v>
      </c>
      <c r="Z23" s="24">
        <v>40954</v>
      </c>
      <c r="AA23" s="24">
        <v>29</v>
      </c>
      <c r="AB23" s="24">
        <v>259683</v>
      </c>
      <c r="AC23" s="24">
        <v>21</v>
      </c>
      <c r="AD23" s="24">
        <v>119758</v>
      </c>
      <c r="AE23" s="24">
        <v>5</v>
      </c>
      <c r="AF23" s="24">
        <v>30271</v>
      </c>
      <c r="AG23" s="24">
        <v>40</v>
      </c>
      <c r="AH23" s="24">
        <v>36502</v>
      </c>
      <c r="AI23">
        <v>40</v>
      </c>
      <c r="AJ23">
        <v>54753</v>
      </c>
    </row>
    <row r="24" spans="1:36" x14ac:dyDescent="0.2">
      <c r="A24" s="25">
        <v>32</v>
      </c>
      <c r="B24" s="24">
        <v>25693</v>
      </c>
      <c r="C24" s="26" t="s">
        <v>205</v>
      </c>
      <c r="D24" s="26" t="b">
        <f t="shared" si="0"/>
        <v>1</v>
      </c>
      <c r="E24" s="22">
        <v>1</v>
      </c>
      <c r="F24" s="23">
        <v>1</v>
      </c>
      <c r="G24" s="19">
        <v>1</v>
      </c>
      <c r="H24" s="19">
        <v>16</v>
      </c>
      <c r="U24" s="24">
        <v>43</v>
      </c>
      <c r="V24" s="24">
        <v>194758</v>
      </c>
    </row>
    <row r="25" spans="1:36" x14ac:dyDescent="0.2">
      <c r="A25" s="25">
        <v>41</v>
      </c>
      <c r="B25" s="24">
        <v>9679</v>
      </c>
      <c r="C25" s="26" t="s">
        <v>205</v>
      </c>
      <c r="D25" s="26" t="b">
        <f t="shared" si="0"/>
        <v>1</v>
      </c>
      <c r="E25" s="22">
        <v>1</v>
      </c>
      <c r="F25" s="23">
        <v>2</v>
      </c>
      <c r="G25" s="19">
        <v>1</v>
      </c>
      <c r="H25" s="19">
        <v>10</v>
      </c>
      <c r="U25" s="24">
        <v>47</v>
      </c>
      <c r="V25" s="24">
        <v>3851</v>
      </c>
      <c r="W25" s="24">
        <v>40</v>
      </c>
      <c r="X25" s="24">
        <v>109506</v>
      </c>
    </row>
    <row r="26" spans="1:36" x14ac:dyDescent="0.2">
      <c r="A26" s="25">
        <v>45</v>
      </c>
      <c r="B26" s="24">
        <v>36457</v>
      </c>
      <c r="C26" s="26" t="s">
        <v>205</v>
      </c>
      <c r="D26" s="26" t="b">
        <f t="shared" si="0"/>
        <v>1</v>
      </c>
      <c r="E26" s="22">
        <v>1</v>
      </c>
      <c r="F26" s="23">
        <v>1</v>
      </c>
      <c r="G26" s="19">
        <v>1</v>
      </c>
      <c r="H26" s="19">
        <v>125</v>
      </c>
      <c r="U26" s="24">
        <v>47</v>
      </c>
      <c r="V26" s="24">
        <v>11553</v>
      </c>
    </row>
    <row r="27" spans="1:36" x14ac:dyDescent="0.2">
      <c r="A27" s="25">
        <v>0</v>
      </c>
      <c r="B27" s="24">
        <v>5783</v>
      </c>
      <c r="C27" s="26" t="s">
        <v>205</v>
      </c>
      <c r="D27" s="26" t="b">
        <f t="shared" si="0"/>
        <v>1</v>
      </c>
      <c r="E27" s="22">
        <v>1</v>
      </c>
      <c r="F27" s="23">
        <v>6</v>
      </c>
      <c r="G27" s="19">
        <v>1</v>
      </c>
      <c r="H27" s="19">
        <v>22132</v>
      </c>
      <c r="U27" s="24">
        <v>48</v>
      </c>
      <c r="V27" s="24">
        <v>87481</v>
      </c>
      <c r="W27" s="24">
        <v>10</v>
      </c>
      <c r="X27" s="24">
        <v>38669</v>
      </c>
      <c r="Y27" s="24">
        <v>10</v>
      </c>
      <c r="Z27" s="24">
        <v>77338</v>
      </c>
      <c r="AA27" s="24">
        <v>1</v>
      </c>
      <c r="AB27" s="24">
        <v>70999</v>
      </c>
      <c r="AC27" s="24">
        <v>1</v>
      </c>
      <c r="AD27" s="24">
        <v>141998</v>
      </c>
      <c r="AE27" s="24">
        <v>1</v>
      </c>
      <c r="AF27" s="24">
        <v>212997</v>
      </c>
    </row>
    <row r="28" spans="1:36" x14ac:dyDescent="0.2">
      <c r="A28" s="25">
        <v>6</v>
      </c>
      <c r="B28" s="24">
        <v>76253</v>
      </c>
      <c r="C28" s="26" t="s">
        <v>205</v>
      </c>
      <c r="D28" s="26" t="b">
        <f t="shared" si="0"/>
        <v>1</v>
      </c>
      <c r="E28" s="22">
        <v>1</v>
      </c>
      <c r="F28" s="23">
        <v>0</v>
      </c>
      <c r="G28" s="19">
        <v>1</v>
      </c>
      <c r="H28" s="19">
        <v>1567</v>
      </c>
    </row>
    <row r="29" spans="1:36" x14ac:dyDescent="0.2">
      <c r="A29" s="25">
        <v>14</v>
      </c>
      <c r="B29" s="24">
        <v>40499</v>
      </c>
      <c r="C29" s="26" t="s">
        <v>205</v>
      </c>
      <c r="D29" s="26" t="b">
        <f t="shared" si="0"/>
        <v>1</v>
      </c>
      <c r="E29" s="22">
        <v>1</v>
      </c>
      <c r="F29" s="23">
        <v>0</v>
      </c>
      <c r="G29" s="19">
        <v>1</v>
      </c>
      <c r="H29" s="19">
        <v>1946</v>
      </c>
    </row>
    <row r="30" spans="1:36" x14ac:dyDescent="0.2">
      <c r="A30" s="25">
        <v>15</v>
      </c>
      <c r="B30" s="24">
        <v>40063</v>
      </c>
      <c r="C30" s="26" t="s">
        <v>205</v>
      </c>
      <c r="D30" s="26" t="b">
        <f t="shared" si="0"/>
        <v>1</v>
      </c>
      <c r="E30" s="22">
        <v>1</v>
      </c>
      <c r="F30" s="23">
        <v>0</v>
      </c>
      <c r="G30" s="19">
        <v>1</v>
      </c>
      <c r="H30" s="19">
        <v>1411</v>
      </c>
    </row>
    <row r="31" spans="1:36" x14ac:dyDescent="0.2">
      <c r="A31" s="25">
        <v>16</v>
      </c>
      <c r="B31" s="24">
        <v>2593</v>
      </c>
      <c r="C31" s="26" t="s">
        <v>205</v>
      </c>
      <c r="D31" s="26" t="b">
        <f t="shared" si="0"/>
        <v>1</v>
      </c>
      <c r="E31" s="22">
        <v>1</v>
      </c>
      <c r="F31" s="23">
        <v>0</v>
      </c>
      <c r="G31" s="19">
        <v>1</v>
      </c>
      <c r="H31" s="19">
        <v>1553</v>
      </c>
    </row>
    <row r="32" spans="1:36" x14ac:dyDescent="0.2">
      <c r="A32" s="25">
        <v>19</v>
      </c>
      <c r="B32" s="24">
        <v>67853</v>
      </c>
      <c r="C32" s="26" t="s">
        <v>205</v>
      </c>
      <c r="D32" s="26" t="b">
        <f t="shared" si="0"/>
        <v>1</v>
      </c>
      <c r="E32" s="22">
        <v>1</v>
      </c>
      <c r="F32" s="23">
        <v>0</v>
      </c>
      <c r="G32" s="19">
        <v>1</v>
      </c>
      <c r="H32" s="19">
        <v>1392</v>
      </c>
    </row>
    <row r="33" spans="1:22" x14ac:dyDescent="0.2">
      <c r="A33" s="25">
        <v>20</v>
      </c>
      <c r="B33" s="24">
        <v>24967</v>
      </c>
      <c r="C33" s="26" t="s">
        <v>205</v>
      </c>
      <c r="D33" s="26" t="b">
        <f t="shared" si="0"/>
        <v>1</v>
      </c>
      <c r="E33" s="22">
        <v>1</v>
      </c>
      <c r="F33" s="23">
        <v>0</v>
      </c>
      <c r="G33" s="19">
        <v>1</v>
      </c>
      <c r="H33" s="19">
        <v>1662</v>
      </c>
    </row>
    <row r="34" spans="1:22" x14ac:dyDescent="0.2">
      <c r="A34" s="25">
        <v>5</v>
      </c>
      <c r="B34" s="24">
        <v>30271</v>
      </c>
      <c r="C34" s="26" t="s">
        <v>211</v>
      </c>
      <c r="D34" s="26" t="b">
        <f t="shared" ref="D34:D51" si="1">C34="app_first"</f>
        <v>0</v>
      </c>
      <c r="E34" s="22">
        <v>4</v>
      </c>
      <c r="F34" s="23">
        <v>1</v>
      </c>
      <c r="G34" s="19">
        <v>0</v>
      </c>
      <c r="H34" s="19">
        <v>0</v>
      </c>
      <c r="I34" s="19">
        <v>0</v>
      </c>
      <c r="J34" s="19">
        <v>0</v>
      </c>
      <c r="K34" s="19">
        <v>0</v>
      </c>
      <c r="L34" s="19">
        <v>0</v>
      </c>
      <c r="M34" s="19">
        <v>0</v>
      </c>
      <c r="N34" s="19">
        <v>0</v>
      </c>
      <c r="U34" s="24">
        <v>10</v>
      </c>
      <c r="V34" s="24">
        <v>116007</v>
      </c>
    </row>
    <row r="35" spans="1:22" x14ac:dyDescent="0.2">
      <c r="A35" s="25">
        <v>1</v>
      </c>
      <c r="B35" s="24">
        <v>70999</v>
      </c>
      <c r="C35" s="26" t="s">
        <v>211</v>
      </c>
      <c r="D35" s="26" t="b">
        <f t="shared" si="1"/>
        <v>0</v>
      </c>
      <c r="E35" s="22">
        <v>3</v>
      </c>
      <c r="F35" s="23">
        <v>1</v>
      </c>
      <c r="G35" s="19">
        <v>0</v>
      </c>
      <c r="H35" s="19">
        <v>0</v>
      </c>
      <c r="I35" s="19">
        <v>0</v>
      </c>
      <c r="J35" s="19">
        <v>0</v>
      </c>
      <c r="K35" s="19">
        <v>0</v>
      </c>
      <c r="L35" s="19">
        <v>0</v>
      </c>
      <c r="U35" s="24">
        <v>17</v>
      </c>
      <c r="V35" s="24">
        <v>113073</v>
      </c>
    </row>
    <row r="36" spans="1:22" x14ac:dyDescent="0.2">
      <c r="A36" s="25">
        <v>10</v>
      </c>
      <c r="B36" s="24">
        <v>38669</v>
      </c>
      <c r="C36" s="26" t="s">
        <v>211</v>
      </c>
      <c r="D36" s="26" t="b">
        <f t="shared" si="1"/>
        <v>0</v>
      </c>
      <c r="E36" s="22">
        <v>3</v>
      </c>
      <c r="F36" s="23">
        <v>1</v>
      </c>
      <c r="G36" s="19">
        <v>0</v>
      </c>
      <c r="H36" s="19">
        <v>0</v>
      </c>
      <c r="I36" s="19">
        <v>0</v>
      </c>
      <c r="J36" s="19">
        <v>0</v>
      </c>
      <c r="K36" s="19">
        <v>0</v>
      </c>
      <c r="L36" s="19">
        <v>0</v>
      </c>
      <c r="U36" s="24">
        <v>17</v>
      </c>
      <c r="V36" s="24">
        <v>150764</v>
      </c>
    </row>
    <row r="37" spans="1:22" x14ac:dyDescent="0.2">
      <c r="A37" s="25">
        <v>42</v>
      </c>
      <c r="B37" s="24">
        <v>62297</v>
      </c>
      <c r="C37" s="26" t="s">
        <v>211</v>
      </c>
      <c r="D37" s="26" t="b">
        <f t="shared" si="1"/>
        <v>0</v>
      </c>
      <c r="E37" s="22">
        <v>7</v>
      </c>
      <c r="F37" s="23">
        <v>1</v>
      </c>
      <c r="G37" s="19">
        <v>0</v>
      </c>
      <c r="H37" s="19">
        <v>0</v>
      </c>
      <c r="I37" s="19">
        <v>0</v>
      </c>
      <c r="J37" s="19">
        <v>0</v>
      </c>
      <c r="K37" s="19">
        <v>0</v>
      </c>
      <c r="L37" s="19">
        <v>0</v>
      </c>
      <c r="M37" s="19">
        <v>0</v>
      </c>
      <c r="N37" s="19">
        <v>0</v>
      </c>
      <c r="O37" s="19">
        <v>0</v>
      </c>
      <c r="P37" s="19">
        <v>0</v>
      </c>
      <c r="Q37" s="19">
        <v>0</v>
      </c>
      <c r="R37" s="19">
        <v>0</v>
      </c>
      <c r="S37" s="19">
        <v>0</v>
      </c>
      <c r="T37" s="19">
        <v>0</v>
      </c>
      <c r="U37" s="24">
        <v>17</v>
      </c>
      <c r="V37" s="24">
        <v>37691</v>
      </c>
    </row>
    <row r="38" spans="1:22" x14ac:dyDescent="0.2">
      <c r="A38" s="25">
        <v>9</v>
      </c>
      <c r="B38" s="24">
        <v>36497</v>
      </c>
      <c r="C38" s="26" t="s">
        <v>211</v>
      </c>
      <c r="D38" s="26" t="b">
        <f t="shared" si="1"/>
        <v>0</v>
      </c>
      <c r="E38" s="22">
        <v>4</v>
      </c>
      <c r="F38" s="23">
        <v>1</v>
      </c>
      <c r="G38" s="19">
        <v>0</v>
      </c>
      <c r="H38" s="19">
        <v>0</v>
      </c>
      <c r="I38" s="19">
        <v>0</v>
      </c>
      <c r="J38" s="19">
        <v>0</v>
      </c>
      <c r="K38" s="19">
        <v>0</v>
      </c>
      <c r="L38" s="19">
        <v>0</v>
      </c>
      <c r="M38" s="19">
        <v>0</v>
      </c>
      <c r="N38" s="19">
        <v>0</v>
      </c>
      <c r="U38" s="24">
        <v>34</v>
      </c>
      <c r="V38" s="24">
        <v>294171</v>
      </c>
    </row>
    <row r="39" spans="1:22" x14ac:dyDescent="0.2">
      <c r="A39" s="25">
        <v>27</v>
      </c>
      <c r="B39" s="24">
        <v>20477</v>
      </c>
      <c r="C39" s="26" t="s">
        <v>211</v>
      </c>
      <c r="D39" s="26" t="b">
        <f t="shared" si="1"/>
        <v>0</v>
      </c>
      <c r="E39" s="22">
        <v>3</v>
      </c>
      <c r="F39" s="23">
        <v>1</v>
      </c>
      <c r="G39" s="19">
        <v>0</v>
      </c>
      <c r="H39" s="19">
        <v>0</v>
      </c>
      <c r="I39" s="19">
        <v>0</v>
      </c>
      <c r="J39" s="19">
        <v>0</v>
      </c>
      <c r="K39" s="19">
        <v>0</v>
      </c>
      <c r="L39" s="19">
        <v>0</v>
      </c>
      <c r="U39" s="24">
        <v>34</v>
      </c>
      <c r="V39" s="24">
        <v>196114</v>
      </c>
    </row>
    <row r="40" spans="1:22" x14ac:dyDescent="0.2">
      <c r="A40" s="25">
        <v>30</v>
      </c>
      <c r="B40" s="24">
        <v>62467</v>
      </c>
      <c r="C40" s="26" t="s">
        <v>211</v>
      </c>
      <c r="D40" s="26" t="b">
        <f t="shared" si="1"/>
        <v>0</v>
      </c>
      <c r="E40" s="22">
        <v>3</v>
      </c>
      <c r="F40" s="23">
        <v>1</v>
      </c>
      <c r="G40" s="19">
        <v>0</v>
      </c>
      <c r="H40" s="19">
        <v>0</v>
      </c>
      <c r="I40" s="19">
        <v>0</v>
      </c>
      <c r="J40" s="19">
        <v>0</v>
      </c>
      <c r="K40" s="19">
        <v>0</v>
      </c>
      <c r="L40" s="19">
        <v>0</v>
      </c>
      <c r="U40" s="24">
        <v>34</v>
      </c>
      <c r="V40" s="24">
        <v>392228</v>
      </c>
    </row>
    <row r="41" spans="1:22" x14ac:dyDescent="0.2">
      <c r="A41" s="25">
        <v>36</v>
      </c>
      <c r="B41" s="24">
        <v>72673</v>
      </c>
      <c r="C41" s="26" t="s">
        <v>211</v>
      </c>
      <c r="D41" s="26" t="b">
        <f t="shared" si="1"/>
        <v>0</v>
      </c>
      <c r="E41" s="22">
        <v>5</v>
      </c>
      <c r="F41" s="23">
        <v>1</v>
      </c>
      <c r="G41" s="19">
        <v>0</v>
      </c>
      <c r="H41" s="19">
        <v>0</v>
      </c>
      <c r="I41" s="19">
        <v>0</v>
      </c>
      <c r="J41" s="19">
        <v>0</v>
      </c>
      <c r="K41" s="19">
        <v>0</v>
      </c>
      <c r="L41" s="19">
        <v>0</v>
      </c>
      <c r="M41" s="19">
        <v>0</v>
      </c>
      <c r="N41" s="19">
        <v>0</v>
      </c>
      <c r="O41" s="19">
        <v>0</v>
      </c>
      <c r="P41" s="19">
        <v>0</v>
      </c>
      <c r="U41" s="24">
        <v>34</v>
      </c>
      <c r="V41" s="24">
        <v>98057</v>
      </c>
    </row>
    <row r="42" spans="1:22" x14ac:dyDescent="0.2">
      <c r="A42" s="25">
        <v>39</v>
      </c>
      <c r="B42" s="24">
        <v>2081</v>
      </c>
      <c r="C42" s="26" t="s">
        <v>211</v>
      </c>
      <c r="D42" s="26" t="b">
        <f t="shared" si="1"/>
        <v>0</v>
      </c>
      <c r="E42" s="22">
        <v>4</v>
      </c>
      <c r="F42" s="23">
        <v>1</v>
      </c>
      <c r="G42" s="19">
        <v>0</v>
      </c>
      <c r="H42" s="19">
        <v>0</v>
      </c>
      <c r="I42" s="19">
        <v>0</v>
      </c>
      <c r="J42" s="19">
        <v>0</v>
      </c>
      <c r="K42" s="19">
        <v>0</v>
      </c>
      <c r="L42" s="19">
        <v>0</v>
      </c>
      <c r="M42" s="19">
        <v>0</v>
      </c>
      <c r="N42" s="19">
        <v>0</v>
      </c>
      <c r="U42" s="24">
        <v>34</v>
      </c>
      <c r="V42" s="24">
        <v>490285</v>
      </c>
    </row>
    <row r="43" spans="1:22" x14ac:dyDescent="0.2">
      <c r="A43" s="25">
        <v>34</v>
      </c>
      <c r="B43" s="24">
        <v>98057</v>
      </c>
      <c r="C43" s="26" t="s">
        <v>206</v>
      </c>
      <c r="D43" s="26" t="b">
        <f t="shared" si="1"/>
        <v>0</v>
      </c>
      <c r="E43" s="22">
        <v>5</v>
      </c>
      <c r="F43" s="23">
        <v>1</v>
      </c>
      <c r="G43" s="19">
        <v>0</v>
      </c>
      <c r="H43" s="19">
        <v>0</v>
      </c>
      <c r="I43" s="19">
        <v>0</v>
      </c>
      <c r="J43" s="19">
        <v>0</v>
      </c>
      <c r="K43" s="19">
        <v>0</v>
      </c>
      <c r="L43" s="19">
        <v>0</v>
      </c>
      <c r="M43" s="19">
        <v>0</v>
      </c>
      <c r="N43" s="19">
        <v>0</v>
      </c>
      <c r="O43" s="19">
        <v>0</v>
      </c>
      <c r="P43" s="19">
        <v>0</v>
      </c>
      <c r="U43" s="24">
        <v>43</v>
      </c>
      <c r="V43" s="24">
        <v>97379</v>
      </c>
    </row>
    <row r="44" spans="1:22" x14ac:dyDescent="0.2">
      <c r="A44" s="25">
        <v>43</v>
      </c>
      <c r="B44" s="24">
        <v>97379</v>
      </c>
      <c r="C44" s="26" t="s">
        <v>211</v>
      </c>
      <c r="D44" s="26" t="b">
        <f t="shared" si="1"/>
        <v>0</v>
      </c>
      <c r="E44" s="22">
        <v>2</v>
      </c>
      <c r="F44" s="23">
        <v>1</v>
      </c>
      <c r="G44" s="19">
        <v>0</v>
      </c>
      <c r="H44" s="19">
        <v>0</v>
      </c>
      <c r="I44" s="19">
        <v>0</v>
      </c>
      <c r="J44" s="19">
        <v>0</v>
      </c>
      <c r="U44" s="24">
        <v>29</v>
      </c>
      <c r="V44" s="24">
        <v>86561</v>
      </c>
    </row>
    <row r="45" spans="1:22" x14ac:dyDescent="0.2">
      <c r="A45" s="25">
        <v>29</v>
      </c>
      <c r="B45" s="24">
        <v>86561</v>
      </c>
      <c r="C45" s="26" t="s">
        <v>211</v>
      </c>
      <c r="D45" s="26" t="b">
        <f t="shared" si="1"/>
        <v>0</v>
      </c>
      <c r="E45" s="22">
        <v>3</v>
      </c>
      <c r="F45" s="23">
        <v>1</v>
      </c>
      <c r="G45" s="19">
        <v>0</v>
      </c>
      <c r="H45" s="19">
        <v>0</v>
      </c>
      <c r="I45" s="19">
        <v>0</v>
      </c>
      <c r="J45" s="19">
        <v>0</v>
      </c>
      <c r="K45" s="19">
        <v>0</v>
      </c>
      <c r="L45" s="19">
        <v>0</v>
      </c>
      <c r="U45" s="24">
        <v>21</v>
      </c>
      <c r="V45" s="24">
        <v>179637</v>
      </c>
    </row>
    <row r="46" spans="1:22" x14ac:dyDescent="0.2">
      <c r="A46" s="25">
        <v>21</v>
      </c>
      <c r="B46" s="24">
        <v>59879</v>
      </c>
      <c r="C46" s="26" t="s">
        <v>211</v>
      </c>
      <c r="D46" s="26" t="b">
        <f t="shared" si="1"/>
        <v>0</v>
      </c>
      <c r="E46" s="22">
        <v>3</v>
      </c>
      <c r="F46" s="23">
        <v>1</v>
      </c>
      <c r="G46" s="19">
        <v>0</v>
      </c>
      <c r="H46" s="19">
        <v>0</v>
      </c>
      <c r="I46" s="19">
        <v>0</v>
      </c>
      <c r="J46" s="19">
        <v>0</v>
      </c>
      <c r="K46" s="19">
        <v>0</v>
      </c>
      <c r="L46" s="19">
        <v>0</v>
      </c>
      <c r="U46" s="24">
        <v>48</v>
      </c>
      <c r="V46" s="24">
        <v>174962</v>
      </c>
    </row>
    <row r="47" spans="1:22" x14ac:dyDescent="0.2">
      <c r="A47" s="25">
        <v>48</v>
      </c>
      <c r="B47" s="24">
        <v>87481</v>
      </c>
      <c r="C47" s="26" t="s">
        <v>211</v>
      </c>
      <c r="D47" s="26" t="b">
        <f t="shared" si="1"/>
        <v>0</v>
      </c>
      <c r="E47" s="22">
        <v>2</v>
      </c>
      <c r="F47" s="23">
        <v>1</v>
      </c>
      <c r="G47" s="19">
        <v>0</v>
      </c>
      <c r="H47" s="19">
        <v>0</v>
      </c>
      <c r="I47" s="19">
        <v>0</v>
      </c>
      <c r="J47" s="19">
        <v>0</v>
      </c>
      <c r="U47" s="24">
        <v>17</v>
      </c>
      <c r="V47" s="24">
        <v>75382</v>
      </c>
    </row>
    <row r="48" spans="1:22" x14ac:dyDescent="0.2">
      <c r="A48" s="25">
        <v>47</v>
      </c>
      <c r="B48" s="24">
        <v>3851</v>
      </c>
      <c r="C48" s="26" t="s">
        <v>211</v>
      </c>
      <c r="D48" s="26" t="b">
        <f t="shared" si="1"/>
        <v>0</v>
      </c>
      <c r="E48" s="22">
        <v>4</v>
      </c>
      <c r="F48" s="23">
        <v>1</v>
      </c>
      <c r="G48" s="19">
        <v>0</v>
      </c>
      <c r="H48" s="19">
        <v>0</v>
      </c>
      <c r="I48" s="19">
        <v>0</v>
      </c>
      <c r="J48" s="19">
        <v>0</v>
      </c>
      <c r="K48" s="19">
        <v>0</v>
      </c>
      <c r="L48" s="19">
        <v>0</v>
      </c>
      <c r="M48" s="19">
        <v>0</v>
      </c>
      <c r="N48" s="19">
        <v>0</v>
      </c>
      <c r="U48" s="24">
        <v>40</v>
      </c>
      <c r="V48" s="24">
        <v>18251</v>
      </c>
    </row>
    <row r="49" spans="1:22" x14ac:dyDescent="0.2">
      <c r="A49" s="25">
        <v>40</v>
      </c>
      <c r="B49" s="24">
        <v>18251</v>
      </c>
      <c r="C49" s="26" t="s">
        <v>211</v>
      </c>
      <c r="D49" s="26" t="b">
        <f t="shared" si="1"/>
        <v>0</v>
      </c>
      <c r="E49" s="22">
        <v>6</v>
      </c>
      <c r="F49" s="23">
        <v>1</v>
      </c>
      <c r="G49" s="19">
        <v>0</v>
      </c>
      <c r="H49" s="19">
        <v>0</v>
      </c>
      <c r="I49" s="19">
        <v>0</v>
      </c>
      <c r="J49" s="19">
        <v>0</v>
      </c>
      <c r="K49" s="19">
        <v>0</v>
      </c>
      <c r="L49" s="19">
        <v>0</v>
      </c>
      <c r="M49" s="19">
        <v>0</v>
      </c>
      <c r="N49" s="19">
        <v>0</v>
      </c>
      <c r="O49" s="19">
        <v>0</v>
      </c>
      <c r="P49" s="19">
        <v>0</v>
      </c>
      <c r="Q49" s="19">
        <v>0</v>
      </c>
      <c r="R49" s="19">
        <v>0</v>
      </c>
      <c r="U49" s="24">
        <v>49</v>
      </c>
      <c r="V49" s="24">
        <v>167326</v>
      </c>
    </row>
    <row r="50" spans="1:22" x14ac:dyDescent="0.2">
      <c r="A50" s="25">
        <v>17</v>
      </c>
      <c r="B50" s="24">
        <v>37691</v>
      </c>
      <c r="C50" s="26" t="s">
        <v>206</v>
      </c>
      <c r="D50" s="26" t="b">
        <f t="shared" si="1"/>
        <v>0</v>
      </c>
      <c r="E50" s="22">
        <v>4</v>
      </c>
      <c r="F50" s="23">
        <v>1</v>
      </c>
      <c r="G50" s="19">
        <v>0</v>
      </c>
      <c r="H50" s="19">
        <v>0</v>
      </c>
      <c r="I50" s="19">
        <v>0</v>
      </c>
      <c r="J50" s="19">
        <v>0</v>
      </c>
      <c r="K50" s="19">
        <v>0</v>
      </c>
      <c r="L50" s="19">
        <v>0</v>
      </c>
      <c r="M50" s="19">
        <v>0</v>
      </c>
      <c r="N50" s="19">
        <v>0</v>
      </c>
      <c r="U50" s="24">
        <v>49</v>
      </c>
      <c r="V50" s="24">
        <v>83663</v>
      </c>
    </row>
    <row r="51" spans="1:22" x14ac:dyDescent="0.2">
      <c r="A51" s="25">
        <v>49</v>
      </c>
      <c r="B51" s="24">
        <v>83663</v>
      </c>
      <c r="C51" s="26" t="s">
        <v>208</v>
      </c>
      <c r="D51" s="26" t="b">
        <f t="shared" si="1"/>
        <v>0</v>
      </c>
      <c r="E51" s="22">
        <v>2</v>
      </c>
      <c r="F51" s="23">
        <v>1</v>
      </c>
      <c r="G51" s="19">
        <v>0</v>
      </c>
      <c r="H51" s="19">
        <v>0</v>
      </c>
      <c r="I51" s="19">
        <v>0</v>
      </c>
      <c r="J51" s="19">
        <v>0</v>
      </c>
      <c r="U51" s="24">
        <v>255</v>
      </c>
      <c r="V51" s="24">
        <v>5783</v>
      </c>
    </row>
  </sheetData>
  <sortState ref="A2:AJ51">
    <sortCondition descending="1" ref="D2:D51"/>
    <sortCondition ref="U2:U51"/>
  </sortState>
  <mergeCells count="2">
    <mergeCell ref="G1:T1"/>
    <mergeCell ref="U1:A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V51"/>
  <sheetViews>
    <sheetView workbookViewId="0">
      <selection activeCell="AF49" sqref="AF49"/>
    </sheetView>
  </sheetViews>
  <sheetFormatPr baseColWidth="10" defaultRowHeight="15" x14ac:dyDescent="0.2"/>
  <cols>
    <col min="1" max="3" width="10.83203125" style="39"/>
    <col min="4" max="4" width="11.83203125" style="40" customWidth="1"/>
    <col min="5" max="12" width="6.1640625" style="36" customWidth="1"/>
    <col min="13" max="20" width="6.1640625" style="38" customWidth="1"/>
    <col min="21" max="28" width="6.1640625" style="36" customWidth="1"/>
    <col min="29" max="29" width="16.5" style="40" customWidth="1"/>
    <col min="30" max="36" width="17.6640625" style="40" customWidth="1"/>
    <col min="37" max="386" width="7.33203125" style="39" customWidth="1"/>
    <col min="387" max="16384" width="10.83203125" style="39"/>
  </cols>
  <sheetData>
    <row r="1" spans="1:386" x14ac:dyDescent="0.2">
      <c r="A1" s="33" t="s">
        <v>144</v>
      </c>
      <c r="B1" s="33" t="s">
        <v>210</v>
      </c>
      <c r="C1" s="33" t="s">
        <v>235</v>
      </c>
      <c r="D1" s="34" t="s">
        <v>236</v>
      </c>
      <c r="E1" s="35" t="s">
        <v>230</v>
      </c>
      <c r="M1" s="37" t="s">
        <v>231</v>
      </c>
      <c r="U1" s="35" t="s">
        <v>232</v>
      </c>
      <c r="AC1" s="34" t="s">
        <v>234</v>
      </c>
      <c r="AD1" s="34" t="s">
        <v>239</v>
      </c>
      <c r="AE1" s="34"/>
      <c r="AF1" s="34"/>
      <c r="AG1" s="34"/>
      <c r="AH1" s="34"/>
      <c r="AI1" s="34"/>
      <c r="AJ1" s="34"/>
      <c r="AK1" s="33">
        <v>0</v>
      </c>
      <c r="AL1" s="33">
        <v>0</v>
      </c>
      <c r="AM1" s="33">
        <v>0</v>
      </c>
      <c r="AN1" s="33">
        <v>0</v>
      </c>
      <c r="AO1" s="33">
        <v>0</v>
      </c>
      <c r="AP1" s="33">
        <v>0</v>
      </c>
      <c r="AQ1" s="33">
        <v>0</v>
      </c>
      <c r="AR1" s="33">
        <v>0</v>
      </c>
      <c r="AS1" s="33">
        <v>0</v>
      </c>
      <c r="AT1" s="33">
        <v>0</v>
      </c>
      <c r="AU1" s="33">
        <v>0</v>
      </c>
      <c r="AV1" s="33">
        <v>0</v>
      </c>
      <c r="AW1" s="33">
        <v>0</v>
      </c>
      <c r="AX1" s="33">
        <v>0</v>
      </c>
      <c r="AY1" s="33">
        <v>0</v>
      </c>
      <c r="AZ1" s="33">
        <v>0</v>
      </c>
      <c r="BA1" s="33">
        <v>0</v>
      </c>
      <c r="BB1" s="33">
        <v>0</v>
      </c>
      <c r="BC1" s="33">
        <v>0</v>
      </c>
      <c r="BD1" s="33">
        <v>0</v>
      </c>
      <c r="BE1" s="33">
        <v>0</v>
      </c>
      <c r="BF1" s="33">
        <v>0</v>
      </c>
      <c r="BG1" s="33">
        <v>0</v>
      </c>
      <c r="BH1" s="33">
        <v>0</v>
      </c>
      <c r="BI1" s="33">
        <v>0</v>
      </c>
      <c r="BJ1" s="33">
        <v>0</v>
      </c>
      <c r="BK1" s="33">
        <v>0</v>
      </c>
      <c r="BL1" s="33">
        <v>0</v>
      </c>
      <c r="BM1" s="33">
        <v>0</v>
      </c>
      <c r="BN1" s="33">
        <v>0</v>
      </c>
      <c r="BO1" s="33">
        <v>0</v>
      </c>
      <c r="BP1" s="33">
        <v>0</v>
      </c>
      <c r="BQ1" s="33">
        <v>0</v>
      </c>
      <c r="BR1" s="33">
        <v>0</v>
      </c>
      <c r="BS1" s="33">
        <v>0</v>
      </c>
      <c r="BT1" s="33">
        <v>0</v>
      </c>
      <c r="BU1" s="33">
        <v>0</v>
      </c>
      <c r="BV1" s="33">
        <v>0</v>
      </c>
      <c r="BW1" s="33">
        <v>0</v>
      </c>
      <c r="BX1" s="33">
        <v>0</v>
      </c>
      <c r="BY1" s="33">
        <v>0</v>
      </c>
      <c r="BZ1" s="33">
        <v>0</v>
      </c>
      <c r="CA1" s="33">
        <v>0</v>
      </c>
      <c r="CB1" s="33">
        <v>0</v>
      </c>
      <c r="CC1" s="33">
        <v>0</v>
      </c>
      <c r="CD1" s="33">
        <v>0</v>
      </c>
      <c r="CE1" s="33">
        <v>0</v>
      </c>
      <c r="CF1" s="33">
        <v>0</v>
      </c>
      <c r="CG1" s="33">
        <v>0</v>
      </c>
      <c r="CH1" s="33">
        <v>0</v>
      </c>
      <c r="CI1" s="33">
        <v>0</v>
      </c>
      <c r="CJ1" s="33">
        <v>0</v>
      </c>
      <c r="CK1" s="33">
        <v>0</v>
      </c>
      <c r="CL1" s="33">
        <v>0</v>
      </c>
      <c r="CM1" s="33">
        <v>0</v>
      </c>
      <c r="CN1" s="33">
        <v>0</v>
      </c>
      <c r="CO1" s="33">
        <v>0</v>
      </c>
      <c r="CP1" s="33">
        <v>0</v>
      </c>
      <c r="CQ1" s="33">
        <v>0</v>
      </c>
      <c r="CR1" s="33">
        <v>0</v>
      </c>
      <c r="CS1" s="33">
        <v>0</v>
      </c>
      <c r="CT1" s="33">
        <v>0</v>
      </c>
      <c r="CU1" s="33">
        <v>0</v>
      </c>
      <c r="CV1" s="33">
        <v>0</v>
      </c>
      <c r="CW1" s="33">
        <v>0</v>
      </c>
      <c r="CX1" s="33">
        <v>0</v>
      </c>
      <c r="CY1" s="33">
        <v>0</v>
      </c>
      <c r="CZ1" s="33">
        <v>0</v>
      </c>
      <c r="DA1" s="33">
        <v>0</v>
      </c>
      <c r="DB1" s="33">
        <v>0</v>
      </c>
      <c r="DC1" s="33">
        <v>0</v>
      </c>
      <c r="DD1" s="33">
        <v>0</v>
      </c>
      <c r="DE1" s="33">
        <v>0</v>
      </c>
      <c r="DF1" s="33">
        <v>0</v>
      </c>
      <c r="DG1" s="33">
        <v>0</v>
      </c>
      <c r="DH1" s="33">
        <v>0</v>
      </c>
      <c r="DI1" s="33">
        <v>0</v>
      </c>
      <c r="DJ1" s="33">
        <v>0</v>
      </c>
      <c r="DK1" s="33">
        <v>0</v>
      </c>
      <c r="DL1" s="33">
        <v>0</v>
      </c>
      <c r="DM1" s="33">
        <v>0</v>
      </c>
      <c r="DN1" s="33">
        <v>0</v>
      </c>
      <c r="DO1" s="33">
        <v>0</v>
      </c>
      <c r="DP1" s="33">
        <v>0</v>
      </c>
      <c r="DQ1" s="33">
        <v>0</v>
      </c>
      <c r="DR1" s="33">
        <v>0</v>
      </c>
      <c r="DS1" s="33">
        <v>0</v>
      </c>
      <c r="DT1" s="33">
        <v>0</v>
      </c>
      <c r="DU1" s="33">
        <v>0</v>
      </c>
      <c r="DV1" s="33">
        <v>0</v>
      </c>
      <c r="DW1" s="33">
        <v>0</v>
      </c>
      <c r="DX1" s="33">
        <v>0</v>
      </c>
      <c r="DY1" s="33">
        <v>0</v>
      </c>
      <c r="DZ1" s="33">
        <v>0</v>
      </c>
      <c r="EA1" s="33">
        <v>0</v>
      </c>
      <c r="EB1" s="33">
        <v>0</v>
      </c>
      <c r="EC1" s="33">
        <v>0</v>
      </c>
      <c r="ED1" s="33">
        <v>0</v>
      </c>
      <c r="EE1" s="33">
        <v>0</v>
      </c>
      <c r="EF1" s="33">
        <v>0</v>
      </c>
      <c r="EG1" s="33">
        <v>0</v>
      </c>
      <c r="EH1" s="33">
        <v>0</v>
      </c>
      <c r="EI1" s="33">
        <v>0</v>
      </c>
      <c r="EJ1" s="33">
        <v>0</v>
      </c>
      <c r="EK1" s="33">
        <v>0</v>
      </c>
      <c r="EL1" s="33">
        <v>0</v>
      </c>
      <c r="EM1" s="33">
        <v>0</v>
      </c>
      <c r="EN1" s="33">
        <v>0</v>
      </c>
      <c r="EO1" s="33">
        <v>0</v>
      </c>
      <c r="EP1" s="33">
        <v>0</v>
      </c>
      <c r="EQ1" s="33">
        <v>0</v>
      </c>
      <c r="ER1" s="33">
        <v>0</v>
      </c>
      <c r="ES1" s="33">
        <v>0</v>
      </c>
      <c r="ET1" s="33">
        <v>0</v>
      </c>
      <c r="EU1" s="33">
        <v>0</v>
      </c>
      <c r="EV1" s="33">
        <v>0</v>
      </c>
      <c r="EW1" s="33">
        <v>0</v>
      </c>
      <c r="EX1" s="33">
        <v>0</v>
      </c>
      <c r="EY1" s="33">
        <v>0</v>
      </c>
      <c r="EZ1" s="33">
        <v>0</v>
      </c>
      <c r="FA1" s="33">
        <v>0</v>
      </c>
      <c r="FB1" s="33">
        <v>0</v>
      </c>
      <c r="FC1" s="33">
        <v>0</v>
      </c>
      <c r="FD1" s="33">
        <v>0</v>
      </c>
      <c r="FE1" s="33">
        <v>0</v>
      </c>
      <c r="FF1" s="33">
        <v>0</v>
      </c>
      <c r="FG1" s="33">
        <v>0</v>
      </c>
      <c r="FH1" s="33">
        <v>0</v>
      </c>
      <c r="FI1" s="33">
        <v>0</v>
      </c>
      <c r="FJ1" s="33">
        <v>0</v>
      </c>
      <c r="FK1" s="33">
        <v>0</v>
      </c>
      <c r="FL1" s="33">
        <v>0</v>
      </c>
      <c r="FM1" s="33">
        <v>0</v>
      </c>
      <c r="FN1" s="33">
        <v>0</v>
      </c>
      <c r="FO1" s="33">
        <v>0</v>
      </c>
      <c r="FP1" s="33">
        <v>0</v>
      </c>
      <c r="FQ1" s="33">
        <v>0</v>
      </c>
      <c r="FR1" s="33">
        <v>0</v>
      </c>
      <c r="FS1" s="33">
        <v>0</v>
      </c>
      <c r="FT1" s="33">
        <v>0</v>
      </c>
      <c r="FU1" s="33">
        <v>0</v>
      </c>
      <c r="FV1" s="33">
        <v>0</v>
      </c>
      <c r="FW1" s="33">
        <v>0</v>
      </c>
      <c r="FX1" s="33">
        <v>0</v>
      </c>
      <c r="FY1" s="33">
        <v>0</v>
      </c>
      <c r="FZ1" s="33">
        <v>0</v>
      </c>
      <c r="GA1" s="33">
        <v>0</v>
      </c>
      <c r="GB1" s="33">
        <v>0</v>
      </c>
      <c r="GC1" s="33">
        <v>0</v>
      </c>
      <c r="GD1" s="33">
        <v>0</v>
      </c>
      <c r="GE1" s="33">
        <v>0</v>
      </c>
      <c r="GF1" s="33">
        <v>0</v>
      </c>
      <c r="GG1" s="33">
        <v>0</v>
      </c>
      <c r="GH1" s="33">
        <v>0</v>
      </c>
      <c r="GI1" s="33">
        <v>0</v>
      </c>
      <c r="GJ1" s="33">
        <v>0</v>
      </c>
      <c r="GK1" s="33">
        <v>0</v>
      </c>
      <c r="GL1" s="33">
        <v>0</v>
      </c>
      <c r="GM1" s="33">
        <v>0</v>
      </c>
      <c r="GN1" s="33">
        <v>0</v>
      </c>
      <c r="GO1" s="33">
        <v>0</v>
      </c>
      <c r="GP1" s="33">
        <v>0</v>
      </c>
      <c r="GQ1" s="33">
        <v>0</v>
      </c>
      <c r="GR1" s="33">
        <v>0</v>
      </c>
      <c r="GS1" s="33">
        <v>0</v>
      </c>
      <c r="GT1" s="33">
        <v>0</v>
      </c>
      <c r="GU1" s="33">
        <v>0</v>
      </c>
      <c r="GV1" s="33">
        <v>0</v>
      </c>
      <c r="GW1" s="33">
        <v>0</v>
      </c>
      <c r="GX1" s="33">
        <v>0</v>
      </c>
      <c r="GY1" s="33">
        <v>0</v>
      </c>
      <c r="GZ1" s="33">
        <v>0</v>
      </c>
      <c r="HA1" s="33">
        <v>0</v>
      </c>
      <c r="HB1" s="33">
        <v>0</v>
      </c>
      <c r="HC1" s="33">
        <v>0</v>
      </c>
      <c r="HD1" s="33">
        <v>0</v>
      </c>
      <c r="HE1" s="33">
        <v>0</v>
      </c>
      <c r="HF1" s="33">
        <v>0</v>
      </c>
      <c r="HG1" s="33">
        <v>0</v>
      </c>
      <c r="HH1" s="33">
        <v>0</v>
      </c>
      <c r="HI1" s="33">
        <v>0</v>
      </c>
      <c r="HJ1" s="33">
        <v>0</v>
      </c>
      <c r="HK1" s="33">
        <v>0</v>
      </c>
      <c r="HL1" s="33">
        <v>0</v>
      </c>
      <c r="HM1" s="33">
        <v>0</v>
      </c>
      <c r="HN1" s="33">
        <v>0</v>
      </c>
      <c r="HO1" s="33">
        <v>0</v>
      </c>
      <c r="HP1" s="33">
        <v>0</v>
      </c>
      <c r="HQ1" s="33">
        <v>0</v>
      </c>
      <c r="HR1" s="33">
        <v>0</v>
      </c>
      <c r="HS1" s="33">
        <v>0</v>
      </c>
      <c r="HT1" s="33">
        <v>0</v>
      </c>
      <c r="HU1" s="33">
        <v>0</v>
      </c>
      <c r="HV1" s="33">
        <v>0</v>
      </c>
      <c r="HW1" s="33">
        <v>0</v>
      </c>
      <c r="HX1" s="33">
        <v>0</v>
      </c>
      <c r="HY1" s="33">
        <v>0</v>
      </c>
      <c r="HZ1" s="33">
        <v>0</v>
      </c>
      <c r="IA1" s="33">
        <v>0</v>
      </c>
      <c r="IB1" s="33">
        <v>0</v>
      </c>
      <c r="IC1" s="33">
        <v>0</v>
      </c>
      <c r="ID1" s="33">
        <v>0</v>
      </c>
      <c r="IE1" s="33">
        <v>0</v>
      </c>
      <c r="IF1" s="33">
        <v>0</v>
      </c>
      <c r="IG1" s="33">
        <v>0</v>
      </c>
      <c r="IH1" s="33">
        <v>0</v>
      </c>
      <c r="II1" s="33">
        <v>0</v>
      </c>
      <c r="IJ1" s="33">
        <v>0</v>
      </c>
      <c r="IK1" s="33">
        <v>0</v>
      </c>
      <c r="IL1" s="33">
        <v>0</v>
      </c>
      <c r="IM1" s="33">
        <v>0</v>
      </c>
      <c r="IN1" s="33">
        <v>0</v>
      </c>
      <c r="IO1" s="33">
        <v>0</v>
      </c>
      <c r="IP1" s="33">
        <v>0</v>
      </c>
      <c r="IQ1" s="33">
        <v>0</v>
      </c>
      <c r="IR1" s="33">
        <v>0</v>
      </c>
      <c r="IS1" s="33">
        <v>0</v>
      </c>
      <c r="IT1" s="33">
        <v>0</v>
      </c>
      <c r="IU1" s="33">
        <v>0</v>
      </c>
      <c r="IV1" s="33">
        <v>0</v>
      </c>
      <c r="IW1" s="33">
        <v>0</v>
      </c>
      <c r="IX1" s="33">
        <v>0</v>
      </c>
      <c r="IY1" s="33">
        <v>0</v>
      </c>
      <c r="IZ1" s="33">
        <v>0</v>
      </c>
      <c r="JA1" s="33">
        <v>0</v>
      </c>
      <c r="JB1" s="33">
        <v>0</v>
      </c>
      <c r="JC1" s="33">
        <v>0</v>
      </c>
      <c r="JD1" s="33">
        <v>0</v>
      </c>
      <c r="JE1" s="33">
        <v>0</v>
      </c>
      <c r="JF1" s="33">
        <v>0</v>
      </c>
      <c r="JG1" s="33">
        <v>0</v>
      </c>
      <c r="JH1" s="33">
        <v>0</v>
      </c>
      <c r="JI1" s="33">
        <v>0</v>
      </c>
      <c r="JJ1" s="33">
        <v>0</v>
      </c>
      <c r="JK1" s="33">
        <v>0</v>
      </c>
      <c r="JL1" s="33">
        <v>0</v>
      </c>
      <c r="JM1" s="33">
        <v>0</v>
      </c>
      <c r="JN1" s="33">
        <v>0</v>
      </c>
      <c r="JO1" s="33">
        <v>0</v>
      </c>
      <c r="JP1" s="33">
        <v>0</v>
      </c>
      <c r="JQ1" s="33">
        <v>0</v>
      </c>
      <c r="JR1" s="33">
        <v>0</v>
      </c>
      <c r="JS1" s="33">
        <v>0</v>
      </c>
      <c r="JT1" s="33">
        <v>0</v>
      </c>
      <c r="JU1" s="33">
        <v>0</v>
      </c>
      <c r="JV1" s="33">
        <v>0</v>
      </c>
      <c r="JW1" s="33">
        <v>0</v>
      </c>
      <c r="JX1" s="33">
        <v>0</v>
      </c>
      <c r="JY1" s="33">
        <v>0</v>
      </c>
      <c r="JZ1" s="33">
        <v>0</v>
      </c>
      <c r="KA1" s="33">
        <v>0</v>
      </c>
      <c r="KB1" s="33">
        <v>0</v>
      </c>
      <c r="KC1" s="33">
        <v>0</v>
      </c>
      <c r="KD1" s="33">
        <v>0</v>
      </c>
      <c r="KE1" s="33">
        <v>0</v>
      </c>
      <c r="KF1" s="33">
        <v>0</v>
      </c>
      <c r="KG1" s="33">
        <v>0</v>
      </c>
      <c r="KH1" s="33">
        <v>0</v>
      </c>
      <c r="KI1" s="33">
        <v>0</v>
      </c>
      <c r="KJ1" s="33">
        <v>0</v>
      </c>
      <c r="KK1" s="33">
        <v>0</v>
      </c>
      <c r="KL1" s="33">
        <v>0</v>
      </c>
      <c r="KM1" s="33">
        <v>0</v>
      </c>
      <c r="KN1" s="33">
        <v>0</v>
      </c>
      <c r="KO1" s="33">
        <v>0</v>
      </c>
      <c r="KP1" s="33">
        <v>0</v>
      </c>
      <c r="KQ1" s="33">
        <v>0</v>
      </c>
      <c r="KR1" s="33">
        <v>0</v>
      </c>
      <c r="KS1" s="33">
        <v>0</v>
      </c>
      <c r="KT1" s="33">
        <v>0</v>
      </c>
      <c r="KU1" s="33">
        <v>0</v>
      </c>
      <c r="KV1" s="33">
        <v>0</v>
      </c>
      <c r="KW1" s="33">
        <v>0</v>
      </c>
      <c r="KX1" s="33">
        <v>0</v>
      </c>
      <c r="KY1" s="33">
        <v>0</v>
      </c>
      <c r="KZ1" s="33">
        <v>0</v>
      </c>
      <c r="LA1" s="33">
        <v>0</v>
      </c>
      <c r="LB1" s="33">
        <v>0</v>
      </c>
      <c r="LC1" s="33">
        <v>0</v>
      </c>
      <c r="LD1" s="33">
        <v>0</v>
      </c>
      <c r="LE1" s="33">
        <v>0</v>
      </c>
      <c r="LF1" s="33">
        <v>0</v>
      </c>
      <c r="LG1" s="33">
        <v>0</v>
      </c>
      <c r="LH1" s="33">
        <v>0</v>
      </c>
      <c r="LI1" s="33">
        <v>0</v>
      </c>
      <c r="LJ1" s="33">
        <v>0</v>
      </c>
      <c r="LK1" s="33">
        <v>0</v>
      </c>
      <c r="LL1" s="33">
        <v>0</v>
      </c>
      <c r="LM1" s="33">
        <v>0</v>
      </c>
      <c r="LN1" s="33">
        <v>0</v>
      </c>
      <c r="LO1" s="33">
        <v>0</v>
      </c>
      <c r="LP1" s="33">
        <v>0</v>
      </c>
      <c r="LQ1" s="33">
        <v>0</v>
      </c>
      <c r="LR1" s="33">
        <v>0</v>
      </c>
      <c r="LS1" s="33">
        <v>0</v>
      </c>
      <c r="LT1" s="33">
        <v>0</v>
      </c>
      <c r="LU1" s="33">
        <v>0</v>
      </c>
      <c r="LV1" s="33">
        <v>0</v>
      </c>
      <c r="LW1" s="33">
        <v>0</v>
      </c>
      <c r="LX1" s="33">
        <v>0</v>
      </c>
      <c r="LY1" s="33">
        <v>0</v>
      </c>
      <c r="LZ1" s="33">
        <v>0</v>
      </c>
      <c r="MA1" s="33">
        <v>0</v>
      </c>
      <c r="MB1" s="33">
        <v>0</v>
      </c>
      <c r="MC1" s="33">
        <v>0</v>
      </c>
      <c r="MD1" s="33">
        <v>0</v>
      </c>
      <c r="ME1" s="33">
        <v>0</v>
      </c>
      <c r="MF1" s="33">
        <v>0</v>
      </c>
      <c r="MG1" s="33">
        <v>0</v>
      </c>
      <c r="MH1" s="33">
        <v>0</v>
      </c>
      <c r="MI1" s="33">
        <v>0</v>
      </c>
      <c r="MJ1" s="33">
        <v>0</v>
      </c>
      <c r="MK1" s="33">
        <v>0</v>
      </c>
      <c r="ML1" s="33">
        <v>0</v>
      </c>
      <c r="MM1" s="33">
        <v>0</v>
      </c>
      <c r="MN1" s="33">
        <v>0</v>
      </c>
      <c r="MO1" s="33">
        <v>0</v>
      </c>
      <c r="MP1" s="33">
        <v>0</v>
      </c>
      <c r="MQ1" s="33">
        <v>0</v>
      </c>
      <c r="MR1" s="33">
        <v>0</v>
      </c>
      <c r="MS1" s="33">
        <v>0</v>
      </c>
      <c r="MT1" s="33">
        <v>0</v>
      </c>
      <c r="MU1" s="33">
        <v>0</v>
      </c>
      <c r="MV1" s="33">
        <v>0</v>
      </c>
      <c r="MW1" s="33">
        <v>0</v>
      </c>
      <c r="MX1" s="33">
        <v>0</v>
      </c>
      <c r="MY1" s="33">
        <v>0</v>
      </c>
      <c r="MZ1" s="33">
        <v>0</v>
      </c>
      <c r="NA1" s="33">
        <v>0</v>
      </c>
      <c r="NB1" s="33">
        <v>0</v>
      </c>
      <c r="NC1" s="33">
        <v>0</v>
      </c>
      <c r="ND1" s="33">
        <v>0</v>
      </c>
      <c r="NE1" s="33">
        <v>0</v>
      </c>
      <c r="NF1" s="33">
        <v>0</v>
      </c>
      <c r="NG1" s="33">
        <v>0</v>
      </c>
      <c r="NH1" s="33">
        <v>0</v>
      </c>
      <c r="NI1" s="33">
        <v>0</v>
      </c>
      <c r="NJ1" s="33">
        <v>0</v>
      </c>
      <c r="NK1" s="33">
        <v>0</v>
      </c>
      <c r="NL1" s="33">
        <v>0</v>
      </c>
      <c r="NM1" s="33">
        <v>0</v>
      </c>
      <c r="NN1" s="33">
        <v>0</v>
      </c>
      <c r="NO1" s="33">
        <v>0</v>
      </c>
      <c r="NP1" s="33">
        <v>0</v>
      </c>
      <c r="NQ1" s="33">
        <v>0</v>
      </c>
      <c r="NR1" s="33">
        <v>0</v>
      </c>
      <c r="NS1" s="33">
        <v>0</v>
      </c>
      <c r="NT1" s="33">
        <v>0</v>
      </c>
      <c r="NU1" s="33">
        <v>0</v>
      </c>
      <c r="NV1" s="33">
        <v>0</v>
      </c>
    </row>
    <row r="2" spans="1:386" x14ac:dyDescent="0.2">
      <c r="A2" s="39">
        <f>'node config'!$A2</f>
        <v>18</v>
      </c>
      <c r="B2" s="39" t="str">
        <f>'node config'!$C2</f>
        <v>app_first</v>
      </c>
      <c r="C2" s="39">
        <f>'node config'!E2</f>
        <v>1</v>
      </c>
      <c r="D2" s="40">
        <f>'node config'!$H2</f>
        <v>-195</v>
      </c>
      <c r="E2" s="36">
        <f ca="1">IF(ISBLANK(OFFSET('node config'!$U2,0,2*(COLUMN()-COLUMN($E2)))),"",OFFSET('node config'!$U2,0,2*(COLUMN()-COLUMN($E2))))</f>
        <v>5</v>
      </c>
      <c r="F2" s="36" t="str">
        <f ca="1">IF(ISBLANK(OFFSET('node config'!$U2,0,2*(COLUMN()-COLUMN($E2)))),"",OFFSET('node config'!$U2,0,2*(COLUMN()-COLUMN($E2))))</f>
        <v/>
      </c>
      <c r="G2" s="36" t="str">
        <f ca="1">IF(ISBLANK(OFFSET('node config'!$U2,0,2*(COLUMN()-COLUMN($E2)))),"",OFFSET('node config'!$U2,0,2*(COLUMN()-COLUMN($E2))))</f>
        <v/>
      </c>
      <c r="H2" s="36" t="str">
        <f ca="1">IF(ISBLANK(OFFSET('node config'!$U2,0,2*(COLUMN()-COLUMN($E2)))),"",OFFSET('node config'!$U2,0,2*(COLUMN()-COLUMN($E2))))</f>
        <v/>
      </c>
      <c r="I2" s="36" t="str">
        <f ca="1">IF(ISBLANK(OFFSET('node config'!$U2,0,2*(COLUMN()-COLUMN($E2)))),"",OFFSET('node config'!$U2,0,2*(COLUMN()-COLUMN($E2))))</f>
        <v/>
      </c>
      <c r="J2" s="36" t="str">
        <f ca="1">IF(ISBLANK(OFFSET('node config'!$U2,0,2*(COLUMN()-COLUMN($E2)))),"",OFFSET('node config'!$U2,0,2*(COLUMN()-COLUMN($E2))))</f>
        <v/>
      </c>
      <c r="K2" s="36" t="str">
        <f ca="1">IF(ISBLANK(OFFSET('node config'!$U2,0,2*(COLUMN()-COLUMN($E2)))),"",OFFSET('node config'!$U2,0,2*(COLUMN()-COLUMN($E2))))</f>
        <v/>
      </c>
      <c r="L2" s="36" t="str">
        <f ca="1">IF(ISBLANK(OFFSET('node config'!$U2,0,2*(COLUMN()-COLUMN($E2)))),"",OFFSET('node config'!$U2,0,2*(COLUMN()-COLUMN($E2))))</f>
        <v/>
      </c>
      <c r="M2" s="38">
        <f ca="1">IFERROR(OFFSET('node config'!$V2,0,2*(COLUMN()-COLUMN($M2)))/INDEX('node config'!$B2:$B51,MATCH(E2,'node config'!$A2:$A51,0))-1,"")</f>
        <v>2</v>
      </c>
      <c r="N2" s="38" t="str">
        <f ca="1">IFERROR(OFFSET('node config'!$V2,0,2*(COLUMN()-COLUMN($M2)))/INDEX('node config'!$B2:$B51,MATCH(F2,'node config'!$A2:$A51,0))-1,"")</f>
        <v/>
      </c>
      <c r="O2" s="38" t="str">
        <f ca="1">IFERROR(OFFSET('node config'!$V2,0,2*(COLUMN()-COLUMN($M2)))/INDEX('node config'!$B2:$B51,MATCH(G2,'node config'!$A2:$A51,0))-1,"")</f>
        <v/>
      </c>
      <c r="P2" s="38" t="str">
        <f ca="1">IFERROR(OFFSET('node config'!$V2,0,2*(COLUMN()-COLUMN($M2)))/INDEX('node config'!$B2:$B51,MATCH(H2,'node config'!$A2:$A51,0))-1,"")</f>
        <v/>
      </c>
      <c r="Q2" s="38" t="str">
        <f ca="1">IFERROR(OFFSET('node config'!$V2,0,2*(COLUMN()-COLUMN($M2)))/INDEX('node config'!$B2:$B51,MATCH(I2,'node config'!$A2:$A51,0))-1,"")</f>
        <v/>
      </c>
      <c r="R2" s="38" t="str">
        <f ca="1">IFERROR(OFFSET('node config'!$V2,0,2*(COLUMN()-COLUMN($M2)))/INDEX('node config'!$B2:$B51,MATCH(J2,'node config'!$A2:$A51,0))-1,"")</f>
        <v/>
      </c>
      <c r="S2" s="38" t="str">
        <f ca="1">IFERROR(OFFSET('node config'!$V2,0,2*(COLUMN()-COLUMN($M2)))/INDEX('node config'!$B2:$B51,MATCH(K2,'node config'!$A2:$A51,0))-1,"")</f>
        <v/>
      </c>
      <c r="T2" s="38" t="str">
        <f ca="1">IFERROR(OFFSET('node config'!$V2,0,2*(COLUMN()-COLUMN($M2)))/INDEX('node config'!$B2:$B51,MATCH(L2,'node config'!$A2:$A51,0))-1,"")</f>
        <v/>
      </c>
      <c r="U2" s="36">
        <f ca="1">IFERROR(E2*7+M2,"")</f>
        <v>37</v>
      </c>
      <c r="V2" s="36" t="str">
        <f t="shared" ref="V2:AB17" ca="1" si="0">IFERROR(F2*7+N2,"")</f>
        <v/>
      </c>
      <c r="W2" s="36" t="str">
        <f t="shared" ca="1" si="0"/>
        <v/>
      </c>
      <c r="X2" s="36" t="str">
        <f t="shared" ca="1" si="0"/>
        <v/>
      </c>
      <c r="Y2" s="36" t="str">
        <f t="shared" ca="1" si="0"/>
        <v/>
      </c>
      <c r="Z2" s="36" t="str">
        <f t="shared" ca="1" si="0"/>
        <v/>
      </c>
      <c r="AA2" s="36" t="str">
        <f t="shared" ca="1" si="0"/>
        <v/>
      </c>
      <c r="AB2" s="36" t="str">
        <f t="shared" ca="1" si="0"/>
        <v/>
      </c>
      <c r="AC2" s="40">
        <f ca="1">IF(B2="app_first",D2,
IF(B2="app_prod",PRODUCT(OFFSET($AD2,0,0,1,C2)),
IF(B2="app_sum",SUM(AD2:AJ2),
IF(B2="app_quotient",AD2/AE2,
FALSE))))</f>
        <v>-195</v>
      </c>
      <c r="AD2" s="40">
        <f ca="1">OFFSET(AK2,0,7*$A2)</f>
        <v>0</v>
      </c>
      <c r="AE2" s="40">
        <f t="shared" ref="AE2:AJ2" ca="1" si="1">OFFSET(AL2,0,7*$A2)</f>
        <v>0</v>
      </c>
      <c r="AF2" s="40">
        <f t="shared" ca="1" si="1"/>
        <v>0</v>
      </c>
      <c r="AG2" s="40">
        <f t="shared" ca="1" si="1"/>
        <v>0</v>
      </c>
      <c r="AH2" s="40">
        <f t="shared" ca="1" si="1"/>
        <v>0</v>
      </c>
      <c r="AI2" s="40">
        <f t="shared" ca="1" si="1"/>
        <v>0</v>
      </c>
      <c r="AJ2" s="40">
        <f t="shared" ca="1" si="1"/>
        <v>0</v>
      </c>
      <c r="AK2" s="39">
        <f t="shared" ref="AK2:AK48" ca="1" si="2">IF(ISNUMBER(MATCH(COLUMN()-COLUMN($AK2),$U2:$AB2,0)),$AC2,AK1)</f>
        <v>0</v>
      </c>
      <c r="AL2" s="39">
        <f t="shared" ref="AL2:AL48" ca="1" si="3">IF(ISNUMBER(MATCH(COLUMN()-COLUMN($AK2),$U2:$AB2,0)),$AC2,AL1)</f>
        <v>0</v>
      </c>
      <c r="AM2" s="39">
        <f t="shared" ref="AM2:AM48" ca="1" si="4">IF(ISNUMBER(MATCH(COLUMN()-COLUMN($AK2),$U2:$AB2,0)),$AC2,AM1)</f>
        <v>0</v>
      </c>
      <c r="AN2" s="39">
        <f t="shared" ref="AN2:AN48" ca="1" si="5">IF(ISNUMBER(MATCH(COLUMN()-COLUMN($AK2),$U2:$AB2,0)),$AC2,AN1)</f>
        <v>0</v>
      </c>
      <c r="AO2" s="39">
        <f t="shared" ref="AO2:AO48" ca="1" si="6">IF(ISNUMBER(MATCH(COLUMN()-COLUMN($AK2),$U2:$AB2,0)),$AC2,AO1)</f>
        <v>0</v>
      </c>
      <c r="AP2" s="39">
        <f t="shared" ref="AP2:AP48" ca="1" si="7">IF(ISNUMBER(MATCH(COLUMN()-COLUMN($AK2),$U2:$AB2,0)),$AC2,AP1)</f>
        <v>0</v>
      </c>
      <c r="AQ2" s="39">
        <f t="shared" ref="AQ2:AQ48" ca="1" si="8">IF(ISNUMBER(MATCH(COLUMN()-COLUMN($AK2),$U2:$AB2,0)),$AC2,AQ1)</f>
        <v>0</v>
      </c>
      <c r="AR2" s="39">
        <f t="shared" ref="AR2:AR48" ca="1" si="9">IF(ISNUMBER(MATCH(COLUMN()-COLUMN($AK2),$U2:$AB2,0)),$AC2,AR1)</f>
        <v>0</v>
      </c>
      <c r="AS2" s="39">
        <f t="shared" ref="AS2:AS48" ca="1" si="10">IF(ISNUMBER(MATCH(COLUMN()-COLUMN($AK2),$U2:$AB2,0)),$AC2,AS1)</f>
        <v>0</v>
      </c>
      <c r="AT2" s="39">
        <f t="shared" ref="AT2:AT48" ca="1" si="11">IF(ISNUMBER(MATCH(COLUMN()-COLUMN($AK2),$U2:$AB2,0)),$AC2,AT1)</f>
        <v>0</v>
      </c>
      <c r="AU2" s="39">
        <f t="shared" ref="AU2:AU48" ca="1" si="12">IF(ISNUMBER(MATCH(COLUMN()-COLUMN($AK2),$U2:$AB2,0)),$AC2,AU1)</f>
        <v>0</v>
      </c>
      <c r="AV2" s="39">
        <f t="shared" ref="AV2:AV48" ca="1" si="13">IF(ISNUMBER(MATCH(COLUMN()-COLUMN($AK2),$U2:$AB2,0)),$AC2,AV1)</f>
        <v>0</v>
      </c>
      <c r="AW2" s="39">
        <f t="shared" ref="AW2:AW48" ca="1" si="14">IF(ISNUMBER(MATCH(COLUMN()-COLUMN($AK2),$U2:$AB2,0)),$AC2,AW1)</f>
        <v>0</v>
      </c>
      <c r="AX2" s="39">
        <f t="shared" ref="AX2:AX48" ca="1" si="15">IF(ISNUMBER(MATCH(COLUMN()-COLUMN($AK2),$U2:$AB2,0)),$AC2,AX1)</f>
        <v>0</v>
      </c>
      <c r="AY2" s="39">
        <f t="shared" ref="AY2:AY48" ca="1" si="16">IF(ISNUMBER(MATCH(COLUMN()-COLUMN($AK2),$U2:$AB2,0)),$AC2,AY1)</f>
        <v>0</v>
      </c>
      <c r="AZ2" s="39">
        <f t="shared" ref="AZ2:AZ48" ca="1" si="17">IF(ISNUMBER(MATCH(COLUMN()-COLUMN($AK2),$U2:$AB2,0)),$AC2,AZ1)</f>
        <v>0</v>
      </c>
      <c r="BA2" s="39">
        <f t="shared" ref="BA2:BA48" ca="1" si="18">IF(ISNUMBER(MATCH(COLUMN()-COLUMN($AK2),$U2:$AB2,0)),$AC2,BA1)</f>
        <v>0</v>
      </c>
      <c r="BB2" s="39">
        <f t="shared" ref="BB2:BB48" ca="1" si="19">IF(ISNUMBER(MATCH(COLUMN()-COLUMN($AK2),$U2:$AB2,0)),$AC2,BB1)</f>
        <v>0</v>
      </c>
      <c r="BC2" s="39">
        <f t="shared" ref="BC2:BC48" ca="1" si="20">IF(ISNUMBER(MATCH(COLUMN()-COLUMN($AK2),$U2:$AB2,0)),$AC2,BC1)</f>
        <v>0</v>
      </c>
      <c r="BD2" s="39">
        <f t="shared" ref="BD2:BD48" ca="1" si="21">IF(ISNUMBER(MATCH(COLUMN()-COLUMN($AK2),$U2:$AB2,0)),$AC2,BD1)</f>
        <v>0</v>
      </c>
      <c r="BE2" s="39">
        <f t="shared" ref="BE2:BE48" ca="1" si="22">IF(ISNUMBER(MATCH(COLUMN()-COLUMN($AK2),$U2:$AB2,0)),$AC2,BE1)</f>
        <v>0</v>
      </c>
      <c r="BF2" s="39">
        <f t="shared" ref="BF2:BF48" ca="1" si="23">IF(ISNUMBER(MATCH(COLUMN()-COLUMN($AK2),$U2:$AB2,0)),$AC2,BF1)</f>
        <v>0</v>
      </c>
      <c r="BG2" s="39">
        <f t="shared" ref="BG2:BG48" ca="1" si="24">IF(ISNUMBER(MATCH(COLUMN()-COLUMN($AK2),$U2:$AB2,0)),$AC2,BG1)</f>
        <v>0</v>
      </c>
      <c r="BH2" s="39">
        <f t="shared" ref="BH2:BH48" ca="1" si="25">IF(ISNUMBER(MATCH(COLUMN()-COLUMN($AK2),$U2:$AB2,0)),$AC2,BH1)</f>
        <v>0</v>
      </c>
      <c r="BI2" s="39">
        <f t="shared" ref="BI2:BI48" ca="1" si="26">IF(ISNUMBER(MATCH(COLUMN()-COLUMN($AK2),$U2:$AB2,0)),$AC2,BI1)</f>
        <v>0</v>
      </c>
      <c r="BJ2" s="39">
        <f t="shared" ref="BJ2:BJ48" ca="1" si="27">IF(ISNUMBER(MATCH(COLUMN()-COLUMN($AK2),$U2:$AB2,0)),$AC2,BJ1)</f>
        <v>0</v>
      </c>
      <c r="BK2" s="39">
        <f t="shared" ref="BK2:BK48" ca="1" si="28">IF(ISNUMBER(MATCH(COLUMN()-COLUMN($AK2),$U2:$AB2,0)),$AC2,BK1)</f>
        <v>0</v>
      </c>
      <c r="BL2" s="39">
        <f t="shared" ref="BL2:BL48" ca="1" si="29">IF(ISNUMBER(MATCH(COLUMN()-COLUMN($AK2),$U2:$AB2,0)),$AC2,BL1)</f>
        <v>0</v>
      </c>
      <c r="BM2" s="39">
        <f t="shared" ref="BM2:BM48" ca="1" si="30">IF(ISNUMBER(MATCH(COLUMN()-COLUMN($AK2),$U2:$AB2,0)),$AC2,BM1)</f>
        <v>0</v>
      </c>
      <c r="BN2" s="39">
        <f t="shared" ref="BN2:BN48" ca="1" si="31">IF(ISNUMBER(MATCH(COLUMN()-COLUMN($AK2),$U2:$AB2,0)),$AC2,BN1)</f>
        <v>0</v>
      </c>
      <c r="BO2" s="39">
        <f t="shared" ref="BO2:BO48" ca="1" si="32">IF(ISNUMBER(MATCH(COLUMN()-COLUMN($AK2),$U2:$AB2,0)),$AC2,BO1)</f>
        <v>0</v>
      </c>
      <c r="BP2" s="39">
        <f t="shared" ref="BP2:BP48" ca="1" si="33">IF(ISNUMBER(MATCH(COLUMN()-COLUMN($AK2),$U2:$AB2,0)),$AC2,BP1)</f>
        <v>0</v>
      </c>
      <c r="BQ2" s="39">
        <f t="shared" ref="BQ2:BQ48" ca="1" si="34">IF(ISNUMBER(MATCH(COLUMN()-COLUMN($AK2),$U2:$AB2,0)),$AC2,BQ1)</f>
        <v>0</v>
      </c>
      <c r="BR2" s="39">
        <f t="shared" ref="BR2:BR48" ca="1" si="35">IF(ISNUMBER(MATCH(COLUMN()-COLUMN($AK2),$U2:$AB2,0)),$AC2,BR1)</f>
        <v>0</v>
      </c>
      <c r="BS2" s="39">
        <f t="shared" ref="BS2:BS48" ca="1" si="36">IF(ISNUMBER(MATCH(COLUMN()-COLUMN($AK2),$U2:$AB2,0)),$AC2,BS1)</f>
        <v>0</v>
      </c>
      <c r="BT2" s="39">
        <f t="shared" ref="BT2:BT48" ca="1" si="37">IF(ISNUMBER(MATCH(COLUMN()-COLUMN($AK2),$U2:$AB2,0)),$AC2,BT1)</f>
        <v>0</v>
      </c>
      <c r="BU2" s="39">
        <f t="shared" ref="BU2:BU48" ca="1" si="38">IF(ISNUMBER(MATCH(COLUMN()-COLUMN($AK2),$U2:$AB2,0)),$AC2,BU1)</f>
        <v>0</v>
      </c>
      <c r="BV2" s="39">
        <f t="shared" ref="BV2:BV48" ca="1" si="39">IF(ISNUMBER(MATCH(COLUMN()-COLUMN($AK2),$U2:$AB2,0)),$AC2,BV1)</f>
        <v>-195</v>
      </c>
      <c r="BW2" s="39">
        <f t="shared" ref="BW2:BW48" ca="1" si="40">IF(ISNUMBER(MATCH(COLUMN()-COLUMN($AK2),$U2:$AB2,0)),$AC2,BW1)</f>
        <v>0</v>
      </c>
      <c r="BX2" s="39">
        <f t="shared" ref="BX2:BX48" ca="1" si="41">IF(ISNUMBER(MATCH(COLUMN()-COLUMN($AK2),$U2:$AB2,0)),$AC2,BX1)</f>
        <v>0</v>
      </c>
      <c r="BY2" s="39">
        <f t="shared" ref="BY2:BY48" ca="1" si="42">IF(ISNUMBER(MATCH(COLUMN()-COLUMN($AK2),$U2:$AB2,0)),$AC2,BY1)</f>
        <v>0</v>
      </c>
      <c r="BZ2" s="39">
        <f t="shared" ref="BZ2:BZ48" ca="1" si="43">IF(ISNUMBER(MATCH(COLUMN()-COLUMN($AK2),$U2:$AB2,0)),$AC2,BZ1)</f>
        <v>0</v>
      </c>
      <c r="CA2" s="39">
        <f t="shared" ref="CA2:CA48" ca="1" si="44">IF(ISNUMBER(MATCH(COLUMN()-COLUMN($AK2),$U2:$AB2,0)),$AC2,CA1)</f>
        <v>0</v>
      </c>
      <c r="CB2" s="39">
        <f t="shared" ref="CB2:CB48" ca="1" si="45">IF(ISNUMBER(MATCH(COLUMN()-COLUMN($AK2),$U2:$AB2,0)),$AC2,CB1)</f>
        <v>0</v>
      </c>
      <c r="CC2" s="39">
        <f t="shared" ref="CC2:CC48" ca="1" si="46">IF(ISNUMBER(MATCH(COLUMN()-COLUMN($AK2),$U2:$AB2,0)),$AC2,CC1)</f>
        <v>0</v>
      </c>
      <c r="CD2" s="39">
        <f t="shared" ref="CD2:CD48" ca="1" si="47">IF(ISNUMBER(MATCH(COLUMN()-COLUMN($AK2),$U2:$AB2,0)),$AC2,CD1)</f>
        <v>0</v>
      </c>
      <c r="CE2" s="39">
        <f t="shared" ref="CE2:CE48" ca="1" si="48">IF(ISNUMBER(MATCH(COLUMN()-COLUMN($AK2),$U2:$AB2,0)),$AC2,CE1)</f>
        <v>0</v>
      </c>
      <c r="CF2" s="39">
        <f t="shared" ref="CF2:CF48" ca="1" si="49">IF(ISNUMBER(MATCH(COLUMN()-COLUMN($AK2),$U2:$AB2,0)),$AC2,CF1)</f>
        <v>0</v>
      </c>
      <c r="CG2" s="39">
        <f t="shared" ref="CG2:CG48" ca="1" si="50">IF(ISNUMBER(MATCH(COLUMN()-COLUMN($AK2),$U2:$AB2,0)),$AC2,CG1)</f>
        <v>0</v>
      </c>
      <c r="CH2" s="39">
        <f t="shared" ref="CH2:CH48" ca="1" si="51">IF(ISNUMBER(MATCH(COLUMN()-COLUMN($AK2),$U2:$AB2,0)),$AC2,CH1)</f>
        <v>0</v>
      </c>
      <c r="CI2" s="39">
        <f t="shared" ref="CI2:CI48" ca="1" si="52">IF(ISNUMBER(MATCH(COLUMN()-COLUMN($AK2),$U2:$AB2,0)),$AC2,CI1)</f>
        <v>0</v>
      </c>
      <c r="CJ2" s="39">
        <f t="shared" ref="CJ2:CJ48" ca="1" si="53">IF(ISNUMBER(MATCH(COLUMN()-COLUMN($AK2),$U2:$AB2,0)),$AC2,CJ1)</f>
        <v>0</v>
      </c>
      <c r="CK2" s="39">
        <f t="shared" ref="CK2:CK48" ca="1" si="54">IF(ISNUMBER(MATCH(COLUMN()-COLUMN($AK2),$U2:$AB2,0)),$AC2,CK1)</f>
        <v>0</v>
      </c>
      <c r="CL2" s="39">
        <f t="shared" ref="CL2:CL48" ca="1" si="55">IF(ISNUMBER(MATCH(COLUMN()-COLUMN($AK2),$U2:$AB2,0)),$AC2,CL1)</f>
        <v>0</v>
      </c>
      <c r="CM2" s="39">
        <f t="shared" ref="CM2:CM48" ca="1" si="56">IF(ISNUMBER(MATCH(COLUMN()-COLUMN($AK2),$U2:$AB2,0)),$AC2,CM1)</f>
        <v>0</v>
      </c>
      <c r="CN2" s="39">
        <f t="shared" ref="CN2:CN48" ca="1" si="57">IF(ISNUMBER(MATCH(COLUMN()-COLUMN($AK2),$U2:$AB2,0)),$AC2,CN1)</f>
        <v>0</v>
      </c>
      <c r="CO2" s="39">
        <f t="shared" ref="CO2:CO48" ca="1" si="58">IF(ISNUMBER(MATCH(COLUMN()-COLUMN($AK2),$U2:$AB2,0)),$AC2,CO1)</f>
        <v>0</v>
      </c>
      <c r="CP2" s="39">
        <f t="shared" ref="CP2:CP48" ca="1" si="59">IF(ISNUMBER(MATCH(COLUMN()-COLUMN($AK2),$U2:$AB2,0)),$AC2,CP1)</f>
        <v>0</v>
      </c>
      <c r="CQ2" s="39">
        <f t="shared" ref="CQ2:CQ48" ca="1" si="60">IF(ISNUMBER(MATCH(COLUMN()-COLUMN($AK2),$U2:$AB2,0)),$AC2,CQ1)</f>
        <v>0</v>
      </c>
      <c r="CR2" s="39">
        <f t="shared" ref="CR2:CR48" ca="1" si="61">IF(ISNUMBER(MATCH(COLUMN()-COLUMN($AK2),$U2:$AB2,0)),$AC2,CR1)</f>
        <v>0</v>
      </c>
      <c r="CS2" s="39">
        <f t="shared" ref="CS2:CS48" ca="1" si="62">IF(ISNUMBER(MATCH(COLUMN()-COLUMN($AK2),$U2:$AB2,0)),$AC2,CS1)</f>
        <v>0</v>
      </c>
      <c r="CT2" s="39">
        <f t="shared" ref="CT2:CT48" ca="1" si="63">IF(ISNUMBER(MATCH(COLUMN()-COLUMN($AK2),$U2:$AB2,0)),$AC2,CT1)</f>
        <v>0</v>
      </c>
      <c r="CU2" s="39">
        <f t="shared" ref="CU2:CU48" ca="1" si="64">IF(ISNUMBER(MATCH(COLUMN()-COLUMN($AK2),$U2:$AB2,0)),$AC2,CU1)</f>
        <v>0</v>
      </c>
      <c r="CV2" s="39">
        <f t="shared" ref="CV2:CV48" ca="1" si="65">IF(ISNUMBER(MATCH(COLUMN()-COLUMN($AK2),$U2:$AB2,0)),$AC2,CV1)</f>
        <v>0</v>
      </c>
      <c r="CW2" s="39">
        <f t="shared" ref="CW2:CW48" ca="1" si="66">IF(ISNUMBER(MATCH(COLUMN()-COLUMN($AK2),$U2:$AB2,0)),$AC2,CW1)</f>
        <v>0</v>
      </c>
      <c r="CX2" s="39">
        <f t="shared" ref="CX2:CX48" ca="1" si="67">IF(ISNUMBER(MATCH(COLUMN()-COLUMN($AK2),$U2:$AB2,0)),$AC2,CX1)</f>
        <v>0</v>
      </c>
      <c r="CY2" s="39">
        <f t="shared" ref="CY2:CY48" ca="1" si="68">IF(ISNUMBER(MATCH(COLUMN()-COLUMN($AK2),$U2:$AB2,0)),$AC2,CY1)</f>
        <v>0</v>
      </c>
      <c r="CZ2" s="39">
        <f t="shared" ref="CZ2:CZ48" ca="1" si="69">IF(ISNUMBER(MATCH(COLUMN()-COLUMN($AK2),$U2:$AB2,0)),$AC2,CZ1)</f>
        <v>0</v>
      </c>
      <c r="DA2" s="39">
        <f t="shared" ref="DA2:DA48" ca="1" si="70">IF(ISNUMBER(MATCH(COLUMN()-COLUMN($AK2),$U2:$AB2,0)),$AC2,DA1)</f>
        <v>0</v>
      </c>
      <c r="DB2" s="39">
        <f t="shared" ref="DB2:DB48" ca="1" si="71">IF(ISNUMBER(MATCH(COLUMN()-COLUMN($AK2),$U2:$AB2,0)),$AC2,DB1)</f>
        <v>0</v>
      </c>
      <c r="DC2" s="39">
        <f t="shared" ref="DC2:DC48" ca="1" si="72">IF(ISNUMBER(MATCH(COLUMN()-COLUMN($AK2),$U2:$AB2,0)),$AC2,DC1)</f>
        <v>0</v>
      </c>
      <c r="DD2" s="39">
        <f t="shared" ref="DD2:DD48" ca="1" si="73">IF(ISNUMBER(MATCH(COLUMN()-COLUMN($AK2),$U2:$AB2,0)),$AC2,DD1)</f>
        <v>0</v>
      </c>
      <c r="DE2" s="39">
        <f t="shared" ref="DE2:DE48" ca="1" si="74">IF(ISNUMBER(MATCH(COLUMN()-COLUMN($AK2),$U2:$AB2,0)),$AC2,DE1)</f>
        <v>0</v>
      </c>
      <c r="DF2" s="39">
        <f t="shared" ref="DF2:DF48" ca="1" si="75">IF(ISNUMBER(MATCH(COLUMN()-COLUMN($AK2),$U2:$AB2,0)),$AC2,DF1)</f>
        <v>0</v>
      </c>
      <c r="DG2" s="39">
        <f t="shared" ref="DG2:DG48" ca="1" si="76">IF(ISNUMBER(MATCH(COLUMN()-COLUMN($AK2),$U2:$AB2,0)),$AC2,DG1)</f>
        <v>0</v>
      </c>
      <c r="DH2" s="39">
        <f t="shared" ref="DH2:DH48" ca="1" si="77">IF(ISNUMBER(MATCH(COLUMN()-COLUMN($AK2),$U2:$AB2,0)),$AC2,DH1)</f>
        <v>0</v>
      </c>
      <c r="DI2" s="39">
        <f t="shared" ref="DI2:DI48" ca="1" si="78">IF(ISNUMBER(MATCH(COLUMN()-COLUMN($AK2),$U2:$AB2,0)),$AC2,DI1)</f>
        <v>0</v>
      </c>
      <c r="DJ2" s="39">
        <f t="shared" ref="DJ2:DJ48" ca="1" si="79">IF(ISNUMBER(MATCH(COLUMN()-COLUMN($AK2),$U2:$AB2,0)),$AC2,DJ1)</f>
        <v>0</v>
      </c>
      <c r="DK2" s="39">
        <f t="shared" ref="DK2:DK48" ca="1" si="80">IF(ISNUMBER(MATCH(COLUMN()-COLUMN($AK2),$U2:$AB2,0)),$AC2,DK1)</f>
        <v>0</v>
      </c>
      <c r="DL2" s="39">
        <f t="shared" ref="DL2:DL48" ca="1" si="81">IF(ISNUMBER(MATCH(COLUMN()-COLUMN($AK2),$U2:$AB2,0)),$AC2,DL1)</f>
        <v>0</v>
      </c>
      <c r="DM2" s="39">
        <f t="shared" ref="DM2:DM48" ca="1" si="82">IF(ISNUMBER(MATCH(COLUMN()-COLUMN($AK2),$U2:$AB2,0)),$AC2,DM1)</f>
        <v>0</v>
      </c>
      <c r="DN2" s="39">
        <f t="shared" ref="DN2:DN48" ca="1" si="83">IF(ISNUMBER(MATCH(COLUMN()-COLUMN($AK2),$U2:$AB2,0)),$AC2,DN1)</f>
        <v>0</v>
      </c>
      <c r="DO2" s="39">
        <f t="shared" ref="DO2:DO48" ca="1" si="84">IF(ISNUMBER(MATCH(COLUMN()-COLUMN($AK2),$U2:$AB2,0)),$AC2,DO1)</f>
        <v>0</v>
      </c>
      <c r="DP2" s="39">
        <f t="shared" ref="DP2:DP48" ca="1" si="85">IF(ISNUMBER(MATCH(COLUMN()-COLUMN($AK2),$U2:$AB2,0)),$AC2,DP1)</f>
        <v>0</v>
      </c>
      <c r="DQ2" s="39">
        <f t="shared" ref="DQ2:DQ48" ca="1" si="86">IF(ISNUMBER(MATCH(COLUMN()-COLUMN($AK2),$U2:$AB2,0)),$AC2,DQ1)</f>
        <v>0</v>
      </c>
      <c r="DR2" s="39">
        <f t="shared" ref="DR2:DR48" ca="1" si="87">IF(ISNUMBER(MATCH(COLUMN()-COLUMN($AK2),$U2:$AB2,0)),$AC2,DR1)</f>
        <v>0</v>
      </c>
      <c r="DS2" s="39">
        <f t="shared" ref="DS2:DS48" ca="1" si="88">IF(ISNUMBER(MATCH(COLUMN()-COLUMN($AK2),$U2:$AB2,0)),$AC2,DS1)</f>
        <v>0</v>
      </c>
      <c r="DT2" s="39">
        <f t="shared" ref="DT2:DT48" ca="1" si="89">IF(ISNUMBER(MATCH(COLUMN()-COLUMN($AK2),$U2:$AB2,0)),$AC2,DT1)</f>
        <v>0</v>
      </c>
      <c r="DU2" s="39">
        <f t="shared" ref="DU2:DU48" ca="1" si="90">IF(ISNUMBER(MATCH(COLUMN()-COLUMN($AK2),$U2:$AB2,0)),$AC2,DU1)</f>
        <v>0</v>
      </c>
      <c r="DV2" s="39">
        <f t="shared" ref="DV2:DV48" ca="1" si="91">IF(ISNUMBER(MATCH(COLUMN()-COLUMN($AK2),$U2:$AB2,0)),$AC2,DV1)</f>
        <v>0</v>
      </c>
      <c r="DW2" s="39">
        <f t="shared" ref="DW2:DW48" ca="1" si="92">IF(ISNUMBER(MATCH(COLUMN()-COLUMN($AK2),$U2:$AB2,0)),$AC2,DW1)</f>
        <v>0</v>
      </c>
      <c r="DX2" s="39">
        <f t="shared" ref="DX2:DX48" ca="1" si="93">IF(ISNUMBER(MATCH(COLUMN()-COLUMN($AK2),$U2:$AB2,0)),$AC2,DX1)</f>
        <v>0</v>
      </c>
      <c r="DY2" s="39">
        <f t="shared" ref="DY2:DY48" ca="1" si="94">IF(ISNUMBER(MATCH(COLUMN()-COLUMN($AK2),$U2:$AB2,0)),$AC2,DY1)</f>
        <v>0</v>
      </c>
      <c r="DZ2" s="39">
        <f t="shared" ref="DZ2:DZ48" ca="1" si="95">IF(ISNUMBER(MATCH(COLUMN()-COLUMN($AK2),$U2:$AB2,0)),$AC2,DZ1)</f>
        <v>0</v>
      </c>
      <c r="EA2" s="39">
        <f t="shared" ref="EA2:EA48" ca="1" si="96">IF(ISNUMBER(MATCH(COLUMN()-COLUMN($AK2),$U2:$AB2,0)),$AC2,EA1)</f>
        <v>0</v>
      </c>
      <c r="EB2" s="39">
        <f t="shared" ref="EB2:EB48" ca="1" si="97">IF(ISNUMBER(MATCH(COLUMN()-COLUMN($AK2),$U2:$AB2,0)),$AC2,EB1)</f>
        <v>0</v>
      </c>
      <c r="EC2" s="39">
        <f t="shared" ref="EC2:EC48" ca="1" si="98">IF(ISNUMBER(MATCH(COLUMN()-COLUMN($AK2),$U2:$AB2,0)),$AC2,EC1)</f>
        <v>0</v>
      </c>
      <c r="ED2" s="39">
        <f t="shared" ref="ED2:ED48" ca="1" si="99">IF(ISNUMBER(MATCH(COLUMN()-COLUMN($AK2),$U2:$AB2,0)),$AC2,ED1)</f>
        <v>0</v>
      </c>
      <c r="EE2" s="39">
        <f t="shared" ref="EE2:EE48" ca="1" si="100">IF(ISNUMBER(MATCH(COLUMN()-COLUMN($AK2),$U2:$AB2,0)),$AC2,EE1)</f>
        <v>0</v>
      </c>
      <c r="EF2" s="39">
        <f t="shared" ref="EF2:EF48" ca="1" si="101">IF(ISNUMBER(MATCH(COLUMN()-COLUMN($AK2),$U2:$AB2,0)),$AC2,EF1)</f>
        <v>0</v>
      </c>
      <c r="EG2" s="39">
        <f t="shared" ref="EG2:EG48" ca="1" si="102">IF(ISNUMBER(MATCH(COLUMN()-COLUMN($AK2),$U2:$AB2,0)),$AC2,EG1)</f>
        <v>0</v>
      </c>
      <c r="EH2" s="39">
        <f t="shared" ref="EH2:EH48" ca="1" si="103">IF(ISNUMBER(MATCH(COLUMN()-COLUMN($AK2),$U2:$AB2,0)),$AC2,EH1)</f>
        <v>0</v>
      </c>
      <c r="EI2" s="39">
        <f t="shared" ref="EI2:EI48" ca="1" si="104">IF(ISNUMBER(MATCH(COLUMN()-COLUMN($AK2),$U2:$AB2,0)),$AC2,EI1)</f>
        <v>0</v>
      </c>
      <c r="EJ2" s="39">
        <f t="shared" ref="EJ2:EJ48" ca="1" si="105">IF(ISNUMBER(MATCH(COLUMN()-COLUMN($AK2),$U2:$AB2,0)),$AC2,EJ1)</f>
        <v>0</v>
      </c>
      <c r="EK2" s="39">
        <f t="shared" ref="EK2:EK48" ca="1" si="106">IF(ISNUMBER(MATCH(COLUMN()-COLUMN($AK2),$U2:$AB2,0)),$AC2,EK1)</f>
        <v>0</v>
      </c>
      <c r="EL2" s="39">
        <f t="shared" ref="EL2:EL48" ca="1" si="107">IF(ISNUMBER(MATCH(COLUMN()-COLUMN($AK2),$U2:$AB2,0)),$AC2,EL1)</f>
        <v>0</v>
      </c>
      <c r="EM2" s="39">
        <f t="shared" ref="EM2:EM48" ca="1" si="108">IF(ISNUMBER(MATCH(COLUMN()-COLUMN($AK2),$U2:$AB2,0)),$AC2,EM1)</f>
        <v>0</v>
      </c>
      <c r="EN2" s="39">
        <f t="shared" ref="EN2:EN48" ca="1" si="109">IF(ISNUMBER(MATCH(COLUMN()-COLUMN($AK2),$U2:$AB2,0)),$AC2,EN1)</f>
        <v>0</v>
      </c>
      <c r="EO2" s="39">
        <f t="shared" ref="EO2:EO48" ca="1" si="110">IF(ISNUMBER(MATCH(COLUMN()-COLUMN($AK2),$U2:$AB2,0)),$AC2,EO1)</f>
        <v>0</v>
      </c>
      <c r="EP2" s="39">
        <f t="shared" ref="EP2:EP48" ca="1" si="111">IF(ISNUMBER(MATCH(COLUMN()-COLUMN($AK2),$U2:$AB2,0)),$AC2,EP1)</f>
        <v>0</v>
      </c>
      <c r="EQ2" s="39">
        <f t="shared" ref="EQ2:EQ48" ca="1" si="112">IF(ISNUMBER(MATCH(COLUMN()-COLUMN($AK2),$U2:$AB2,0)),$AC2,EQ1)</f>
        <v>0</v>
      </c>
      <c r="ER2" s="39">
        <f t="shared" ref="ER2:ER48" ca="1" si="113">IF(ISNUMBER(MATCH(COLUMN()-COLUMN($AK2),$U2:$AB2,0)),$AC2,ER1)</f>
        <v>0</v>
      </c>
      <c r="ES2" s="39">
        <f t="shared" ref="ES2:ES48" ca="1" si="114">IF(ISNUMBER(MATCH(COLUMN()-COLUMN($AK2),$U2:$AB2,0)),$AC2,ES1)</f>
        <v>0</v>
      </c>
      <c r="ET2" s="39">
        <f t="shared" ref="ET2:ET48" ca="1" si="115">IF(ISNUMBER(MATCH(COLUMN()-COLUMN($AK2),$U2:$AB2,0)),$AC2,ET1)</f>
        <v>0</v>
      </c>
      <c r="EU2" s="39">
        <f t="shared" ref="EU2:EU48" ca="1" si="116">IF(ISNUMBER(MATCH(COLUMN()-COLUMN($AK2),$U2:$AB2,0)),$AC2,EU1)</f>
        <v>0</v>
      </c>
      <c r="EV2" s="39">
        <f t="shared" ref="EV2:EV48" ca="1" si="117">IF(ISNUMBER(MATCH(COLUMN()-COLUMN($AK2),$U2:$AB2,0)),$AC2,EV1)</f>
        <v>0</v>
      </c>
      <c r="EW2" s="39">
        <f t="shared" ref="EW2:EW48" ca="1" si="118">IF(ISNUMBER(MATCH(COLUMN()-COLUMN($AK2),$U2:$AB2,0)),$AC2,EW1)</f>
        <v>0</v>
      </c>
      <c r="EX2" s="39">
        <f t="shared" ref="EX2:EX48" ca="1" si="119">IF(ISNUMBER(MATCH(COLUMN()-COLUMN($AK2),$U2:$AB2,0)),$AC2,EX1)</f>
        <v>0</v>
      </c>
      <c r="EY2" s="39">
        <f t="shared" ref="EY2:EY48" ca="1" si="120">IF(ISNUMBER(MATCH(COLUMN()-COLUMN($AK2),$U2:$AB2,0)),$AC2,EY1)</f>
        <v>0</v>
      </c>
      <c r="EZ2" s="39">
        <f t="shared" ref="EZ2:EZ48" ca="1" si="121">IF(ISNUMBER(MATCH(COLUMN()-COLUMN($AK2),$U2:$AB2,0)),$AC2,EZ1)</f>
        <v>0</v>
      </c>
      <c r="FA2" s="39">
        <f t="shared" ref="FA2:FA48" ca="1" si="122">IF(ISNUMBER(MATCH(COLUMN()-COLUMN($AK2),$U2:$AB2,0)),$AC2,FA1)</f>
        <v>0</v>
      </c>
      <c r="FB2" s="39">
        <f t="shared" ref="FB2:FB48" ca="1" si="123">IF(ISNUMBER(MATCH(COLUMN()-COLUMN($AK2),$U2:$AB2,0)),$AC2,FB1)</f>
        <v>0</v>
      </c>
      <c r="FC2" s="39">
        <f t="shared" ref="FC2:FC48" ca="1" si="124">IF(ISNUMBER(MATCH(COLUMN()-COLUMN($AK2),$U2:$AB2,0)),$AC2,FC1)</f>
        <v>0</v>
      </c>
      <c r="FD2" s="39">
        <f t="shared" ref="FD2:FD48" ca="1" si="125">IF(ISNUMBER(MATCH(COLUMN()-COLUMN($AK2),$U2:$AB2,0)),$AC2,FD1)</f>
        <v>0</v>
      </c>
      <c r="FE2" s="39">
        <f t="shared" ref="FE2:FE48" ca="1" si="126">IF(ISNUMBER(MATCH(COLUMN()-COLUMN($AK2),$U2:$AB2,0)),$AC2,FE1)</f>
        <v>0</v>
      </c>
      <c r="FF2" s="39">
        <f t="shared" ref="FF2:FF48" ca="1" si="127">IF(ISNUMBER(MATCH(COLUMN()-COLUMN($AK2),$U2:$AB2,0)),$AC2,FF1)</f>
        <v>0</v>
      </c>
      <c r="FG2" s="39">
        <f t="shared" ref="FG2:FG48" ca="1" si="128">IF(ISNUMBER(MATCH(COLUMN()-COLUMN($AK2),$U2:$AB2,0)),$AC2,FG1)</f>
        <v>0</v>
      </c>
      <c r="FH2" s="39">
        <f t="shared" ref="FH2:FH48" ca="1" si="129">IF(ISNUMBER(MATCH(COLUMN()-COLUMN($AK2),$U2:$AB2,0)),$AC2,FH1)</f>
        <v>0</v>
      </c>
      <c r="FI2" s="39">
        <f t="shared" ref="FI2:FI48" ca="1" si="130">IF(ISNUMBER(MATCH(COLUMN()-COLUMN($AK2),$U2:$AB2,0)),$AC2,FI1)</f>
        <v>0</v>
      </c>
      <c r="FJ2" s="39">
        <f t="shared" ref="FJ2:FJ48" ca="1" si="131">IF(ISNUMBER(MATCH(COLUMN()-COLUMN($AK2),$U2:$AB2,0)),$AC2,FJ1)</f>
        <v>0</v>
      </c>
      <c r="FK2" s="39">
        <f t="shared" ref="FK2:FK48" ca="1" si="132">IF(ISNUMBER(MATCH(COLUMN()-COLUMN($AK2),$U2:$AB2,0)),$AC2,FK1)</f>
        <v>0</v>
      </c>
      <c r="FL2" s="39">
        <f t="shared" ref="FL2:FL48" ca="1" si="133">IF(ISNUMBER(MATCH(COLUMN()-COLUMN($AK2),$U2:$AB2,0)),$AC2,FL1)</f>
        <v>0</v>
      </c>
      <c r="FM2" s="39">
        <f t="shared" ref="FM2:FM48" ca="1" si="134">IF(ISNUMBER(MATCH(COLUMN()-COLUMN($AK2),$U2:$AB2,0)),$AC2,FM1)</f>
        <v>0</v>
      </c>
      <c r="FN2" s="39">
        <f t="shared" ref="FN2:FN48" ca="1" si="135">IF(ISNUMBER(MATCH(COLUMN()-COLUMN($AK2),$U2:$AB2,0)),$AC2,FN1)</f>
        <v>0</v>
      </c>
      <c r="FO2" s="39">
        <f t="shared" ref="FO2:FO48" ca="1" si="136">IF(ISNUMBER(MATCH(COLUMN()-COLUMN($AK2),$U2:$AB2,0)),$AC2,FO1)</f>
        <v>0</v>
      </c>
      <c r="FP2" s="39">
        <f t="shared" ref="FP2:FP48" ca="1" si="137">IF(ISNUMBER(MATCH(COLUMN()-COLUMN($AK2),$U2:$AB2,0)),$AC2,FP1)</f>
        <v>0</v>
      </c>
      <c r="FQ2" s="39">
        <f t="shared" ref="FQ2:FQ48" ca="1" si="138">IF(ISNUMBER(MATCH(COLUMN()-COLUMN($AK2),$U2:$AB2,0)),$AC2,FQ1)</f>
        <v>0</v>
      </c>
      <c r="FR2" s="39">
        <f t="shared" ref="FR2:FR48" ca="1" si="139">IF(ISNUMBER(MATCH(COLUMN()-COLUMN($AK2),$U2:$AB2,0)),$AC2,FR1)</f>
        <v>0</v>
      </c>
      <c r="FS2" s="39">
        <f t="shared" ref="FS2:FS48" ca="1" si="140">IF(ISNUMBER(MATCH(COLUMN()-COLUMN($AK2),$U2:$AB2,0)),$AC2,FS1)</f>
        <v>0</v>
      </c>
      <c r="FT2" s="39">
        <f t="shared" ref="FT2:FT48" ca="1" si="141">IF(ISNUMBER(MATCH(COLUMN()-COLUMN($AK2),$U2:$AB2,0)),$AC2,FT1)</f>
        <v>0</v>
      </c>
      <c r="FU2" s="39">
        <f t="shared" ref="FU2:FU48" ca="1" si="142">IF(ISNUMBER(MATCH(COLUMN()-COLUMN($AK2),$U2:$AB2,0)),$AC2,FU1)</f>
        <v>0</v>
      </c>
      <c r="FV2" s="39">
        <f t="shared" ref="FV2:FV48" ca="1" si="143">IF(ISNUMBER(MATCH(COLUMN()-COLUMN($AK2),$U2:$AB2,0)),$AC2,FV1)</f>
        <v>0</v>
      </c>
      <c r="FW2" s="39">
        <f t="shared" ref="FW2:FW48" ca="1" si="144">IF(ISNUMBER(MATCH(COLUMN()-COLUMN($AK2),$U2:$AB2,0)),$AC2,FW1)</f>
        <v>0</v>
      </c>
      <c r="FX2" s="39">
        <f t="shared" ref="FX2:FX48" ca="1" si="145">IF(ISNUMBER(MATCH(COLUMN()-COLUMN($AK2),$U2:$AB2,0)),$AC2,FX1)</f>
        <v>0</v>
      </c>
      <c r="FY2" s="39">
        <f t="shared" ref="FY2:FY48" ca="1" si="146">IF(ISNUMBER(MATCH(COLUMN()-COLUMN($AK2),$U2:$AB2,0)),$AC2,FY1)</f>
        <v>0</v>
      </c>
      <c r="FZ2" s="39">
        <f t="shared" ref="FZ2:FZ48" ca="1" si="147">IF(ISNUMBER(MATCH(COLUMN()-COLUMN($AK2),$U2:$AB2,0)),$AC2,FZ1)</f>
        <v>0</v>
      </c>
      <c r="GA2" s="39">
        <f t="shared" ref="GA2:GA48" ca="1" si="148">IF(ISNUMBER(MATCH(COLUMN()-COLUMN($AK2),$U2:$AB2,0)),$AC2,GA1)</f>
        <v>0</v>
      </c>
      <c r="GB2" s="39">
        <f t="shared" ref="GB2:GB48" ca="1" si="149">IF(ISNUMBER(MATCH(COLUMN()-COLUMN($AK2),$U2:$AB2,0)),$AC2,GB1)</f>
        <v>0</v>
      </c>
      <c r="GC2" s="39">
        <f t="shared" ref="GC2:GC48" ca="1" si="150">IF(ISNUMBER(MATCH(COLUMN()-COLUMN($AK2),$U2:$AB2,0)),$AC2,GC1)</f>
        <v>0</v>
      </c>
      <c r="GD2" s="39">
        <f t="shared" ref="GD2:GD48" ca="1" si="151">IF(ISNUMBER(MATCH(COLUMN()-COLUMN($AK2),$U2:$AB2,0)),$AC2,GD1)</f>
        <v>0</v>
      </c>
      <c r="GE2" s="39">
        <f t="shared" ref="GE2:GE48" ca="1" si="152">IF(ISNUMBER(MATCH(COLUMN()-COLUMN($AK2),$U2:$AB2,0)),$AC2,GE1)</f>
        <v>0</v>
      </c>
      <c r="GF2" s="39">
        <f t="shared" ref="GF2:GF48" ca="1" si="153">IF(ISNUMBER(MATCH(COLUMN()-COLUMN($AK2),$U2:$AB2,0)),$AC2,GF1)</f>
        <v>0</v>
      </c>
      <c r="GG2" s="39">
        <f t="shared" ref="GG2:GG48" ca="1" si="154">IF(ISNUMBER(MATCH(COLUMN()-COLUMN($AK2),$U2:$AB2,0)),$AC2,GG1)</f>
        <v>0</v>
      </c>
      <c r="GH2" s="39">
        <f t="shared" ref="GH2:GH48" ca="1" si="155">IF(ISNUMBER(MATCH(COLUMN()-COLUMN($AK2),$U2:$AB2,0)),$AC2,GH1)</f>
        <v>0</v>
      </c>
      <c r="GI2" s="39">
        <f t="shared" ref="GI2:GI48" ca="1" si="156">IF(ISNUMBER(MATCH(COLUMN()-COLUMN($AK2),$U2:$AB2,0)),$AC2,GI1)</f>
        <v>0</v>
      </c>
      <c r="GJ2" s="39">
        <f t="shared" ref="GJ2:GJ48" ca="1" si="157">IF(ISNUMBER(MATCH(COLUMN()-COLUMN($AK2),$U2:$AB2,0)),$AC2,GJ1)</f>
        <v>0</v>
      </c>
      <c r="GK2" s="39">
        <f t="shared" ref="GK2:GK48" ca="1" si="158">IF(ISNUMBER(MATCH(COLUMN()-COLUMN($AK2),$U2:$AB2,0)),$AC2,GK1)</f>
        <v>0</v>
      </c>
      <c r="GL2" s="39">
        <f t="shared" ref="GL2:GL48" ca="1" si="159">IF(ISNUMBER(MATCH(COLUMN()-COLUMN($AK2),$U2:$AB2,0)),$AC2,GL1)</f>
        <v>0</v>
      </c>
      <c r="GM2" s="39">
        <f t="shared" ref="GM2:GM48" ca="1" si="160">IF(ISNUMBER(MATCH(COLUMN()-COLUMN($AK2),$U2:$AB2,0)),$AC2,GM1)</f>
        <v>0</v>
      </c>
      <c r="GN2" s="39">
        <f t="shared" ref="GN2:GN48" ca="1" si="161">IF(ISNUMBER(MATCH(COLUMN()-COLUMN($AK2),$U2:$AB2,0)),$AC2,GN1)</f>
        <v>0</v>
      </c>
      <c r="GO2" s="39">
        <f t="shared" ref="GO2:GO48" ca="1" si="162">IF(ISNUMBER(MATCH(COLUMN()-COLUMN($AK2),$U2:$AB2,0)),$AC2,GO1)</f>
        <v>0</v>
      </c>
      <c r="GP2" s="39">
        <f t="shared" ref="GP2:GP48" ca="1" si="163">IF(ISNUMBER(MATCH(COLUMN()-COLUMN($AK2),$U2:$AB2,0)),$AC2,GP1)</f>
        <v>0</v>
      </c>
      <c r="GQ2" s="39">
        <f t="shared" ref="GQ2:GQ48" ca="1" si="164">IF(ISNUMBER(MATCH(COLUMN()-COLUMN($AK2),$U2:$AB2,0)),$AC2,GQ1)</f>
        <v>0</v>
      </c>
      <c r="GR2" s="39">
        <f t="shared" ref="GR2:GR48" ca="1" si="165">IF(ISNUMBER(MATCH(COLUMN()-COLUMN($AK2),$U2:$AB2,0)),$AC2,GR1)</f>
        <v>0</v>
      </c>
      <c r="GS2" s="39">
        <f t="shared" ref="GS2:GS48" ca="1" si="166">IF(ISNUMBER(MATCH(COLUMN()-COLUMN($AK2),$U2:$AB2,0)),$AC2,GS1)</f>
        <v>0</v>
      </c>
      <c r="GT2" s="39">
        <f t="shared" ref="GT2:GT48" ca="1" si="167">IF(ISNUMBER(MATCH(COLUMN()-COLUMN($AK2),$U2:$AB2,0)),$AC2,GT1)</f>
        <v>0</v>
      </c>
      <c r="GU2" s="39">
        <f t="shared" ref="GU2:GU48" ca="1" si="168">IF(ISNUMBER(MATCH(COLUMN()-COLUMN($AK2),$U2:$AB2,0)),$AC2,GU1)</f>
        <v>0</v>
      </c>
      <c r="GV2" s="39">
        <f t="shared" ref="GV2:GV48" ca="1" si="169">IF(ISNUMBER(MATCH(COLUMN()-COLUMN($AK2),$U2:$AB2,0)),$AC2,GV1)</f>
        <v>0</v>
      </c>
      <c r="GW2" s="39">
        <f t="shared" ref="GW2:GW48" ca="1" si="170">IF(ISNUMBER(MATCH(COLUMN()-COLUMN($AK2),$U2:$AB2,0)),$AC2,GW1)</f>
        <v>0</v>
      </c>
      <c r="GX2" s="39">
        <f t="shared" ref="GX2:GX48" ca="1" si="171">IF(ISNUMBER(MATCH(COLUMN()-COLUMN($AK2),$U2:$AB2,0)),$AC2,GX1)</f>
        <v>0</v>
      </c>
      <c r="GY2" s="39">
        <f t="shared" ref="GY2:GY48" ca="1" si="172">IF(ISNUMBER(MATCH(COLUMN()-COLUMN($AK2),$U2:$AB2,0)),$AC2,GY1)</f>
        <v>0</v>
      </c>
      <c r="GZ2" s="39">
        <f t="shared" ref="GZ2:GZ48" ca="1" si="173">IF(ISNUMBER(MATCH(COLUMN()-COLUMN($AK2),$U2:$AB2,0)),$AC2,GZ1)</f>
        <v>0</v>
      </c>
      <c r="HA2" s="39">
        <f t="shared" ref="HA2:HA48" ca="1" si="174">IF(ISNUMBER(MATCH(COLUMN()-COLUMN($AK2),$U2:$AB2,0)),$AC2,HA1)</f>
        <v>0</v>
      </c>
      <c r="HB2" s="39">
        <f t="shared" ref="HB2:HB48" ca="1" si="175">IF(ISNUMBER(MATCH(COLUMN()-COLUMN($AK2),$U2:$AB2,0)),$AC2,HB1)</f>
        <v>0</v>
      </c>
      <c r="HC2" s="39">
        <f t="shared" ref="HC2:HC48" ca="1" si="176">IF(ISNUMBER(MATCH(COLUMN()-COLUMN($AK2),$U2:$AB2,0)),$AC2,HC1)</f>
        <v>0</v>
      </c>
      <c r="HD2" s="39">
        <f t="shared" ref="HD2:HD48" ca="1" si="177">IF(ISNUMBER(MATCH(COLUMN()-COLUMN($AK2),$U2:$AB2,0)),$AC2,HD1)</f>
        <v>0</v>
      </c>
      <c r="HE2" s="39">
        <f t="shared" ref="HE2:HE48" ca="1" si="178">IF(ISNUMBER(MATCH(COLUMN()-COLUMN($AK2),$U2:$AB2,0)),$AC2,HE1)</f>
        <v>0</v>
      </c>
      <c r="HF2" s="39">
        <f t="shared" ref="HF2:HF48" ca="1" si="179">IF(ISNUMBER(MATCH(COLUMN()-COLUMN($AK2),$U2:$AB2,0)),$AC2,HF1)</f>
        <v>0</v>
      </c>
      <c r="HG2" s="39">
        <f t="shared" ref="HG2:HG48" ca="1" si="180">IF(ISNUMBER(MATCH(COLUMN()-COLUMN($AK2),$U2:$AB2,0)),$AC2,HG1)</f>
        <v>0</v>
      </c>
      <c r="HH2" s="39">
        <f t="shared" ref="HH2:HH48" ca="1" si="181">IF(ISNUMBER(MATCH(COLUMN()-COLUMN($AK2),$U2:$AB2,0)),$AC2,HH1)</f>
        <v>0</v>
      </c>
      <c r="HI2" s="39">
        <f t="shared" ref="HI2:HI48" ca="1" si="182">IF(ISNUMBER(MATCH(COLUMN()-COLUMN($AK2),$U2:$AB2,0)),$AC2,HI1)</f>
        <v>0</v>
      </c>
      <c r="HJ2" s="39">
        <f t="shared" ref="HJ2:HJ48" ca="1" si="183">IF(ISNUMBER(MATCH(COLUMN()-COLUMN($AK2),$U2:$AB2,0)),$AC2,HJ1)</f>
        <v>0</v>
      </c>
      <c r="HK2" s="39">
        <f t="shared" ref="HK2:HK48" ca="1" si="184">IF(ISNUMBER(MATCH(COLUMN()-COLUMN($AK2),$U2:$AB2,0)),$AC2,HK1)</f>
        <v>0</v>
      </c>
      <c r="HL2" s="39">
        <f t="shared" ref="HL2:HL48" ca="1" si="185">IF(ISNUMBER(MATCH(COLUMN()-COLUMN($AK2),$U2:$AB2,0)),$AC2,HL1)</f>
        <v>0</v>
      </c>
      <c r="HM2" s="39">
        <f t="shared" ref="HM2:HM48" ca="1" si="186">IF(ISNUMBER(MATCH(COLUMN()-COLUMN($AK2),$U2:$AB2,0)),$AC2,HM1)</f>
        <v>0</v>
      </c>
      <c r="HN2" s="39">
        <f t="shared" ref="HN2:HN48" ca="1" si="187">IF(ISNUMBER(MATCH(COLUMN()-COLUMN($AK2),$U2:$AB2,0)),$AC2,HN1)</f>
        <v>0</v>
      </c>
      <c r="HO2" s="39">
        <f t="shared" ref="HO2:HO48" ca="1" si="188">IF(ISNUMBER(MATCH(COLUMN()-COLUMN($AK2),$U2:$AB2,0)),$AC2,HO1)</f>
        <v>0</v>
      </c>
      <c r="HP2" s="39">
        <f t="shared" ref="HP2:HP48" ca="1" si="189">IF(ISNUMBER(MATCH(COLUMN()-COLUMN($AK2),$U2:$AB2,0)),$AC2,HP1)</f>
        <v>0</v>
      </c>
      <c r="HQ2" s="39">
        <f t="shared" ref="HQ2:HQ48" ca="1" si="190">IF(ISNUMBER(MATCH(COLUMN()-COLUMN($AK2),$U2:$AB2,0)),$AC2,HQ1)</f>
        <v>0</v>
      </c>
      <c r="HR2" s="39">
        <f t="shared" ref="HR2:HR48" ca="1" si="191">IF(ISNUMBER(MATCH(COLUMN()-COLUMN($AK2),$U2:$AB2,0)),$AC2,HR1)</f>
        <v>0</v>
      </c>
      <c r="HS2" s="39">
        <f t="shared" ref="HS2:HS48" ca="1" si="192">IF(ISNUMBER(MATCH(COLUMN()-COLUMN($AK2),$U2:$AB2,0)),$AC2,HS1)</f>
        <v>0</v>
      </c>
      <c r="HT2" s="39">
        <f t="shared" ref="HT2:HT48" ca="1" si="193">IF(ISNUMBER(MATCH(COLUMN()-COLUMN($AK2),$U2:$AB2,0)),$AC2,HT1)</f>
        <v>0</v>
      </c>
      <c r="HU2" s="39">
        <f t="shared" ref="HU2:HU48" ca="1" si="194">IF(ISNUMBER(MATCH(COLUMN()-COLUMN($AK2),$U2:$AB2,0)),$AC2,HU1)</f>
        <v>0</v>
      </c>
      <c r="HV2" s="39">
        <f t="shared" ref="HV2:HV48" ca="1" si="195">IF(ISNUMBER(MATCH(COLUMN()-COLUMN($AK2),$U2:$AB2,0)),$AC2,HV1)</f>
        <v>0</v>
      </c>
      <c r="HW2" s="39">
        <f t="shared" ref="HW2:HW48" ca="1" si="196">IF(ISNUMBER(MATCH(COLUMN()-COLUMN($AK2),$U2:$AB2,0)),$AC2,HW1)</f>
        <v>0</v>
      </c>
      <c r="HX2" s="39">
        <f t="shared" ref="HX2:HX48" ca="1" si="197">IF(ISNUMBER(MATCH(COLUMN()-COLUMN($AK2),$U2:$AB2,0)),$AC2,HX1)</f>
        <v>0</v>
      </c>
      <c r="HY2" s="39">
        <f t="shared" ref="HY2:HY48" ca="1" si="198">IF(ISNUMBER(MATCH(COLUMN()-COLUMN($AK2),$U2:$AB2,0)),$AC2,HY1)</f>
        <v>0</v>
      </c>
      <c r="HZ2" s="39">
        <f t="shared" ref="HZ2:HZ48" ca="1" si="199">IF(ISNUMBER(MATCH(COLUMN()-COLUMN($AK2),$U2:$AB2,0)),$AC2,HZ1)</f>
        <v>0</v>
      </c>
      <c r="IA2" s="39">
        <f t="shared" ref="IA2:IA48" ca="1" si="200">IF(ISNUMBER(MATCH(COLUMN()-COLUMN($AK2),$U2:$AB2,0)),$AC2,IA1)</f>
        <v>0</v>
      </c>
      <c r="IB2" s="39">
        <f t="shared" ref="IB2:IB48" ca="1" si="201">IF(ISNUMBER(MATCH(COLUMN()-COLUMN($AK2),$U2:$AB2,0)),$AC2,IB1)</f>
        <v>0</v>
      </c>
      <c r="IC2" s="39">
        <f t="shared" ref="IC2:IC48" ca="1" si="202">IF(ISNUMBER(MATCH(COLUMN()-COLUMN($AK2),$U2:$AB2,0)),$AC2,IC1)</f>
        <v>0</v>
      </c>
      <c r="ID2" s="39">
        <f t="shared" ref="ID2:ID48" ca="1" si="203">IF(ISNUMBER(MATCH(COLUMN()-COLUMN($AK2),$U2:$AB2,0)),$AC2,ID1)</f>
        <v>0</v>
      </c>
      <c r="IE2" s="39">
        <f t="shared" ref="IE2:IE48" ca="1" si="204">IF(ISNUMBER(MATCH(COLUMN()-COLUMN($AK2),$U2:$AB2,0)),$AC2,IE1)</f>
        <v>0</v>
      </c>
      <c r="IF2" s="39">
        <f t="shared" ref="IF2:IF48" ca="1" si="205">IF(ISNUMBER(MATCH(COLUMN()-COLUMN($AK2),$U2:$AB2,0)),$AC2,IF1)</f>
        <v>0</v>
      </c>
      <c r="IG2" s="39">
        <f t="shared" ref="IG2:IG48" ca="1" si="206">IF(ISNUMBER(MATCH(COLUMN()-COLUMN($AK2),$U2:$AB2,0)),$AC2,IG1)</f>
        <v>0</v>
      </c>
      <c r="IH2" s="39">
        <f t="shared" ref="IH2:IH48" ca="1" si="207">IF(ISNUMBER(MATCH(COLUMN()-COLUMN($AK2),$U2:$AB2,0)),$AC2,IH1)</f>
        <v>0</v>
      </c>
      <c r="II2" s="39">
        <f t="shared" ref="II2:II48" ca="1" si="208">IF(ISNUMBER(MATCH(COLUMN()-COLUMN($AK2),$U2:$AB2,0)),$AC2,II1)</f>
        <v>0</v>
      </c>
      <c r="IJ2" s="39">
        <f t="shared" ref="IJ2:IJ48" ca="1" si="209">IF(ISNUMBER(MATCH(COLUMN()-COLUMN($AK2),$U2:$AB2,0)),$AC2,IJ1)</f>
        <v>0</v>
      </c>
      <c r="IK2" s="39">
        <f t="shared" ref="IK2:IK48" ca="1" si="210">IF(ISNUMBER(MATCH(COLUMN()-COLUMN($AK2),$U2:$AB2,0)),$AC2,IK1)</f>
        <v>0</v>
      </c>
      <c r="IL2" s="39">
        <f t="shared" ref="IL2:IL48" ca="1" si="211">IF(ISNUMBER(MATCH(COLUMN()-COLUMN($AK2),$U2:$AB2,0)),$AC2,IL1)</f>
        <v>0</v>
      </c>
      <c r="IM2" s="39">
        <f t="shared" ref="IM2:IM48" ca="1" si="212">IF(ISNUMBER(MATCH(COLUMN()-COLUMN($AK2),$U2:$AB2,0)),$AC2,IM1)</f>
        <v>0</v>
      </c>
      <c r="IN2" s="39">
        <f t="shared" ref="IN2:IN48" ca="1" si="213">IF(ISNUMBER(MATCH(COLUMN()-COLUMN($AK2),$U2:$AB2,0)),$AC2,IN1)</f>
        <v>0</v>
      </c>
      <c r="IO2" s="39">
        <f t="shared" ref="IO2:IO48" ca="1" si="214">IF(ISNUMBER(MATCH(COLUMN()-COLUMN($AK2),$U2:$AB2,0)),$AC2,IO1)</f>
        <v>0</v>
      </c>
      <c r="IP2" s="39">
        <f t="shared" ref="IP2:IP48" ca="1" si="215">IF(ISNUMBER(MATCH(COLUMN()-COLUMN($AK2),$U2:$AB2,0)),$AC2,IP1)</f>
        <v>0</v>
      </c>
      <c r="IQ2" s="39">
        <f t="shared" ref="IQ2:IQ48" ca="1" si="216">IF(ISNUMBER(MATCH(COLUMN()-COLUMN($AK2),$U2:$AB2,0)),$AC2,IQ1)</f>
        <v>0</v>
      </c>
      <c r="IR2" s="39">
        <f t="shared" ref="IR2:IR48" ca="1" si="217">IF(ISNUMBER(MATCH(COLUMN()-COLUMN($AK2),$U2:$AB2,0)),$AC2,IR1)</f>
        <v>0</v>
      </c>
      <c r="IS2" s="39">
        <f t="shared" ref="IS2:IS48" ca="1" si="218">IF(ISNUMBER(MATCH(COLUMN()-COLUMN($AK2),$U2:$AB2,0)),$AC2,IS1)</f>
        <v>0</v>
      </c>
      <c r="IT2" s="39">
        <f t="shared" ref="IT2:IT48" ca="1" si="219">IF(ISNUMBER(MATCH(COLUMN()-COLUMN($AK2),$U2:$AB2,0)),$AC2,IT1)</f>
        <v>0</v>
      </c>
      <c r="IU2" s="39">
        <f t="shared" ref="IU2:IU48" ca="1" si="220">IF(ISNUMBER(MATCH(COLUMN()-COLUMN($AK2),$U2:$AB2,0)),$AC2,IU1)</f>
        <v>0</v>
      </c>
      <c r="IV2" s="39">
        <f t="shared" ref="IV2:IV48" ca="1" si="221">IF(ISNUMBER(MATCH(COLUMN()-COLUMN($AK2),$U2:$AB2,0)),$AC2,IV1)</f>
        <v>0</v>
      </c>
      <c r="IW2" s="39">
        <f t="shared" ref="IW2:IW48" ca="1" si="222">IF(ISNUMBER(MATCH(COLUMN()-COLUMN($AK2),$U2:$AB2,0)),$AC2,IW1)</f>
        <v>0</v>
      </c>
      <c r="IX2" s="39">
        <f t="shared" ref="IX2:IX48" ca="1" si="223">IF(ISNUMBER(MATCH(COLUMN()-COLUMN($AK2),$U2:$AB2,0)),$AC2,IX1)</f>
        <v>0</v>
      </c>
      <c r="IY2" s="39">
        <f t="shared" ref="IY2:IY48" ca="1" si="224">IF(ISNUMBER(MATCH(COLUMN()-COLUMN($AK2),$U2:$AB2,0)),$AC2,IY1)</f>
        <v>0</v>
      </c>
      <c r="IZ2" s="39">
        <f t="shared" ref="IZ2:IZ48" ca="1" si="225">IF(ISNUMBER(MATCH(COLUMN()-COLUMN($AK2),$U2:$AB2,0)),$AC2,IZ1)</f>
        <v>0</v>
      </c>
      <c r="JA2" s="39">
        <f t="shared" ref="JA2:JA48" ca="1" si="226">IF(ISNUMBER(MATCH(COLUMN()-COLUMN($AK2),$U2:$AB2,0)),$AC2,JA1)</f>
        <v>0</v>
      </c>
      <c r="JB2" s="39">
        <f t="shared" ref="JB2:JB48" ca="1" si="227">IF(ISNUMBER(MATCH(COLUMN()-COLUMN($AK2),$U2:$AB2,0)),$AC2,JB1)</f>
        <v>0</v>
      </c>
      <c r="JC2" s="39">
        <f t="shared" ref="JC2:JC48" ca="1" si="228">IF(ISNUMBER(MATCH(COLUMN()-COLUMN($AK2),$U2:$AB2,0)),$AC2,JC1)</f>
        <v>0</v>
      </c>
      <c r="JD2" s="39">
        <f t="shared" ref="JD2:JD48" ca="1" si="229">IF(ISNUMBER(MATCH(COLUMN()-COLUMN($AK2),$U2:$AB2,0)),$AC2,JD1)</f>
        <v>0</v>
      </c>
      <c r="JE2" s="39">
        <f t="shared" ref="JE2:JE48" ca="1" si="230">IF(ISNUMBER(MATCH(COLUMN()-COLUMN($AK2),$U2:$AB2,0)),$AC2,JE1)</f>
        <v>0</v>
      </c>
      <c r="JF2" s="39">
        <f t="shared" ref="JF2:JF48" ca="1" si="231">IF(ISNUMBER(MATCH(COLUMN()-COLUMN($AK2),$U2:$AB2,0)),$AC2,JF1)</f>
        <v>0</v>
      </c>
      <c r="JG2" s="39">
        <f t="shared" ref="JG2:JG48" ca="1" si="232">IF(ISNUMBER(MATCH(COLUMN()-COLUMN($AK2),$U2:$AB2,0)),$AC2,JG1)</f>
        <v>0</v>
      </c>
      <c r="JH2" s="39">
        <f t="shared" ref="JH2:JH48" ca="1" si="233">IF(ISNUMBER(MATCH(COLUMN()-COLUMN($AK2),$U2:$AB2,0)),$AC2,JH1)</f>
        <v>0</v>
      </c>
      <c r="JI2" s="39">
        <f t="shared" ref="JI2:JI48" ca="1" si="234">IF(ISNUMBER(MATCH(COLUMN()-COLUMN($AK2),$U2:$AB2,0)),$AC2,JI1)</f>
        <v>0</v>
      </c>
      <c r="JJ2" s="39">
        <f t="shared" ref="JJ2:JJ48" ca="1" si="235">IF(ISNUMBER(MATCH(COLUMN()-COLUMN($AK2),$U2:$AB2,0)),$AC2,JJ1)</f>
        <v>0</v>
      </c>
      <c r="JK2" s="39">
        <f t="shared" ref="JK2:JK48" ca="1" si="236">IF(ISNUMBER(MATCH(COLUMN()-COLUMN($AK2),$U2:$AB2,0)),$AC2,JK1)</f>
        <v>0</v>
      </c>
      <c r="JL2" s="39">
        <f t="shared" ref="JL2:JL48" ca="1" si="237">IF(ISNUMBER(MATCH(COLUMN()-COLUMN($AK2),$U2:$AB2,0)),$AC2,JL1)</f>
        <v>0</v>
      </c>
      <c r="JM2" s="39">
        <f t="shared" ref="JM2:JM48" ca="1" si="238">IF(ISNUMBER(MATCH(COLUMN()-COLUMN($AK2),$U2:$AB2,0)),$AC2,JM1)</f>
        <v>0</v>
      </c>
      <c r="JN2" s="39">
        <f t="shared" ref="JN2:JN48" ca="1" si="239">IF(ISNUMBER(MATCH(COLUMN()-COLUMN($AK2),$U2:$AB2,0)),$AC2,JN1)</f>
        <v>0</v>
      </c>
      <c r="JO2" s="39">
        <f t="shared" ref="JO2:JO48" ca="1" si="240">IF(ISNUMBER(MATCH(COLUMN()-COLUMN($AK2),$U2:$AB2,0)),$AC2,JO1)</f>
        <v>0</v>
      </c>
      <c r="JP2" s="39">
        <f t="shared" ref="JP2:JP48" ca="1" si="241">IF(ISNUMBER(MATCH(COLUMN()-COLUMN($AK2),$U2:$AB2,0)),$AC2,JP1)</f>
        <v>0</v>
      </c>
      <c r="JQ2" s="39">
        <f t="shared" ref="JQ2:JQ48" ca="1" si="242">IF(ISNUMBER(MATCH(COLUMN()-COLUMN($AK2),$U2:$AB2,0)),$AC2,JQ1)</f>
        <v>0</v>
      </c>
      <c r="JR2" s="39">
        <f t="shared" ref="JR2:JR48" ca="1" si="243">IF(ISNUMBER(MATCH(COLUMN()-COLUMN($AK2),$U2:$AB2,0)),$AC2,JR1)</f>
        <v>0</v>
      </c>
      <c r="JS2" s="39">
        <f t="shared" ref="JS2:JS48" ca="1" si="244">IF(ISNUMBER(MATCH(COLUMN()-COLUMN($AK2),$U2:$AB2,0)),$AC2,JS1)</f>
        <v>0</v>
      </c>
      <c r="JT2" s="39">
        <f t="shared" ref="JT2:JT48" ca="1" si="245">IF(ISNUMBER(MATCH(COLUMN()-COLUMN($AK2),$U2:$AB2,0)),$AC2,JT1)</f>
        <v>0</v>
      </c>
      <c r="JU2" s="39">
        <f t="shared" ref="JU2:JU48" ca="1" si="246">IF(ISNUMBER(MATCH(COLUMN()-COLUMN($AK2),$U2:$AB2,0)),$AC2,JU1)</f>
        <v>0</v>
      </c>
      <c r="JV2" s="39">
        <f t="shared" ref="JV2:JV48" ca="1" si="247">IF(ISNUMBER(MATCH(COLUMN()-COLUMN($AK2),$U2:$AB2,0)),$AC2,JV1)</f>
        <v>0</v>
      </c>
      <c r="JW2" s="39">
        <f t="shared" ref="JW2:JW48" ca="1" si="248">IF(ISNUMBER(MATCH(COLUMN()-COLUMN($AK2),$U2:$AB2,0)),$AC2,JW1)</f>
        <v>0</v>
      </c>
      <c r="JX2" s="39">
        <f t="shared" ref="JX2:JX48" ca="1" si="249">IF(ISNUMBER(MATCH(COLUMN()-COLUMN($AK2),$U2:$AB2,0)),$AC2,JX1)</f>
        <v>0</v>
      </c>
      <c r="JY2" s="39">
        <f t="shared" ref="JY2:JY48" ca="1" si="250">IF(ISNUMBER(MATCH(COLUMN()-COLUMN($AK2),$U2:$AB2,0)),$AC2,JY1)</f>
        <v>0</v>
      </c>
      <c r="JZ2" s="39">
        <f t="shared" ref="JZ2:JZ48" ca="1" si="251">IF(ISNUMBER(MATCH(COLUMN()-COLUMN($AK2),$U2:$AB2,0)),$AC2,JZ1)</f>
        <v>0</v>
      </c>
      <c r="KA2" s="39">
        <f t="shared" ref="KA2:KA48" ca="1" si="252">IF(ISNUMBER(MATCH(COLUMN()-COLUMN($AK2),$U2:$AB2,0)),$AC2,KA1)</f>
        <v>0</v>
      </c>
      <c r="KB2" s="39">
        <f t="shared" ref="KB2:KB48" ca="1" si="253">IF(ISNUMBER(MATCH(COLUMN()-COLUMN($AK2),$U2:$AB2,0)),$AC2,KB1)</f>
        <v>0</v>
      </c>
      <c r="KC2" s="39">
        <f t="shared" ref="KC2:KC48" ca="1" si="254">IF(ISNUMBER(MATCH(COLUMN()-COLUMN($AK2),$U2:$AB2,0)),$AC2,KC1)</f>
        <v>0</v>
      </c>
      <c r="KD2" s="39">
        <f t="shared" ref="KD2:KD48" ca="1" si="255">IF(ISNUMBER(MATCH(COLUMN()-COLUMN($AK2),$U2:$AB2,0)),$AC2,KD1)</f>
        <v>0</v>
      </c>
      <c r="KE2" s="39">
        <f t="shared" ref="KE2:KE48" ca="1" si="256">IF(ISNUMBER(MATCH(COLUMN()-COLUMN($AK2),$U2:$AB2,0)),$AC2,KE1)</f>
        <v>0</v>
      </c>
      <c r="KF2" s="39">
        <f t="shared" ref="KF2:KF48" ca="1" si="257">IF(ISNUMBER(MATCH(COLUMN()-COLUMN($AK2),$U2:$AB2,0)),$AC2,KF1)</f>
        <v>0</v>
      </c>
      <c r="KG2" s="39">
        <f t="shared" ref="KG2:KG48" ca="1" si="258">IF(ISNUMBER(MATCH(COLUMN()-COLUMN($AK2),$U2:$AB2,0)),$AC2,KG1)</f>
        <v>0</v>
      </c>
      <c r="KH2" s="39">
        <f t="shared" ref="KH2:KH48" ca="1" si="259">IF(ISNUMBER(MATCH(COLUMN()-COLUMN($AK2),$U2:$AB2,0)),$AC2,KH1)</f>
        <v>0</v>
      </c>
      <c r="KI2" s="39">
        <f t="shared" ref="KI2:KI48" ca="1" si="260">IF(ISNUMBER(MATCH(COLUMN()-COLUMN($AK2),$U2:$AB2,0)),$AC2,KI1)</f>
        <v>0</v>
      </c>
      <c r="KJ2" s="39">
        <f t="shared" ref="KJ2:KJ48" ca="1" si="261">IF(ISNUMBER(MATCH(COLUMN()-COLUMN($AK2),$U2:$AB2,0)),$AC2,KJ1)</f>
        <v>0</v>
      </c>
      <c r="KK2" s="39">
        <f t="shared" ref="KK2:KK48" ca="1" si="262">IF(ISNUMBER(MATCH(COLUMN()-COLUMN($AK2),$U2:$AB2,0)),$AC2,KK1)</f>
        <v>0</v>
      </c>
      <c r="KL2" s="39">
        <f t="shared" ref="KL2:KL48" ca="1" si="263">IF(ISNUMBER(MATCH(COLUMN()-COLUMN($AK2),$U2:$AB2,0)),$AC2,KL1)</f>
        <v>0</v>
      </c>
      <c r="KM2" s="39">
        <f t="shared" ref="KM2:KM48" ca="1" si="264">IF(ISNUMBER(MATCH(COLUMN()-COLUMN($AK2),$U2:$AB2,0)),$AC2,KM1)</f>
        <v>0</v>
      </c>
      <c r="KN2" s="39">
        <f t="shared" ref="KN2:KN48" ca="1" si="265">IF(ISNUMBER(MATCH(COLUMN()-COLUMN($AK2),$U2:$AB2,0)),$AC2,KN1)</f>
        <v>0</v>
      </c>
      <c r="KO2" s="39">
        <f t="shared" ref="KO2:KO48" ca="1" si="266">IF(ISNUMBER(MATCH(COLUMN()-COLUMN($AK2),$U2:$AB2,0)),$AC2,KO1)</f>
        <v>0</v>
      </c>
      <c r="KP2" s="39">
        <f t="shared" ref="KP2:KP48" ca="1" si="267">IF(ISNUMBER(MATCH(COLUMN()-COLUMN($AK2),$U2:$AB2,0)),$AC2,KP1)</f>
        <v>0</v>
      </c>
      <c r="KQ2" s="39">
        <f t="shared" ref="KQ2:KQ48" ca="1" si="268">IF(ISNUMBER(MATCH(COLUMN()-COLUMN($AK2),$U2:$AB2,0)),$AC2,KQ1)</f>
        <v>0</v>
      </c>
      <c r="KR2" s="39">
        <f t="shared" ref="KR2:KR48" ca="1" si="269">IF(ISNUMBER(MATCH(COLUMN()-COLUMN($AK2),$U2:$AB2,0)),$AC2,KR1)</f>
        <v>0</v>
      </c>
      <c r="KS2" s="39">
        <f t="shared" ref="KS2:KS48" ca="1" si="270">IF(ISNUMBER(MATCH(COLUMN()-COLUMN($AK2),$U2:$AB2,0)),$AC2,KS1)</f>
        <v>0</v>
      </c>
      <c r="KT2" s="39">
        <f t="shared" ref="KT2:KT48" ca="1" si="271">IF(ISNUMBER(MATCH(COLUMN()-COLUMN($AK2),$U2:$AB2,0)),$AC2,KT1)</f>
        <v>0</v>
      </c>
      <c r="KU2" s="39">
        <f t="shared" ref="KU2:KU48" ca="1" si="272">IF(ISNUMBER(MATCH(COLUMN()-COLUMN($AK2),$U2:$AB2,0)),$AC2,KU1)</f>
        <v>0</v>
      </c>
      <c r="KV2" s="39">
        <f t="shared" ref="KV2:KV48" ca="1" si="273">IF(ISNUMBER(MATCH(COLUMN()-COLUMN($AK2),$U2:$AB2,0)),$AC2,KV1)</f>
        <v>0</v>
      </c>
      <c r="KW2" s="39">
        <f t="shared" ref="KW2:KW48" ca="1" si="274">IF(ISNUMBER(MATCH(COLUMN()-COLUMN($AK2),$U2:$AB2,0)),$AC2,KW1)</f>
        <v>0</v>
      </c>
      <c r="KX2" s="39">
        <f t="shared" ref="KX2:KX48" ca="1" si="275">IF(ISNUMBER(MATCH(COLUMN()-COLUMN($AK2),$U2:$AB2,0)),$AC2,KX1)</f>
        <v>0</v>
      </c>
      <c r="KY2" s="39">
        <f t="shared" ref="KY2:KY48" ca="1" si="276">IF(ISNUMBER(MATCH(COLUMN()-COLUMN($AK2),$U2:$AB2,0)),$AC2,KY1)</f>
        <v>0</v>
      </c>
      <c r="KZ2" s="39">
        <f t="shared" ref="KZ2:KZ48" ca="1" si="277">IF(ISNUMBER(MATCH(COLUMN()-COLUMN($AK2),$U2:$AB2,0)),$AC2,KZ1)</f>
        <v>0</v>
      </c>
      <c r="LA2" s="39">
        <f t="shared" ref="LA2:LA48" ca="1" si="278">IF(ISNUMBER(MATCH(COLUMN()-COLUMN($AK2),$U2:$AB2,0)),$AC2,LA1)</f>
        <v>0</v>
      </c>
      <c r="LB2" s="39">
        <f t="shared" ref="LB2:LB48" ca="1" si="279">IF(ISNUMBER(MATCH(COLUMN()-COLUMN($AK2),$U2:$AB2,0)),$AC2,LB1)</f>
        <v>0</v>
      </c>
      <c r="LC2" s="39">
        <f t="shared" ref="LC2:LC48" ca="1" si="280">IF(ISNUMBER(MATCH(COLUMN()-COLUMN($AK2),$U2:$AB2,0)),$AC2,LC1)</f>
        <v>0</v>
      </c>
      <c r="LD2" s="39">
        <f t="shared" ref="LD2:LD48" ca="1" si="281">IF(ISNUMBER(MATCH(COLUMN()-COLUMN($AK2),$U2:$AB2,0)),$AC2,LD1)</f>
        <v>0</v>
      </c>
      <c r="LE2" s="39">
        <f t="shared" ref="LE2:LE48" ca="1" si="282">IF(ISNUMBER(MATCH(COLUMN()-COLUMN($AK2),$U2:$AB2,0)),$AC2,LE1)</f>
        <v>0</v>
      </c>
      <c r="LF2" s="39">
        <f t="shared" ref="LF2:LF48" ca="1" si="283">IF(ISNUMBER(MATCH(COLUMN()-COLUMN($AK2),$U2:$AB2,0)),$AC2,LF1)</f>
        <v>0</v>
      </c>
      <c r="LG2" s="39">
        <f t="shared" ref="LG2:LG48" ca="1" si="284">IF(ISNUMBER(MATCH(COLUMN()-COLUMN($AK2),$U2:$AB2,0)),$AC2,LG1)</f>
        <v>0</v>
      </c>
      <c r="LH2" s="39">
        <f t="shared" ref="LH2:LH48" ca="1" si="285">IF(ISNUMBER(MATCH(COLUMN()-COLUMN($AK2),$U2:$AB2,0)),$AC2,LH1)</f>
        <v>0</v>
      </c>
      <c r="LI2" s="39">
        <f t="shared" ref="LI2:LI48" ca="1" si="286">IF(ISNUMBER(MATCH(COLUMN()-COLUMN($AK2),$U2:$AB2,0)),$AC2,LI1)</f>
        <v>0</v>
      </c>
      <c r="LJ2" s="39">
        <f t="shared" ref="LJ2:LJ48" ca="1" si="287">IF(ISNUMBER(MATCH(COLUMN()-COLUMN($AK2),$U2:$AB2,0)),$AC2,LJ1)</f>
        <v>0</v>
      </c>
      <c r="LK2" s="39">
        <f t="shared" ref="LK2:LK48" ca="1" si="288">IF(ISNUMBER(MATCH(COLUMN()-COLUMN($AK2),$U2:$AB2,0)),$AC2,LK1)</f>
        <v>0</v>
      </c>
      <c r="LL2" s="39">
        <f t="shared" ref="LL2:LL48" ca="1" si="289">IF(ISNUMBER(MATCH(COLUMN()-COLUMN($AK2),$U2:$AB2,0)),$AC2,LL1)</f>
        <v>0</v>
      </c>
      <c r="LM2" s="39">
        <f t="shared" ref="LM2:LM48" ca="1" si="290">IF(ISNUMBER(MATCH(COLUMN()-COLUMN($AK2),$U2:$AB2,0)),$AC2,LM1)</f>
        <v>0</v>
      </c>
      <c r="LN2" s="39">
        <f t="shared" ref="LN2:LN48" ca="1" si="291">IF(ISNUMBER(MATCH(COLUMN()-COLUMN($AK2),$U2:$AB2,0)),$AC2,LN1)</f>
        <v>0</v>
      </c>
      <c r="LO2" s="39">
        <f t="shared" ref="LO2:LO48" ca="1" si="292">IF(ISNUMBER(MATCH(COLUMN()-COLUMN($AK2),$U2:$AB2,0)),$AC2,LO1)</f>
        <v>0</v>
      </c>
      <c r="LP2" s="39">
        <f t="shared" ref="LP2:LP48" ca="1" si="293">IF(ISNUMBER(MATCH(COLUMN()-COLUMN($AK2),$U2:$AB2,0)),$AC2,LP1)</f>
        <v>0</v>
      </c>
      <c r="LQ2" s="39">
        <f t="shared" ref="LQ2:LQ48" ca="1" si="294">IF(ISNUMBER(MATCH(COLUMN()-COLUMN($AK2),$U2:$AB2,0)),$AC2,LQ1)</f>
        <v>0</v>
      </c>
      <c r="LR2" s="39">
        <f t="shared" ref="LR2:LR48" ca="1" si="295">IF(ISNUMBER(MATCH(COLUMN()-COLUMN($AK2),$U2:$AB2,0)),$AC2,LR1)</f>
        <v>0</v>
      </c>
      <c r="LS2" s="39">
        <f t="shared" ref="LS2:LS48" ca="1" si="296">IF(ISNUMBER(MATCH(COLUMN()-COLUMN($AK2),$U2:$AB2,0)),$AC2,LS1)</f>
        <v>0</v>
      </c>
      <c r="LT2" s="39">
        <f t="shared" ref="LT2:LT48" ca="1" si="297">IF(ISNUMBER(MATCH(COLUMN()-COLUMN($AK2),$U2:$AB2,0)),$AC2,LT1)</f>
        <v>0</v>
      </c>
      <c r="LU2" s="39">
        <f t="shared" ref="LU2:LU48" ca="1" si="298">IF(ISNUMBER(MATCH(COLUMN()-COLUMN($AK2),$U2:$AB2,0)),$AC2,LU1)</f>
        <v>0</v>
      </c>
      <c r="LV2" s="39">
        <f t="shared" ref="LV2:LV48" ca="1" si="299">IF(ISNUMBER(MATCH(COLUMN()-COLUMN($AK2),$U2:$AB2,0)),$AC2,LV1)</f>
        <v>0</v>
      </c>
      <c r="LW2" s="39">
        <f t="shared" ref="LW2:LW48" ca="1" si="300">IF(ISNUMBER(MATCH(COLUMN()-COLUMN($AK2),$U2:$AB2,0)),$AC2,LW1)</f>
        <v>0</v>
      </c>
      <c r="LX2" s="39">
        <f t="shared" ref="LX2:LX48" ca="1" si="301">IF(ISNUMBER(MATCH(COLUMN()-COLUMN($AK2),$U2:$AB2,0)),$AC2,LX1)</f>
        <v>0</v>
      </c>
      <c r="LY2" s="39">
        <f t="shared" ref="LY2:LY48" ca="1" si="302">IF(ISNUMBER(MATCH(COLUMN()-COLUMN($AK2),$U2:$AB2,0)),$AC2,LY1)</f>
        <v>0</v>
      </c>
      <c r="LZ2" s="39">
        <f t="shared" ref="LZ2:LZ48" ca="1" si="303">IF(ISNUMBER(MATCH(COLUMN()-COLUMN($AK2),$U2:$AB2,0)),$AC2,LZ1)</f>
        <v>0</v>
      </c>
      <c r="MA2" s="39">
        <f t="shared" ref="MA2:MA48" ca="1" si="304">IF(ISNUMBER(MATCH(COLUMN()-COLUMN($AK2),$U2:$AB2,0)),$AC2,MA1)</f>
        <v>0</v>
      </c>
      <c r="MB2" s="39">
        <f t="shared" ref="MB2:MB48" ca="1" si="305">IF(ISNUMBER(MATCH(COLUMN()-COLUMN($AK2),$U2:$AB2,0)),$AC2,MB1)</f>
        <v>0</v>
      </c>
      <c r="MC2" s="39">
        <f t="shared" ref="MC2:MC48" ca="1" si="306">IF(ISNUMBER(MATCH(COLUMN()-COLUMN($AK2),$U2:$AB2,0)),$AC2,MC1)</f>
        <v>0</v>
      </c>
      <c r="MD2" s="39">
        <f t="shared" ref="MD2:MD48" ca="1" si="307">IF(ISNUMBER(MATCH(COLUMN()-COLUMN($AK2),$U2:$AB2,0)),$AC2,MD1)</f>
        <v>0</v>
      </c>
      <c r="ME2" s="39">
        <f t="shared" ref="ME2:ME48" ca="1" si="308">IF(ISNUMBER(MATCH(COLUMN()-COLUMN($AK2),$U2:$AB2,0)),$AC2,ME1)</f>
        <v>0</v>
      </c>
      <c r="MF2" s="39">
        <f t="shared" ref="MF2:MF48" ca="1" si="309">IF(ISNUMBER(MATCH(COLUMN()-COLUMN($AK2),$U2:$AB2,0)),$AC2,MF1)</f>
        <v>0</v>
      </c>
      <c r="MG2" s="39">
        <f t="shared" ref="MG2:MG48" ca="1" si="310">IF(ISNUMBER(MATCH(COLUMN()-COLUMN($AK2),$U2:$AB2,0)),$AC2,MG1)</f>
        <v>0</v>
      </c>
      <c r="MH2" s="39">
        <f t="shared" ref="MH2:MH48" ca="1" si="311">IF(ISNUMBER(MATCH(COLUMN()-COLUMN($AK2),$U2:$AB2,0)),$AC2,MH1)</f>
        <v>0</v>
      </c>
      <c r="MI2" s="39">
        <f t="shared" ref="MI2:MI48" ca="1" si="312">IF(ISNUMBER(MATCH(COLUMN()-COLUMN($AK2),$U2:$AB2,0)),$AC2,MI1)</f>
        <v>0</v>
      </c>
      <c r="MJ2" s="39">
        <f t="shared" ref="MJ2:MJ48" ca="1" si="313">IF(ISNUMBER(MATCH(COLUMN()-COLUMN($AK2),$U2:$AB2,0)),$AC2,MJ1)</f>
        <v>0</v>
      </c>
      <c r="MK2" s="39">
        <f t="shared" ref="MK2:MK48" ca="1" si="314">IF(ISNUMBER(MATCH(COLUMN()-COLUMN($AK2),$U2:$AB2,0)),$AC2,MK1)</f>
        <v>0</v>
      </c>
      <c r="ML2" s="39">
        <f t="shared" ref="ML2:ML48" ca="1" si="315">IF(ISNUMBER(MATCH(COLUMN()-COLUMN($AK2),$U2:$AB2,0)),$AC2,ML1)</f>
        <v>0</v>
      </c>
      <c r="MM2" s="39">
        <f t="shared" ref="MM2:MM48" ca="1" si="316">IF(ISNUMBER(MATCH(COLUMN()-COLUMN($AK2),$U2:$AB2,0)),$AC2,MM1)</f>
        <v>0</v>
      </c>
      <c r="MN2" s="39">
        <f t="shared" ref="MN2:MN48" ca="1" si="317">IF(ISNUMBER(MATCH(COLUMN()-COLUMN($AK2),$U2:$AB2,0)),$AC2,MN1)</f>
        <v>0</v>
      </c>
      <c r="MO2" s="39">
        <f t="shared" ref="MO2:MO48" ca="1" si="318">IF(ISNUMBER(MATCH(COLUMN()-COLUMN($AK2),$U2:$AB2,0)),$AC2,MO1)</f>
        <v>0</v>
      </c>
      <c r="MP2" s="39">
        <f t="shared" ref="MP2:MP48" ca="1" si="319">IF(ISNUMBER(MATCH(COLUMN()-COLUMN($AK2),$U2:$AB2,0)),$AC2,MP1)</f>
        <v>0</v>
      </c>
      <c r="MQ2" s="39">
        <f t="shared" ref="MQ2:MQ48" ca="1" si="320">IF(ISNUMBER(MATCH(COLUMN()-COLUMN($AK2),$U2:$AB2,0)),$AC2,MQ1)</f>
        <v>0</v>
      </c>
      <c r="MR2" s="39">
        <f t="shared" ref="MR2:MR48" ca="1" si="321">IF(ISNUMBER(MATCH(COLUMN()-COLUMN($AK2),$U2:$AB2,0)),$AC2,MR1)</f>
        <v>0</v>
      </c>
      <c r="MS2" s="39">
        <f t="shared" ref="MS2:MS48" ca="1" si="322">IF(ISNUMBER(MATCH(COLUMN()-COLUMN($AK2),$U2:$AB2,0)),$AC2,MS1)</f>
        <v>0</v>
      </c>
      <c r="MT2" s="39">
        <f t="shared" ref="MT2:MT48" ca="1" si="323">IF(ISNUMBER(MATCH(COLUMN()-COLUMN($AK2),$U2:$AB2,0)),$AC2,MT1)</f>
        <v>0</v>
      </c>
      <c r="MU2" s="39">
        <f t="shared" ref="MU2:MU48" ca="1" si="324">IF(ISNUMBER(MATCH(COLUMN()-COLUMN($AK2),$U2:$AB2,0)),$AC2,MU1)</f>
        <v>0</v>
      </c>
      <c r="MV2" s="39">
        <f t="shared" ref="MV2:MV48" ca="1" si="325">IF(ISNUMBER(MATCH(COLUMN()-COLUMN($AK2),$U2:$AB2,0)),$AC2,MV1)</f>
        <v>0</v>
      </c>
      <c r="MW2" s="39">
        <f t="shared" ref="MW2:MW48" ca="1" si="326">IF(ISNUMBER(MATCH(COLUMN()-COLUMN($AK2),$U2:$AB2,0)),$AC2,MW1)</f>
        <v>0</v>
      </c>
      <c r="MX2" s="39">
        <f t="shared" ref="MX2:MX48" ca="1" si="327">IF(ISNUMBER(MATCH(COLUMN()-COLUMN($AK2),$U2:$AB2,0)),$AC2,MX1)</f>
        <v>0</v>
      </c>
      <c r="MY2" s="39">
        <f t="shared" ref="MY2:MY48" ca="1" si="328">IF(ISNUMBER(MATCH(COLUMN()-COLUMN($AK2),$U2:$AB2,0)),$AC2,MY1)</f>
        <v>0</v>
      </c>
      <c r="MZ2" s="39">
        <f t="shared" ref="MZ2:MZ48" ca="1" si="329">IF(ISNUMBER(MATCH(COLUMN()-COLUMN($AK2),$U2:$AB2,0)),$AC2,MZ1)</f>
        <v>0</v>
      </c>
      <c r="NA2" s="39">
        <f t="shared" ref="NA2:NA48" ca="1" si="330">IF(ISNUMBER(MATCH(COLUMN()-COLUMN($AK2),$U2:$AB2,0)),$AC2,NA1)</f>
        <v>0</v>
      </c>
      <c r="NB2" s="39">
        <f t="shared" ref="NB2:NB48" ca="1" si="331">IF(ISNUMBER(MATCH(COLUMN()-COLUMN($AK2),$U2:$AB2,0)),$AC2,NB1)</f>
        <v>0</v>
      </c>
      <c r="NC2" s="39">
        <f t="shared" ref="NC2:NC48" ca="1" si="332">IF(ISNUMBER(MATCH(COLUMN()-COLUMN($AK2),$U2:$AB2,0)),$AC2,NC1)</f>
        <v>0</v>
      </c>
      <c r="ND2" s="39">
        <f t="shared" ref="ND2:ND48" ca="1" si="333">IF(ISNUMBER(MATCH(COLUMN()-COLUMN($AK2),$U2:$AB2,0)),$AC2,ND1)</f>
        <v>0</v>
      </c>
      <c r="NE2" s="39">
        <f t="shared" ref="NE2:NE48" ca="1" si="334">IF(ISNUMBER(MATCH(COLUMN()-COLUMN($AK2),$U2:$AB2,0)),$AC2,NE1)</f>
        <v>0</v>
      </c>
      <c r="NF2" s="39">
        <f t="shared" ref="NF2:NF48" ca="1" si="335">IF(ISNUMBER(MATCH(COLUMN()-COLUMN($AK2),$U2:$AB2,0)),$AC2,NF1)</f>
        <v>0</v>
      </c>
      <c r="NG2" s="39">
        <f t="shared" ref="NG2:NG48" ca="1" si="336">IF(ISNUMBER(MATCH(COLUMN()-COLUMN($AK2),$U2:$AB2,0)),$AC2,NG1)</f>
        <v>0</v>
      </c>
      <c r="NH2" s="39">
        <f t="shared" ref="NH2:NH48" ca="1" si="337">IF(ISNUMBER(MATCH(COLUMN()-COLUMN($AK2),$U2:$AB2,0)),$AC2,NH1)</f>
        <v>0</v>
      </c>
      <c r="NI2" s="39">
        <f t="shared" ref="NI2:NI48" ca="1" si="338">IF(ISNUMBER(MATCH(COLUMN()-COLUMN($AK2),$U2:$AB2,0)),$AC2,NI1)</f>
        <v>0</v>
      </c>
      <c r="NJ2" s="39">
        <f t="shared" ref="NJ2:NJ48" ca="1" si="339">IF(ISNUMBER(MATCH(COLUMN()-COLUMN($AK2),$U2:$AB2,0)),$AC2,NJ1)</f>
        <v>0</v>
      </c>
      <c r="NK2" s="39">
        <f t="shared" ref="NK2:NK48" ca="1" si="340">IF(ISNUMBER(MATCH(COLUMN()-COLUMN($AK2),$U2:$AB2,0)),$AC2,NK1)</f>
        <v>0</v>
      </c>
      <c r="NL2" s="39">
        <f t="shared" ref="NL2:NL48" ca="1" si="341">IF(ISNUMBER(MATCH(COLUMN()-COLUMN($AK2),$U2:$AB2,0)),$AC2,NL1)</f>
        <v>0</v>
      </c>
      <c r="NM2" s="39">
        <f t="shared" ref="NM2:NM48" ca="1" si="342">IF(ISNUMBER(MATCH(COLUMN()-COLUMN($AK2),$U2:$AB2,0)),$AC2,NM1)</f>
        <v>0</v>
      </c>
      <c r="NN2" s="39">
        <f t="shared" ref="NN2:NN48" ca="1" si="343">IF(ISNUMBER(MATCH(COLUMN()-COLUMN($AK2),$U2:$AB2,0)),$AC2,NN1)</f>
        <v>0</v>
      </c>
      <c r="NO2" s="39">
        <f t="shared" ref="NO2:NO48" ca="1" si="344">IF(ISNUMBER(MATCH(COLUMN()-COLUMN($AK2),$U2:$AB2,0)),$AC2,NO1)</f>
        <v>0</v>
      </c>
      <c r="NP2" s="39">
        <f t="shared" ref="NP2:NP48" ca="1" si="345">IF(ISNUMBER(MATCH(COLUMN()-COLUMN($AK2),$U2:$AB2,0)),$AC2,NP1)</f>
        <v>0</v>
      </c>
      <c r="NQ2" s="39">
        <f t="shared" ref="NQ2:NQ48" ca="1" si="346">IF(ISNUMBER(MATCH(COLUMN()-COLUMN($AK2),$U2:$AB2,0)),$AC2,NQ1)</f>
        <v>0</v>
      </c>
      <c r="NR2" s="39">
        <f t="shared" ref="NR2:NR48" ca="1" si="347">IF(ISNUMBER(MATCH(COLUMN()-COLUMN($AK2),$U2:$AB2,0)),$AC2,NR1)</f>
        <v>0</v>
      </c>
      <c r="NS2" s="39">
        <f t="shared" ref="NS2:NS48" ca="1" si="348">IF(ISNUMBER(MATCH(COLUMN()-COLUMN($AK2),$U2:$AB2,0)),$AC2,NS1)</f>
        <v>0</v>
      </c>
      <c r="NT2" s="39">
        <f t="shared" ref="NT2:NT48" ca="1" si="349">IF(ISNUMBER(MATCH(COLUMN()-COLUMN($AK2),$U2:$AB2,0)),$AC2,NT1)</f>
        <v>0</v>
      </c>
      <c r="NU2" s="39">
        <f t="shared" ref="NU2:NU48" ca="1" si="350">IF(ISNUMBER(MATCH(COLUMN()-COLUMN($AK2),$U2:$AB2,0)),$AC2,NU1)</f>
        <v>0</v>
      </c>
      <c r="NV2" s="39">
        <f t="shared" ref="NV2:NV48" ca="1" si="351">IF(ISNUMBER(MATCH(COLUMN()-COLUMN($AK2),$U2:$AB2,0)),$AC2,NV1)</f>
        <v>0</v>
      </c>
    </row>
    <row r="3" spans="1:386" x14ac:dyDescent="0.2">
      <c r="A3" s="39">
        <f>'node config'!$A3</f>
        <v>22</v>
      </c>
      <c r="B3" s="39" t="str">
        <f>'node config'!$C3</f>
        <v>app_first</v>
      </c>
      <c r="C3" s="39">
        <f>'node config'!E3</f>
        <v>1</v>
      </c>
      <c r="D3" s="40">
        <f>'node config'!$H3</f>
        <v>4</v>
      </c>
      <c r="E3" s="36">
        <f ca="1">IF(ISBLANK(OFFSET('node config'!$U3,0,2*(COLUMN()-COLUMN($E3)))),"",OFFSET('node config'!$U3,0,2*(COLUMN()-COLUMN($E3))))</f>
        <v>5</v>
      </c>
      <c r="F3" s="36" t="str">
        <f ca="1">IF(ISBLANK(OFFSET('node config'!$U3,0,2*(COLUMN()-COLUMN($E3)))),"",OFFSET('node config'!$U3,0,2*(COLUMN()-COLUMN($E3))))</f>
        <v/>
      </c>
      <c r="G3" s="36" t="str">
        <f ca="1">IF(ISBLANK(OFFSET('node config'!$U3,0,2*(COLUMN()-COLUMN($E3)))),"",OFFSET('node config'!$U3,0,2*(COLUMN()-COLUMN($E3))))</f>
        <v/>
      </c>
      <c r="H3" s="36" t="str">
        <f ca="1">IF(ISBLANK(OFFSET('node config'!$U3,0,2*(COLUMN()-COLUMN($E3)))),"",OFFSET('node config'!$U3,0,2*(COLUMN()-COLUMN($E3))))</f>
        <v/>
      </c>
      <c r="I3" s="36" t="str">
        <f ca="1">IF(ISBLANK(OFFSET('node config'!$U3,0,2*(COLUMN()-COLUMN($E3)))),"",OFFSET('node config'!$U3,0,2*(COLUMN()-COLUMN($E3))))</f>
        <v/>
      </c>
      <c r="J3" s="36" t="str">
        <f ca="1">IF(ISBLANK(OFFSET('node config'!$U3,0,2*(COLUMN()-COLUMN($E3)))),"",OFFSET('node config'!$U3,0,2*(COLUMN()-COLUMN($E3))))</f>
        <v/>
      </c>
      <c r="K3" s="36" t="str">
        <f ca="1">IF(ISBLANK(OFFSET('node config'!$U3,0,2*(COLUMN()-COLUMN($E3)))),"",OFFSET('node config'!$U3,0,2*(COLUMN()-COLUMN($E3))))</f>
        <v/>
      </c>
      <c r="L3" s="36" t="str">
        <f ca="1">IF(ISBLANK(OFFSET('node config'!$U3,0,2*(COLUMN()-COLUMN($E3)))),"",OFFSET('node config'!$U3,0,2*(COLUMN()-COLUMN($E3))))</f>
        <v/>
      </c>
      <c r="M3" s="38">
        <f ca="1">IFERROR(OFFSET('node config'!$V3,0,2*(COLUMN()-COLUMN($M3)))/INDEX('node config'!$B3:$B52,MATCH(E3,'node config'!$A3:$A52,0))-1,"")</f>
        <v>3</v>
      </c>
      <c r="N3" s="38" t="str">
        <f ca="1">IFERROR(OFFSET('node config'!$V3,0,2*(COLUMN()-COLUMN($M3)))/INDEX('node config'!$B3:$B52,MATCH(F3,'node config'!$A3:$A52,0))-1,"")</f>
        <v/>
      </c>
      <c r="O3" s="38" t="str">
        <f ca="1">IFERROR(OFFSET('node config'!$V3,0,2*(COLUMN()-COLUMN($M3)))/INDEX('node config'!$B3:$B52,MATCH(G3,'node config'!$A3:$A52,0))-1,"")</f>
        <v/>
      </c>
      <c r="P3" s="38" t="str">
        <f ca="1">IFERROR(OFFSET('node config'!$V3,0,2*(COLUMN()-COLUMN($M3)))/INDEX('node config'!$B3:$B52,MATCH(H3,'node config'!$A3:$A52,0))-1,"")</f>
        <v/>
      </c>
      <c r="Q3" s="38" t="str">
        <f ca="1">IFERROR(OFFSET('node config'!$V3,0,2*(COLUMN()-COLUMN($M3)))/INDEX('node config'!$B3:$B52,MATCH(I3,'node config'!$A3:$A52,0))-1,"")</f>
        <v/>
      </c>
      <c r="R3" s="38" t="str">
        <f ca="1">IFERROR(OFFSET('node config'!$V3,0,2*(COLUMN()-COLUMN($M3)))/INDEX('node config'!$B3:$B52,MATCH(J3,'node config'!$A3:$A52,0))-1,"")</f>
        <v/>
      </c>
      <c r="S3" s="38" t="str">
        <f ca="1">IFERROR(OFFSET('node config'!$V3,0,2*(COLUMN()-COLUMN($M3)))/INDEX('node config'!$B3:$B52,MATCH(K3,'node config'!$A3:$A52,0))-1,"")</f>
        <v/>
      </c>
      <c r="T3" s="38" t="str">
        <f ca="1">IFERROR(OFFSET('node config'!$V3,0,2*(COLUMN()-COLUMN($M3)))/INDEX('node config'!$B3:$B52,MATCH(L3,'node config'!$A3:$A52,0))-1,"")</f>
        <v/>
      </c>
      <c r="U3" s="36">
        <f t="shared" ref="U3:AB47" ca="1" si="352">IFERROR(E3*7+M3,"")</f>
        <v>38</v>
      </c>
      <c r="V3" s="36" t="str">
        <f t="shared" ca="1" si="0"/>
        <v/>
      </c>
      <c r="W3" s="36" t="str">
        <f t="shared" ca="1" si="0"/>
        <v/>
      </c>
      <c r="X3" s="36" t="str">
        <f t="shared" ca="1" si="0"/>
        <v/>
      </c>
      <c r="Y3" s="36" t="str">
        <f t="shared" ca="1" si="0"/>
        <v/>
      </c>
      <c r="Z3" s="36" t="str">
        <f t="shared" ca="1" si="0"/>
        <v/>
      </c>
      <c r="AA3" s="36" t="str">
        <f t="shared" ca="1" si="0"/>
        <v/>
      </c>
      <c r="AB3" s="36" t="str">
        <f t="shared" ca="1" si="0"/>
        <v/>
      </c>
      <c r="AC3" s="40">
        <f t="shared" ref="AC3:AC51" ca="1" si="353">IF(B3="app_first",D3,
IF(B3="app_prod",PRODUCT(OFFSET($AD3,0,0,1,C3)),
IF(B3="app_sum",SUM(AD3:AJ3),
IF(B3="app_quotient",AD3/AE3,
FALSE))))</f>
        <v>4</v>
      </c>
      <c r="AD3" s="40">
        <f t="shared" ref="AD3:AD51" ca="1" si="354">OFFSET(AK3,0,7*$A3)</f>
        <v>0</v>
      </c>
      <c r="AE3" s="40">
        <f t="shared" ref="AE3:AE51" ca="1" si="355">OFFSET(AL3,0,7*$A3)</f>
        <v>0</v>
      </c>
      <c r="AF3" s="40">
        <f t="shared" ref="AF3:AF51" ca="1" si="356">OFFSET(AM3,0,7*$A3)</f>
        <v>0</v>
      </c>
      <c r="AG3" s="40">
        <f t="shared" ref="AG3:AG51" ca="1" si="357">OFFSET(AN3,0,7*$A3)</f>
        <v>0</v>
      </c>
      <c r="AH3" s="40">
        <f t="shared" ref="AH3:AH51" ca="1" si="358">OFFSET(AO3,0,7*$A3)</f>
        <v>0</v>
      </c>
      <c r="AI3" s="40">
        <f t="shared" ref="AI3:AI51" ca="1" si="359">OFFSET(AP3,0,7*$A3)</f>
        <v>0</v>
      </c>
      <c r="AJ3" s="40">
        <f t="shared" ref="AJ3:AJ51" ca="1" si="360">OFFSET(AQ3,0,7*$A3)</f>
        <v>0</v>
      </c>
      <c r="AK3" s="39">
        <f t="shared" ca="1" si="2"/>
        <v>0</v>
      </c>
      <c r="AL3" s="39">
        <f t="shared" ca="1" si="3"/>
        <v>0</v>
      </c>
      <c r="AM3" s="39">
        <f t="shared" ca="1" si="4"/>
        <v>0</v>
      </c>
      <c r="AN3" s="39">
        <f t="shared" ca="1" si="5"/>
        <v>0</v>
      </c>
      <c r="AO3" s="39">
        <f t="shared" ca="1" si="6"/>
        <v>0</v>
      </c>
      <c r="AP3" s="39">
        <f t="shared" ca="1" si="7"/>
        <v>0</v>
      </c>
      <c r="AQ3" s="39">
        <f t="shared" ca="1" si="8"/>
        <v>0</v>
      </c>
      <c r="AR3" s="39">
        <f t="shared" ca="1" si="9"/>
        <v>0</v>
      </c>
      <c r="AS3" s="39">
        <f t="shared" ca="1" si="10"/>
        <v>0</v>
      </c>
      <c r="AT3" s="39">
        <f t="shared" ca="1" si="11"/>
        <v>0</v>
      </c>
      <c r="AU3" s="39">
        <f t="shared" ca="1" si="12"/>
        <v>0</v>
      </c>
      <c r="AV3" s="39">
        <f t="shared" ca="1" si="13"/>
        <v>0</v>
      </c>
      <c r="AW3" s="39">
        <f t="shared" ca="1" si="14"/>
        <v>0</v>
      </c>
      <c r="AX3" s="39">
        <f t="shared" ca="1" si="15"/>
        <v>0</v>
      </c>
      <c r="AY3" s="39">
        <f t="shared" ca="1" si="16"/>
        <v>0</v>
      </c>
      <c r="AZ3" s="39">
        <f t="shared" ca="1" si="17"/>
        <v>0</v>
      </c>
      <c r="BA3" s="39">
        <f t="shared" ca="1" si="18"/>
        <v>0</v>
      </c>
      <c r="BB3" s="39">
        <f t="shared" ca="1" si="19"/>
        <v>0</v>
      </c>
      <c r="BC3" s="39">
        <f t="shared" ca="1" si="20"/>
        <v>0</v>
      </c>
      <c r="BD3" s="39">
        <f t="shared" ca="1" si="21"/>
        <v>0</v>
      </c>
      <c r="BE3" s="39">
        <f t="shared" ca="1" si="22"/>
        <v>0</v>
      </c>
      <c r="BF3" s="39">
        <f t="shared" ca="1" si="23"/>
        <v>0</v>
      </c>
      <c r="BG3" s="39">
        <f t="shared" ca="1" si="24"/>
        <v>0</v>
      </c>
      <c r="BH3" s="39">
        <f t="shared" ca="1" si="25"/>
        <v>0</v>
      </c>
      <c r="BI3" s="39">
        <f t="shared" ca="1" si="26"/>
        <v>0</v>
      </c>
      <c r="BJ3" s="39">
        <f t="shared" ca="1" si="27"/>
        <v>0</v>
      </c>
      <c r="BK3" s="39">
        <f t="shared" ca="1" si="28"/>
        <v>0</v>
      </c>
      <c r="BL3" s="39">
        <f t="shared" ca="1" si="29"/>
        <v>0</v>
      </c>
      <c r="BM3" s="39">
        <f t="shared" ca="1" si="30"/>
        <v>0</v>
      </c>
      <c r="BN3" s="39">
        <f t="shared" ca="1" si="31"/>
        <v>0</v>
      </c>
      <c r="BO3" s="39">
        <f t="shared" ca="1" si="32"/>
        <v>0</v>
      </c>
      <c r="BP3" s="39">
        <f t="shared" ca="1" si="33"/>
        <v>0</v>
      </c>
      <c r="BQ3" s="39">
        <f t="shared" ca="1" si="34"/>
        <v>0</v>
      </c>
      <c r="BR3" s="39">
        <f t="shared" ca="1" si="35"/>
        <v>0</v>
      </c>
      <c r="BS3" s="39">
        <f t="shared" ca="1" si="36"/>
        <v>0</v>
      </c>
      <c r="BT3" s="39">
        <f t="shared" ca="1" si="37"/>
        <v>0</v>
      </c>
      <c r="BU3" s="39">
        <f t="shared" ca="1" si="38"/>
        <v>0</v>
      </c>
      <c r="BV3" s="39">
        <f t="shared" ca="1" si="39"/>
        <v>-195</v>
      </c>
      <c r="BW3" s="39">
        <f t="shared" ca="1" si="40"/>
        <v>4</v>
      </c>
      <c r="BX3" s="39">
        <f t="shared" ca="1" si="41"/>
        <v>0</v>
      </c>
      <c r="BY3" s="39">
        <f t="shared" ca="1" si="42"/>
        <v>0</v>
      </c>
      <c r="BZ3" s="39">
        <f t="shared" ca="1" si="43"/>
        <v>0</v>
      </c>
      <c r="CA3" s="39">
        <f t="shared" ca="1" si="44"/>
        <v>0</v>
      </c>
      <c r="CB3" s="39">
        <f t="shared" ca="1" si="45"/>
        <v>0</v>
      </c>
      <c r="CC3" s="39">
        <f t="shared" ca="1" si="46"/>
        <v>0</v>
      </c>
      <c r="CD3" s="39">
        <f t="shared" ca="1" si="47"/>
        <v>0</v>
      </c>
      <c r="CE3" s="39">
        <f t="shared" ca="1" si="48"/>
        <v>0</v>
      </c>
      <c r="CF3" s="39">
        <f t="shared" ca="1" si="49"/>
        <v>0</v>
      </c>
      <c r="CG3" s="39">
        <f t="shared" ca="1" si="50"/>
        <v>0</v>
      </c>
      <c r="CH3" s="39">
        <f t="shared" ca="1" si="51"/>
        <v>0</v>
      </c>
      <c r="CI3" s="39">
        <f t="shared" ca="1" si="52"/>
        <v>0</v>
      </c>
      <c r="CJ3" s="39">
        <f t="shared" ca="1" si="53"/>
        <v>0</v>
      </c>
      <c r="CK3" s="39">
        <f t="shared" ca="1" si="54"/>
        <v>0</v>
      </c>
      <c r="CL3" s="39">
        <f t="shared" ca="1" si="55"/>
        <v>0</v>
      </c>
      <c r="CM3" s="39">
        <f t="shared" ca="1" si="56"/>
        <v>0</v>
      </c>
      <c r="CN3" s="39">
        <f t="shared" ca="1" si="57"/>
        <v>0</v>
      </c>
      <c r="CO3" s="39">
        <f t="shared" ca="1" si="58"/>
        <v>0</v>
      </c>
      <c r="CP3" s="39">
        <f t="shared" ca="1" si="59"/>
        <v>0</v>
      </c>
      <c r="CQ3" s="39">
        <f t="shared" ca="1" si="60"/>
        <v>0</v>
      </c>
      <c r="CR3" s="39">
        <f t="shared" ca="1" si="61"/>
        <v>0</v>
      </c>
      <c r="CS3" s="39">
        <f t="shared" ca="1" si="62"/>
        <v>0</v>
      </c>
      <c r="CT3" s="39">
        <f t="shared" ca="1" si="63"/>
        <v>0</v>
      </c>
      <c r="CU3" s="39">
        <f t="shared" ca="1" si="64"/>
        <v>0</v>
      </c>
      <c r="CV3" s="39">
        <f t="shared" ca="1" si="65"/>
        <v>0</v>
      </c>
      <c r="CW3" s="39">
        <f t="shared" ca="1" si="66"/>
        <v>0</v>
      </c>
      <c r="CX3" s="39">
        <f t="shared" ca="1" si="67"/>
        <v>0</v>
      </c>
      <c r="CY3" s="39">
        <f t="shared" ca="1" si="68"/>
        <v>0</v>
      </c>
      <c r="CZ3" s="39">
        <f t="shared" ca="1" si="69"/>
        <v>0</v>
      </c>
      <c r="DA3" s="39">
        <f t="shared" ca="1" si="70"/>
        <v>0</v>
      </c>
      <c r="DB3" s="39">
        <f t="shared" ca="1" si="71"/>
        <v>0</v>
      </c>
      <c r="DC3" s="39">
        <f t="shared" ca="1" si="72"/>
        <v>0</v>
      </c>
      <c r="DD3" s="39">
        <f t="shared" ca="1" si="73"/>
        <v>0</v>
      </c>
      <c r="DE3" s="39">
        <f t="shared" ca="1" si="74"/>
        <v>0</v>
      </c>
      <c r="DF3" s="39">
        <f t="shared" ca="1" si="75"/>
        <v>0</v>
      </c>
      <c r="DG3" s="39">
        <f t="shared" ca="1" si="76"/>
        <v>0</v>
      </c>
      <c r="DH3" s="39">
        <f t="shared" ca="1" si="77"/>
        <v>0</v>
      </c>
      <c r="DI3" s="39">
        <f t="shared" ca="1" si="78"/>
        <v>0</v>
      </c>
      <c r="DJ3" s="39">
        <f t="shared" ca="1" si="79"/>
        <v>0</v>
      </c>
      <c r="DK3" s="39">
        <f t="shared" ca="1" si="80"/>
        <v>0</v>
      </c>
      <c r="DL3" s="39">
        <f t="shared" ca="1" si="81"/>
        <v>0</v>
      </c>
      <c r="DM3" s="39">
        <f t="shared" ca="1" si="82"/>
        <v>0</v>
      </c>
      <c r="DN3" s="39">
        <f t="shared" ca="1" si="83"/>
        <v>0</v>
      </c>
      <c r="DO3" s="39">
        <f t="shared" ca="1" si="84"/>
        <v>0</v>
      </c>
      <c r="DP3" s="39">
        <f t="shared" ca="1" si="85"/>
        <v>0</v>
      </c>
      <c r="DQ3" s="39">
        <f t="shared" ca="1" si="86"/>
        <v>0</v>
      </c>
      <c r="DR3" s="39">
        <f t="shared" ca="1" si="87"/>
        <v>0</v>
      </c>
      <c r="DS3" s="39">
        <f t="shared" ca="1" si="88"/>
        <v>0</v>
      </c>
      <c r="DT3" s="39">
        <f t="shared" ca="1" si="89"/>
        <v>0</v>
      </c>
      <c r="DU3" s="39">
        <f t="shared" ca="1" si="90"/>
        <v>0</v>
      </c>
      <c r="DV3" s="39">
        <f t="shared" ca="1" si="91"/>
        <v>0</v>
      </c>
      <c r="DW3" s="39">
        <f t="shared" ca="1" si="92"/>
        <v>0</v>
      </c>
      <c r="DX3" s="39">
        <f t="shared" ca="1" si="93"/>
        <v>0</v>
      </c>
      <c r="DY3" s="39">
        <f t="shared" ca="1" si="94"/>
        <v>0</v>
      </c>
      <c r="DZ3" s="39">
        <f t="shared" ca="1" si="95"/>
        <v>0</v>
      </c>
      <c r="EA3" s="39">
        <f t="shared" ca="1" si="96"/>
        <v>0</v>
      </c>
      <c r="EB3" s="39">
        <f t="shared" ca="1" si="97"/>
        <v>0</v>
      </c>
      <c r="EC3" s="39">
        <f t="shared" ca="1" si="98"/>
        <v>0</v>
      </c>
      <c r="ED3" s="39">
        <f t="shared" ca="1" si="99"/>
        <v>0</v>
      </c>
      <c r="EE3" s="39">
        <f t="shared" ca="1" si="100"/>
        <v>0</v>
      </c>
      <c r="EF3" s="39">
        <f t="shared" ca="1" si="101"/>
        <v>0</v>
      </c>
      <c r="EG3" s="39">
        <f t="shared" ca="1" si="102"/>
        <v>0</v>
      </c>
      <c r="EH3" s="39">
        <f t="shared" ca="1" si="103"/>
        <v>0</v>
      </c>
      <c r="EI3" s="39">
        <f t="shared" ca="1" si="104"/>
        <v>0</v>
      </c>
      <c r="EJ3" s="39">
        <f t="shared" ca="1" si="105"/>
        <v>0</v>
      </c>
      <c r="EK3" s="39">
        <f t="shared" ca="1" si="106"/>
        <v>0</v>
      </c>
      <c r="EL3" s="39">
        <f t="shared" ca="1" si="107"/>
        <v>0</v>
      </c>
      <c r="EM3" s="39">
        <f t="shared" ca="1" si="108"/>
        <v>0</v>
      </c>
      <c r="EN3" s="39">
        <f t="shared" ca="1" si="109"/>
        <v>0</v>
      </c>
      <c r="EO3" s="39">
        <f t="shared" ca="1" si="110"/>
        <v>0</v>
      </c>
      <c r="EP3" s="39">
        <f t="shared" ca="1" si="111"/>
        <v>0</v>
      </c>
      <c r="EQ3" s="39">
        <f t="shared" ca="1" si="112"/>
        <v>0</v>
      </c>
      <c r="ER3" s="39">
        <f t="shared" ca="1" si="113"/>
        <v>0</v>
      </c>
      <c r="ES3" s="39">
        <f t="shared" ca="1" si="114"/>
        <v>0</v>
      </c>
      <c r="ET3" s="39">
        <f t="shared" ca="1" si="115"/>
        <v>0</v>
      </c>
      <c r="EU3" s="39">
        <f t="shared" ca="1" si="116"/>
        <v>0</v>
      </c>
      <c r="EV3" s="39">
        <f t="shared" ca="1" si="117"/>
        <v>0</v>
      </c>
      <c r="EW3" s="39">
        <f t="shared" ca="1" si="118"/>
        <v>0</v>
      </c>
      <c r="EX3" s="39">
        <f t="shared" ca="1" si="119"/>
        <v>0</v>
      </c>
      <c r="EY3" s="39">
        <f t="shared" ca="1" si="120"/>
        <v>0</v>
      </c>
      <c r="EZ3" s="39">
        <f t="shared" ca="1" si="121"/>
        <v>0</v>
      </c>
      <c r="FA3" s="39">
        <f t="shared" ca="1" si="122"/>
        <v>0</v>
      </c>
      <c r="FB3" s="39">
        <f t="shared" ca="1" si="123"/>
        <v>0</v>
      </c>
      <c r="FC3" s="39">
        <f t="shared" ca="1" si="124"/>
        <v>0</v>
      </c>
      <c r="FD3" s="39">
        <f t="shared" ca="1" si="125"/>
        <v>0</v>
      </c>
      <c r="FE3" s="39">
        <f t="shared" ca="1" si="126"/>
        <v>0</v>
      </c>
      <c r="FF3" s="39">
        <f t="shared" ca="1" si="127"/>
        <v>0</v>
      </c>
      <c r="FG3" s="39">
        <f t="shared" ca="1" si="128"/>
        <v>0</v>
      </c>
      <c r="FH3" s="39">
        <f t="shared" ca="1" si="129"/>
        <v>0</v>
      </c>
      <c r="FI3" s="39">
        <f t="shared" ca="1" si="130"/>
        <v>0</v>
      </c>
      <c r="FJ3" s="39">
        <f t="shared" ca="1" si="131"/>
        <v>0</v>
      </c>
      <c r="FK3" s="39">
        <f t="shared" ca="1" si="132"/>
        <v>0</v>
      </c>
      <c r="FL3" s="39">
        <f t="shared" ca="1" si="133"/>
        <v>0</v>
      </c>
      <c r="FM3" s="39">
        <f t="shared" ca="1" si="134"/>
        <v>0</v>
      </c>
      <c r="FN3" s="39">
        <f t="shared" ca="1" si="135"/>
        <v>0</v>
      </c>
      <c r="FO3" s="39">
        <f t="shared" ca="1" si="136"/>
        <v>0</v>
      </c>
      <c r="FP3" s="39">
        <f t="shared" ca="1" si="137"/>
        <v>0</v>
      </c>
      <c r="FQ3" s="39">
        <f t="shared" ca="1" si="138"/>
        <v>0</v>
      </c>
      <c r="FR3" s="39">
        <f t="shared" ca="1" si="139"/>
        <v>0</v>
      </c>
      <c r="FS3" s="39">
        <f t="shared" ca="1" si="140"/>
        <v>0</v>
      </c>
      <c r="FT3" s="39">
        <f t="shared" ca="1" si="141"/>
        <v>0</v>
      </c>
      <c r="FU3" s="39">
        <f t="shared" ca="1" si="142"/>
        <v>0</v>
      </c>
      <c r="FV3" s="39">
        <f t="shared" ca="1" si="143"/>
        <v>0</v>
      </c>
      <c r="FW3" s="39">
        <f t="shared" ca="1" si="144"/>
        <v>0</v>
      </c>
      <c r="FX3" s="39">
        <f t="shared" ca="1" si="145"/>
        <v>0</v>
      </c>
      <c r="FY3" s="39">
        <f t="shared" ca="1" si="146"/>
        <v>0</v>
      </c>
      <c r="FZ3" s="39">
        <f t="shared" ca="1" si="147"/>
        <v>0</v>
      </c>
      <c r="GA3" s="39">
        <f t="shared" ca="1" si="148"/>
        <v>0</v>
      </c>
      <c r="GB3" s="39">
        <f t="shared" ca="1" si="149"/>
        <v>0</v>
      </c>
      <c r="GC3" s="39">
        <f t="shared" ca="1" si="150"/>
        <v>0</v>
      </c>
      <c r="GD3" s="39">
        <f t="shared" ca="1" si="151"/>
        <v>0</v>
      </c>
      <c r="GE3" s="39">
        <f t="shared" ca="1" si="152"/>
        <v>0</v>
      </c>
      <c r="GF3" s="39">
        <f t="shared" ca="1" si="153"/>
        <v>0</v>
      </c>
      <c r="GG3" s="39">
        <f t="shared" ca="1" si="154"/>
        <v>0</v>
      </c>
      <c r="GH3" s="39">
        <f t="shared" ca="1" si="155"/>
        <v>0</v>
      </c>
      <c r="GI3" s="39">
        <f t="shared" ca="1" si="156"/>
        <v>0</v>
      </c>
      <c r="GJ3" s="39">
        <f t="shared" ca="1" si="157"/>
        <v>0</v>
      </c>
      <c r="GK3" s="39">
        <f t="shared" ca="1" si="158"/>
        <v>0</v>
      </c>
      <c r="GL3" s="39">
        <f t="shared" ca="1" si="159"/>
        <v>0</v>
      </c>
      <c r="GM3" s="39">
        <f t="shared" ca="1" si="160"/>
        <v>0</v>
      </c>
      <c r="GN3" s="39">
        <f t="shared" ca="1" si="161"/>
        <v>0</v>
      </c>
      <c r="GO3" s="39">
        <f t="shared" ca="1" si="162"/>
        <v>0</v>
      </c>
      <c r="GP3" s="39">
        <f t="shared" ca="1" si="163"/>
        <v>0</v>
      </c>
      <c r="GQ3" s="39">
        <f t="shared" ca="1" si="164"/>
        <v>0</v>
      </c>
      <c r="GR3" s="39">
        <f t="shared" ca="1" si="165"/>
        <v>0</v>
      </c>
      <c r="GS3" s="39">
        <f t="shared" ca="1" si="166"/>
        <v>0</v>
      </c>
      <c r="GT3" s="39">
        <f t="shared" ca="1" si="167"/>
        <v>0</v>
      </c>
      <c r="GU3" s="39">
        <f t="shared" ca="1" si="168"/>
        <v>0</v>
      </c>
      <c r="GV3" s="39">
        <f t="shared" ca="1" si="169"/>
        <v>0</v>
      </c>
      <c r="GW3" s="39">
        <f t="shared" ca="1" si="170"/>
        <v>0</v>
      </c>
      <c r="GX3" s="39">
        <f t="shared" ca="1" si="171"/>
        <v>0</v>
      </c>
      <c r="GY3" s="39">
        <f t="shared" ca="1" si="172"/>
        <v>0</v>
      </c>
      <c r="GZ3" s="39">
        <f t="shared" ca="1" si="173"/>
        <v>0</v>
      </c>
      <c r="HA3" s="39">
        <f t="shared" ca="1" si="174"/>
        <v>0</v>
      </c>
      <c r="HB3" s="39">
        <f t="shared" ca="1" si="175"/>
        <v>0</v>
      </c>
      <c r="HC3" s="39">
        <f t="shared" ca="1" si="176"/>
        <v>0</v>
      </c>
      <c r="HD3" s="39">
        <f t="shared" ca="1" si="177"/>
        <v>0</v>
      </c>
      <c r="HE3" s="39">
        <f t="shared" ca="1" si="178"/>
        <v>0</v>
      </c>
      <c r="HF3" s="39">
        <f t="shared" ca="1" si="179"/>
        <v>0</v>
      </c>
      <c r="HG3" s="39">
        <f t="shared" ca="1" si="180"/>
        <v>0</v>
      </c>
      <c r="HH3" s="39">
        <f t="shared" ca="1" si="181"/>
        <v>0</v>
      </c>
      <c r="HI3" s="39">
        <f t="shared" ca="1" si="182"/>
        <v>0</v>
      </c>
      <c r="HJ3" s="39">
        <f t="shared" ca="1" si="183"/>
        <v>0</v>
      </c>
      <c r="HK3" s="39">
        <f t="shared" ca="1" si="184"/>
        <v>0</v>
      </c>
      <c r="HL3" s="39">
        <f t="shared" ca="1" si="185"/>
        <v>0</v>
      </c>
      <c r="HM3" s="39">
        <f t="shared" ca="1" si="186"/>
        <v>0</v>
      </c>
      <c r="HN3" s="39">
        <f t="shared" ca="1" si="187"/>
        <v>0</v>
      </c>
      <c r="HO3" s="39">
        <f t="shared" ca="1" si="188"/>
        <v>0</v>
      </c>
      <c r="HP3" s="39">
        <f t="shared" ca="1" si="189"/>
        <v>0</v>
      </c>
      <c r="HQ3" s="39">
        <f t="shared" ca="1" si="190"/>
        <v>0</v>
      </c>
      <c r="HR3" s="39">
        <f t="shared" ca="1" si="191"/>
        <v>0</v>
      </c>
      <c r="HS3" s="39">
        <f t="shared" ca="1" si="192"/>
        <v>0</v>
      </c>
      <c r="HT3" s="39">
        <f t="shared" ca="1" si="193"/>
        <v>0</v>
      </c>
      <c r="HU3" s="39">
        <f t="shared" ca="1" si="194"/>
        <v>0</v>
      </c>
      <c r="HV3" s="39">
        <f t="shared" ca="1" si="195"/>
        <v>0</v>
      </c>
      <c r="HW3" s="39">
        <f t="shared" ca="1" si="196"/>
        <v>0</v>
      </c>
      <c r="HX3" s="39">
        <f t="shared" ca="1" si="197"/>
        <v>0</v>
      </c>
      <c r="HY3" s="39">
        <f t="shared" ca="1" si="198"/>
        <v>0</v>
      </c>
      <c r="HZ3" s="39">
        <f t="shared" ca="1" si="199"/>
        <v>0</v>
      </c>
      <c r="IA3" s="39">
        <f t="shared" ca="1" si="200"/>
        <v>0</v>
      </c>
      <c r="IB3" s="39">
        <f t="shared" ca="1" si="201"/>
        <v>0</v>
      </c>
      <c r="IC3" s="39">
        <f t="shared" ca="1" si="202"/>
        <v>0</v>
      </c>
      <c r="ID3" s="39">
        <f t="shared" ca="1" si="203"/>
        <v>0</v>
      </c>
      <c r="IE3" s="39">
        <f t="shared" ca="1" si="204"/>
        <v>0</v>
      </c>
      <c r="IF3" s="39">
        <f t="shared" ca="1" si="205"/>
        <v>0</v>
      </c>
      <c r="IG3" s="39">
        <f t="shared" ca="1" si="206"/>
        <v>0</v>
      </c>
      <c r="IH3" s="39">
        <f t="shared" ca="1" si="207"/>
        <v>0</v>
      </c>
      <c r="II3" s="39">
        <f t="shared" ca="1" si="208"/>
        <v>0</v>
      </c>
      <c r="IJ3" s="39">
        <f t="shared" ca="1" si="209"/>
        <v>0</v>
      </c>
      <c r="IK3" s="39">
        <f t="shared" ca="1" si="210"/>
        <v>0</v>
      </c>
      <c r="IL3" s="39">
        <f t="shared" ca="1" si="211"/>
        <v>0</v>
      </c>
      <c r="IM3" s="39">
        <f t="shared" ca="1" si="212"/>
        <v>0</v>
      </c>
      <c r="IN3" s="39">
        <f t="shared" ca="1" si="213"/>
        <v>0</v>
      </c>
      <c r="IO3" s="39">
        <f t="shared" ca="1" si="214"/>
        <v>0</v>
      </c>
      <c r="IP3" s="39">
        <f t="shared" ca="1" si="215"/>
        <v>0</v>
      </c>
      <c r="IQ3" s="39">
        <f t="shared" ca="1" si="216"/>
        <v>0</v>
      </c>
      <c r="IR3" s="39">
        <f t="shared" ca="1" si="217"/>
        <v>0</v>
      </c>
      <c r="IS3" s="39">
        <f t="shared" ca="1" si="218"/>
        <v>0</v>
      </c>
      <c r="IT3" s="39">
        <f t="shared" ca="1" si="219"/>
        <v>0</v>
      </c>
      <c r="IU3" s="39">
        <f t="shared" ca="1" si="220"/>
        <v>0</v>
      </c>
      <c r="IV3" s="39">
        <f t="shared" ca="1" si="221"/>
        <v>0</v>
      </c>
      <c r="IW3" s="39">
        <f t="shared" ca="1" si="222"/>
        <v>0</v>
      </c>
      <c r="IX3" s="39">
        <f t="shared" ca="1" si="223"/>
        <v>0</v>
      </c>
      <c r="IY3" s="39">
        <f t="shared" ca="1" si="224"/>
        <v>0</v>
      </c>
      <c r="IZ3" s="39">
        <f t="shared" ca="1" si="225"/>
        <v>0</v>
      </c>
      <c r="JA3" s="39">
        <f t="shared" ca="1" si="226"/>
        <v>0</v>
      </c>
      <c r="JB3" s="39">
        <f t="shared" ca="1" si="227"/>
        <v>0</v>
      </c>
      <c r="JC3" s="39">
        <f t="shared" ca="1" si="228"/>
        <v>0</v>
      </c>
      <c r="JD3" s="39">
        <f t="shared" ca="1" si="229"/>
        <v>0</v>
      </c>
      <c r="JE3" s="39">
        <f t="shared" ca="1" si="230"/>
        <v>0</v>
      </c>
      <c r="JF3" s="39">
        <f t="shared" ca="1" si="231"/>
        <v>0</v>
      </c>
      <c r="JG3" s="39">
        <f t="shared" ca="1" si="232"/>
        <v>0</v>
      </c>
      <c r="JH3" s="39">
        <f t="shared" ca="1" si="233"/>
        <v>0</v>
      </c>
      <c r="JI3" s="39">
        <f t="shared" ca="1" si="234"/>
        <v>0</v>
      </c>
      <c r="JJ3" s="39">
        <f t="shared" ca="1" si="235"/>
        <v>0</v>
      </c>
      <c r="JK3" s="39">
        <f t="shared" ca="1" si="236"/>
        <v>0</v>
      </c>
      <c r="JL3" s="39">
        <f t="shared" ca="1" si="237"/>
        <v>0</v>
      </c>
      <c r="JM3" s="39">
        <f t="shared" ca="1" si="238"/>
        <v>0</v>
      </c>
      <c r="JN3" s="39">
        <f t="shared" ca="1" si="239"/>
        <v>0</v>
      </c>
      <c r="JO3" s="39">
        <f t="shared" ca="1" si="240"/>
        <v>0</v>
      </c>
      <c r="JP3" s="39">
        <f t="shared" ca="1" si="241"/>
        <v>0</v>
      </c>
      <c r="JQ3" s="39">
        <f t="shared" ca="1" si="242"/>
        <v>0</v>
      </c>
      <c r="JR3" s="39">
        <f t="shared" ca="1" si="243"/>
        <v>0</v>
      </c>
      <c r="JS3" s="39">
        <f t="shared" ca="1" si="244"/>
        <v>0</v>
      </c>
      <c r="JT3" s="39">
        <f t="shared" ca="1" si="245"/>
        <v>0</v>
      </c>
      <c r="JU3" s="39">
        <f t="shared" ca="1" si="246"/>
        <v>0</v>
      </c>
      <c r="JV3" s="39">
        <f t="shared" ca="1" si="247"/>
        <v>0</v>
      </c>
      <c r="JW3" s="39">
        <f t="shared" ca="1" si="248"/>
        <v>0</v>
      </c>
      <c r="JX3" s="39">
        <f t="shared" ca="1" si="249"/>
        <v>0</v>
      </c>
      <c r="JY3" s="39">
        <f t="shared" ca="1" si="250"/>
        <v>0</v>
      </c>
      <c r="JZ3" s="39">
        <f t="shared" ca="1" si="251"/>
        <v>0</v>
      </c>
      <c r="KA3" s="39">
        <f t="shared" ca="1" si="252"/>
        <v>0</v>
      </c>
      <c r="KB3" s="39">
        <f t="shared" ca="1" si="253"/>
        <v>0</v>
      </c>
      <c r="KC3" s="39">
        <f t="shared" ca="1" si="254"/>
        <v>0</v>
      </c>
      <c r="KD3" s="39">
        <f t="shared" ca="1" si="255"/>
        <v>0</v>
      </c>
      <c r="KE3" s="39">
        <f t="shared" ca="1" si="256"/>
        <v>0</v>
      </c>
      <c r="KF3" s="39">
        <f t="shared" ca="1" si="257"/>
        <v>0</v>
      </c>
      <c r="KG3" s="39">
        <f t="shared" ca="1" si="258"/>
        <v>0</v>
      </c>
      <c r="KH3" s="39">
        <f t="shared" ca="1" si="259"/>
        <v>0</v>
      </c>
      <c r="KI3" s="39">
        <f t="shared" ca="1" si="260"/>
        <v>0</v>
      </c>
      <c r="KJ3" s="39">
        <f t="shared" ca="1" si="261"/>
        <v>0</v>
      </c>
      <c r="KK3" s="39">
        <f t="shared" ca="1" si="262"/>
        <v>0</v>
      </c>
      <c r="KL3" s="39">
        <f t="shared" ca="1" si="263"/>
        <v>0</v>
      </c>
      <c r="KM3" s="39">
        <f t="shared" ca="1" si="264"/>
        <v>0</v>
      </c>
      <c r="KN3" s="39">
        <f t="shared" ca="1" si="265"/>
        <v>0</v>
      </c>
      <c r="KO3" s="39">
        <f t="shared" ca="1" si="266"/>
        <v>0</v>
      </c>
      <c r="KP3" s="39">
        <f t="shared" ca="1" si="267"/>
        <v>0</v>
      </c>
      <c r="KQ3" s="39">
        <f t="shared" ca="1" si="268"/>
        <v>0</v>
      </c>
      <c r="KR3" s="39">
        <f t="shared" ca="1" si="269"/>
        <v>0</v>
      </c>
      <c r="KS3" s="39">
        <f t="shared" ca="1" si="270"/>
        <v>0</v>
      </c>
      <c r="KT3" s="39">
        <f t="shared" ca="1" si="271"/>
        <v>0</v>
      </c>
      <c r="KU3" s="39">
        <f t="shared" ca="1" si="272"/>
        <v>0</v>
      </c>
      <c r="KV3" s="39">
        <f t="shared" ca="1" si="273"/>
        <v>0</v>
      </c>
      <c r="KW3" s="39">
        <f t="shared" ca="1" si="274"/>
        <v>0</v>
      </c>
      <c r="KX3" s="39">
        <f t="shared" ca="1" si="275"/>
        <v>0</v>
      </c>
      <c r="KY3" s="39">
        <f t="shared" ca="1" si="276"/>
        <v>0</v>
      </c>
      <c r="KZ3" s="39">
        <f t="shared" ca="1" si="277"/>
        <v>0</v>
      </c>
      <c r="LA3" s="39">
        <f t="shared" ca="1" si="278"/>
        <v>0</v>
      </c>
      <c r="LB3" s="39">
        <f t="shared" ca="1" si="279"/>
        <v>0</v>
      </c>
      <c r="LC3" s="39">
        <f t="shared" ca="1" si="280"/>
        <v>0</v>
      </c>
      <c r="LD3" s="39">
        <f t="shared" ca="1" si="281"/>
        <v>0</v>
      </c>
      <c r="LE3" s="39">
        <f t="shared" ca="1" si="282"/>
        <v>0</v>
      </c>
      <c r="LF3" s="39">
        <f t="shared" ca="1" si="283"/>
        <v>0</v>
      </c>
      <c r="LG3" s="39">
        <f t="shared" ca="1" si="284"/>
        <v>0</v>
      </c>
      <c r="LH3" s="39">
        <f t="shared" ca="1" si="285"/>
        <v>0</v>
      </c>
      <c r="LI3" s="39">
        <f t="shared" ca="1" si="286"/>
        <v>0</v>
      </c>
      <c r="LJ3" s="39">
        <f t="shared" ca="1" si="287"/>
        <v>0</v>
      </c>
      <c r="LK3" s="39">
        <f t="shared" ca="1" si="288"/>
        <v>0</v>
      </c>
      <c r="LL3" s="39">
        <f t="shared" ca="1" si="289"/>
        <v>0</v>
      </c>
      <c r="LM3" s="39">
        <f t="shared" ca="1" si="290"/>
        <v>0</v>
      </c>
      <c r="LN3" s="39">
        <f t="shared" ca="1" si="291"/>
        <v>0</v>
      </c>
      <c r="LO3" s="39">
        <f t="shared" ca="1" si="292"/>
        <v>0</v>
      </c>
      <c r="LP3" s="39">
        <f t="shared" ca="1" si="293"/>
        <v>0</v>
      </c>
      <c r="LQ3" s="39">
        <f t="shared" ca="1" si="294"/>
        <v>0</v>
      </c>
      <c r="LR3" s="39">
        <f t="shared" ca="1" si="295"/>
        <v>0</v>
      </c>
      <c r="LS3" s="39">
        <f t="shared" ca="1" si="296"/>
        <v>0</v>
      </c>
      <c r="LT3" s="39">
        <f t="shared" ca="1" si="297"/>
        <v>0</v>
      </c>
      <c r="LU3" s="39">
        <f t="shared" ca="1" si="298"/>
        <v>0</v>
      </c>
      <c r="LV3" s="39">
        <f t="shared" ca="1" si="299"/>
        <v>0</v>
      </c>
      <c r="LW3" s="39">
        <f t="shared" ca="1" si="300"/>
        <v>0</v>
      </c>
      <c r="LX3" s="39">
        <f t="shared" ca="1" si="301"/>
        <v>0</v>
      </c>
      <c r="LY3" s="39">
        <f t="shared" ca="1" si="302"/>
        <v>0</v>
      </c>
      <c r="LZ3" s="39">
        <f t="shared" ca="1" si="303"/>
        <v>0</v>
      </c>
      <c r="MA3" s="39">
        <f t="shared" ca="1" si="304"/>
        <v>0</v>
      </c>
      <c r="MB3" s="39">
        <f t="shared" ca="1" si="305"/>
        <v>0</v>
      </c>
      <c r="MC3" s="39">
        <f t="shared" ca="1" si="306"/>
        <v>0</v>
      </c>
      <c r="MD3" s="39">
        <f t="shared" ca="1" si="307"/>
        <v>0</v>
      </c>
      <c r="ME3" s="39">
        <f t="shared" ca="1" si="308"/>
        <v>0</v>
      </c>
      <c r="MF3" s="39">
        <f t="shared" ca="1" si="309"/>
        <v>0</v>
      </c>
      <c r="MG3" s="39">
        <f t="shared" ca="1" si="310"/>
        <v>0</v>
      </c>
      <c r="MH3" s="39">
        <f t="shared" ca="1" si="311"/>
        <v>0</v>
      </c>
      <c r="MI3" s="39">
        <f t="shared" ca="1" si="312"/>
        <v>0</v>
      </c>
      <c r="MJ3" s="39">
        <f t="shared" ca="1" si="313"/>
        <v>0</v>
      </c>
      <c r="MK3" s="39">
        <f t="shared" ca="1" si="314"/>
        <v>0</v>
      </c>
      <c r="ML3" s="39">
        <f t="shared" ca="1" si="315"/>
        <v>0</v>
      </c>
      <c r="MM3" s="39">
        <f t="shared" ca="1" si="316"/>
        <v>0</v>
      </c>
      <c r="MN3" s="39">
        <f t="shared" ca="1" si="317"/>
        <v>0</v>
      </c>
      <c r="MO3" s="39">
        <f t="shared" ca="1" si="318"/>
        <v>0</v>
      </c>
      <c r="MP3" s="39">
        <f t="shared" ca="1" si="319"/>
        <v>0</v>
      </c>
      <c r="MQ3" s="39">
        <f t="shared" ca="1" si="320"/>
        <v>0</v>
      </c>
      <c r="MR3" s="39">
        <f t="shared" ca="1" si="321"/>
        <v>0</v>
      </c>
      <c r="MS3" s="39">
        <f t="shared" ca="1" si="322"/>
        <v>0</v>
      </c>
      <c r="MT3" s="39">
        <f t="shared" ca="1" si="323"/>
        <v>0</v>
      </c>
      <c r="MU3" s="39">
        <f t="shared" ca="1" si="324"/>
        <v>0</v>
      </c>
      <c r="MV3" s="39">
        <f t="shared" ca="1" si="325"/>
        <v>0</v>
      </c>
      <c r="MW3" s="39">
        <f t="shared" ca="1" si="326"/>
        <v>0</v>
      </c>
      <c r="MX3" s="39">
        <f t="shared" ca="1" si="327"/>
        <v>0</v>
      </c>
      <c r="MY3" s="39">
        <f t="shared" ca="1" si="328"/>
        <v>0</v>
      </c>
      <c r="MZ3" s="39">
        <f t="shared" ca="1" si="329"/>
        <v>0</v>
      </c>
      <c r="NA3" s="39">
        <f t="shared" ca="1" si="330"/>
        <v>0</v>
      </c>
      <c r="NB3" s="39">
        <f t="shared" ca="1" si="331"/>
        <v>0</v>
      </c>
      <c r="NC3" s="39">
        <f t="shared" ca="1" si="332"/>
        <v>0</v>
      </c>
      <c r="ND3" s="39">
        <f t="shared" ca="1" si="333"/>
        <v>0</v>
      </c>
      <c r="NE3" s="39">
        <f t="shared" ca="1" si="334"/>
        <v>0</v>
      </c>
      <c r="NF3" s="39">
        <f t="shared" ca="1" si="335"/>
        <v>0</v>
      </c>
      <c r="NG3" s="39">
        <f t="shared" ca="1" si="336"/>
        <v>0</v>
      </c>
      <c r="NH3" s="39">
        <f t="shared" ca="1" si="337"/>
        <v>0</v>
      </c>
      <c r="NI3" s="39">
        <f t="shared" ca="1" si="338"/>
        <v>0</v>
      </c>
      <c r="NJ3" s="39">
        <f t="shared" ca="1" si="339"/>
        <v>0</v>
      </c>
      <c r="NK3" s="39">
        <f t="shared" ca="1" si="340"/>
        <v>0</v>
      </c>
      <c r="NL3" s="39">
        <f t="shared" ca="1" si="341"/>
        <v>0</v>
      </c>
      <c r="NM3" s="39">
        <f t="shared" ca="1" si="342"/>
        <v>0</v>
      </c>
      <c r="NN3" s="39">
        <f t="shared" ca="1" si="343"/>
        <v>0</v>
      </c>
      <c r="NO3" s="39">
        <f t="shared" ca="1" si="344"/>
        <v>0</v>
      </c>
      <c r="NP3" s="39">
        <f t="shared" ca="1" si="345"/>
        <v>0</v>
      </c>
      <c r="NQ3" s="39">
        <f t="shared" ca="1" si="346"/>
        <v>0</v>
      </c>
      <c r="NR3" s="39">
        <f t="shared" ca="1" si="347"/>
        <v>0</v>
      </c>
      <c r="NS3" s="39">
        <f t="shared" ca="1" si="348"/>
        <v>0</v>
      </c>
      <c r="NT3" s="39">
        <f t="shared" ca="1" si="349"/>
        <v>0</v>
      </c>
      <c r="NU3" s="39">
        <f t="shared" ca="1" si="350"/>
        <v>0</v>
      </c>
      <c r="NV3" s="39">
        <f t="shared" ca="1" si="351"/>
        <v>0</v>
      </c>
    </row>
    <row r="4" spans="1:386" x14ac:dyDescent="0.2">
      <c r="A4" s="39">
        <f>'node config'!$A4</f>
        <v>7</v>
      </c>
      <c r="B4" s="39" t="str">
        <f>'node config'!$C4</f>
        <v>app_first</v>
      </c>
      <c r="C4" s="39">
        <f>'node config'!E4</f>
        <v>1</v>
      </c>
      <c r="D4" s="40">
        <f>'node config'!$H4</f>
        <v>870</v>
      </c>
      <c r="E4" s="36">
        <f ca="1">IF(ISBLANK(OFFSET('node config'!$U4,0,2*(COLUMN()-COLUMN($E4)))),"",OFFSET('node config'!$U4,0,2*(COLUMN()-COLUMN($E4))))</f>
        <v>9</v>
      </c>
      <c r="F4" s="36" t="str">
        <f ca="1">IF(ISBLANK(OFFSET('node config'!$U4,0,2*(COLUMN()-COLUMN($E4)))),"",OFFSET('node config'!$U4,0,2*(COLUMN()-COLUMN($E4))))</f>
        <v/>
      </c>
      <c r="G4" s="36" t="str">
        <f ca="1">IF(ISBLANK(OFFSET('node config'!$U4,0,2*(COLUMN()-COLUMN($E4)))),"",OFFSET('node config'!$U4,0,2*(COLUMN()-COLUMN($E4))))</f>
        <v/>
      </c>
      <c r="H4" s="36" t="str">
        <f ca="1">IF(ISBLANK(OFFSET('node config'!$U4,0,2*(COLUMN()-COLUMN($E4)))),"",OFFSET('node config'!$U4,0,2*(COLUMN()-COLUMN($E4))))</f>
        <v/>
      </c>
      <c r="I4" s="36" t="str">
        <f ca="1">IF(ISBLANK(OFFSET('node config'!$U4,0,2*(COLUMN()-COLUMN($E4)))),"",OFFSET('node config'!$U4,0,2*(COLUMN()-COLUMN($E4))))</f>
        <v/>
      </c>
      <c r="J4" s="36" t="str">
        <f ca="1">IF(ISBLANK(OFFSET('node config'!$U4,0,2*(COLUMN()-COLUMN($E4)))),"",OFFSET('node config'!$U4,0,2*(COLUMN()-COLUMN($E4))))</f>
        <v/>
      </c>
      <c r="K4" s="36" t="str">
        <f ca="1">IF(ISBLANK(OFFSET('node config'!$U4,0,2*(COLUMN()-COLUMN($E4)))),"",OFFSET('node config'!$U4,0,2*(COLUMN()-COLUMN($E4))))</f>
        <v/>
      </c>
      <c r="L4" s="36" t="str">
        <f ca="1">IF(ISBLANK(OFFSET('node config'!$U4,0,2*(COLUMN()-COLUMN($E4)))),"",OFFSET('node config'!$U4,0,2*(COLUMN()-COLUMN($E4))))</f>
        <v/>
      </c>
      <c r="M4" s="38">
        <f ca="1">IFERROR(OFFSET('node config'!$V4,0,2*(COLUMN()-COLUMN($M4)))/INDEX('node config'!$B4:$B53,MATCH(E4,'node config'!$A4:$A53,0))-1,"")</f>
        <v>2</v>
      </c>
      <c r="N4" s="38" t="str">
        <f ca="1">IFERROR(OFFSET('node config'!$V4,0,2*(COLUMN()-COLUMN($M4)))/INDEX('node config'!$B4:$B53,MATCH(F4,'node config'!$A4:$A53,0))-1,"")</f>
        <v/>
      </c>
      <c r="O4" s="38" t="str">
        <f ca="1">IFERROR(OFFSET('node config'!$V4,0,2*(COLUMN()-COLUMN($M4)))/INDEX('node config'!$B4:$B53,MATCH(G4,'node config'!$A4:$A53,0))-1,"")</f>
        <v/>
      </c>
      <c r="P4" s="38" t="str">
        <f ca="1">IFERROR(OFFSET('node config'!$V4,0,2*(COLUMN()-COLUMN($M4)))/INDEX('node config'!$B4:$B53,MATCH(H4,'node config'!$A4:$A53,0))-1,"")</f>
        <v/>
      </c>
      <c r="Q4" s="38" t="str">
        <f ca="1">IFERROR(OFFSET('node config'!$V4,0,2*(COLUMN()-COLUMN($M4)))/INDEX('node config'!$B4:$B53,MATCH(I4,'node config'!$A4:$A53,0))-1,"")</f>
        <v/>
      </c>
      <c r="R4" s="38" t="str">
        <f ca="1">IFERROR(OFFSET('node config'!$V4,0,2*(COLUMN()-COLUMN($M4)))/INDEX('node config'!$B4:$B53,MATCH(J4,'node config'!$A4:$A53,0))-1,"")</f>
        <v/>
      </c>
      <c r="S4" s="38" t="str">
        <f ca="1">IFERROR(OFFSET('node config'!$V4,0,2*(COLUMN()-COLUMN($M4)))/INDEX('node config'!$B4:$B53,MATCH(K4,'node config'!$A4:$A53,0))-1,"")</f>
        <v/>
      </c>
      <c r="T4" s="38" t="str">
        <f ca="1">IFERROR(OFFSET('node config'!$V4,0,2*(COLUMN()-COLUMN($M4)))/INDEX('node config'!$B4:$B53,MATCH(L4,'node config'!$A4:$A53,0))-1,"")</f>
        <v/>
      </c>
      <c r="U4" s="36">
        <f t="shared" ca="1" si="352"/>
        <v>65</v>
      </c>
      <c r="V4" s="36" t="str">
        <f t="shared" ca="1" si="0"/>
        <v/>
      </c>
      <c r="W4" s="36" t="str">
        <f t="shared" ca="1" si="0"/>
        <v/>
      </c>
      <c r="X4" s="36" t="str">
        <f t="shared" ca="1" si="0"/>
        <v/>
      </c>
      <c r="Y4" s="36" t="str">
        <f t="shared" ca="1" si="0"/>
        <v/>
      </c>
      <c r="Z4" s="36" t="str">
        <f t="shared" ca="1" si="0"/>
        <v/>
      </c>
      <c r="AA4" s="36" t="str">
        <f t="shared" ca="1" si="0"/>
        <v/>
      </c>
      <c r="AB4" s="36" t="str">
        <f t="shared" ca="1" si="0"/>
        <v/>
      </c>
      <c r="AC4" s="40">
        <f t="shared" ca="1" si="353"/>
        <v>870</v>
      </c>
      <c r="AD4" s="40">
        <f t="shared" ca="1" si="354"/>
        <v>0</v>
      </c>
      <c r="AE4" s="40">
        <f t="shared" ca="1" si="355"/>
        <v>0</v>
      </c>
      <c r="AF4" s="40">
        <f t="shared" ca="1" si="356"/>
        <v>0</v>
      </c>
      <c r="AG4" s="40">
        <f t="shared" ca="1" si="357"/>
        <v>0</v>
      </c>
      <c r="AH4" s="40">
        <f t="shared" ca="1" si="358"/>
        <v>0</v>
      </c>
      <c r="AI4" s="40">
        <f t="shared" ca="1" si="359"/>
        <v>0</v>
      </c>
      <c r="AJ4" s="40">
        <f t="shared" ca="1" si="360"/>
        <v>0</v>
      </c>
      <c r="AK4" s="39">
        <f t="shared" ca="1" si="2"/>
        <v>0</v>
      </c>
      <c r="AL4" s="39">
        <f t="shared" ca="1" si="3"/>
        <v>0</v>
      </c>
      <c r="AM4" s="39">
        <f t="shared" ca="1" si="4"/>
        <v>0</v>
      </c>
      <c r="AN4" s="39">
        <f t="shared" ca="1" si="5"/>
        <v>0</v>
      </c>
      <c r="AO4" s="39">
        <f t="shared" ca="1" si="6"/>
        <v>0</v>
      </c>
      <c r="AP4" s="39">
        <f t="shared" ca="1" si="7"/>
        <v>0</v>
      </c>
      <c r="AQ4" s="39">
        <f t="shared" ca="1" si="8"/>
        <v>0</v>
      </c>
      <c r="AR4" s="39">
        <f t="shared" ca="1" si="9"/>
        <v>0</v>
      </c>
      <c r="AS4" s="39">
        <f t="shared" ca="1" si="10"/>
        <v>0</v>
      </c>
      <c r="AT4" s="39">
        <f t="shared" ca="1" si="11"/>
        <v>0</v>
      </c>
      <c r="AU4" s="39">
        <f t="shared" ca="1" si="12"/>
        <v>0</v>
      </c>
      <c r="AV4" s="39">
        <f t="shared" ca="1" si="13"/>
        <v>0</v>
      </c>
      <c r="AW4" s="39">
        <f t="shared" ca="1" si="14"/>
        <v>0</v>
      </c>
      <c r="AX4" s="39">
        <f t="shared" ca="1" si="15"/>
        <v>0</v>
      </c>
      <c r="AY4" s="39">
        <f t="shared" ca="1" si="16"/>
        <v>0</v>
      </c>
      <c r="AZ4" s="39">
        <f t="shared" ca="1" si="17"/>
        <v>0</v>
      </c>
      <c r="BA4" s="39">
        <f t="shared" ca="1" si="18"/>
        <v>0</v>
      </c>
      <c r="BB4" s="39">
        <f t="shared" ca="1" si="19"/>
        <v>0</v>
      </c>
      <c r="BC4" s="39">
        <f t="shared" ca="1" si="20"/>
        <v>0</v>
      </c>
      <c r="BD4" s="39">
        <f t="shared" ca="1" si="21"/>
        <v>0</v>
      </c>
      <c r="BE4" s="39">
        <f t="shared" ca="1" si="22"/>
        <v>0</v>
      </c>
      <c r="BF4" s="39">
        <f t="shared" ca="1" si="23"/>
        <v>0</v>
      </c>
      <c r="BG4" s="39">
        <f t="shared" ca="1" si="24"/>
        <v>0</v>
      </c>
      <c r="BH4" s="39">
        <f t="shared" ca="1" si="25"/>
        <v>0</v>
      </c>
      <c r="BI4" s="39">
        <f t="shared" ca="1" si="26"/>
        <v>0</v>
      </c>
      <c r="BJ4" s="39">
        <f t="shared" ca="1" si="27"/>
        <v>0</v>
      </c>
      <c r="BK4" s="39">
        <f t="shared" ca="1" si="28"/>
        <v>0</v>
      </c>
      <c r="BL4" s="39">
        <f t="shared" ca="1" si="29"/>
        <v>0</v>
      </c>
      <c r="BM4" s="39">
        <f t="shared" ca="1" si="30"/>
        <v>0</v>
      </c>
      <c r="BN4" s="39">
        <f t="shared" ca="1" si="31"/>
        <v>0</v>
      </c>
      <c r="BO4" s="39">
        <f t="shared" ca="1" si="32"/>
        <v>0</v>
      </c>
      <c r="BP4" s="39">
        <f t="shared" ca="1" si="33"/>
        <v>0</v>
      </c>
      <c r="BQ4" s="39">
        <f t="shared" ca="1" si="34"/>
        <v>0</v>
      </c>
      <c r="BR4" s="39">
        <f t="shared" ca="1" si="35"/>
        <v>0</v>
      </c>
      <c r="BS4" s="39">
        <f t="shared" ca="1" si="36"/>
        <v>0</v>
      </c>
      <c r="BT4" s="39">
        <f t="shared" ca="1" si="37"/>
        <v>0</v>
      </c>
      <c r="BU4" s="39">
        <f t="shared" ca="1" si="38"/>
        <v>0</v>
      </c>
      <c r="BV4" s="39">
        <f t="shared" ca="1" si="39"/>
        <v>-195</v>
      </c>
      <c r="BW4" s="39">
        <f t="shared" ca="1" si="40"/>
        <v>4</v>
      </c>
      <c r="BX4" s="39">
        <f t="shared" ca="1" si="41"/>
        <v>0</v>
      </c>
      <c r="BY4" s="39">
        <f t="shared" ca="1" si="42"/>
        <v>0</v>
      </c>
      <c r="BZ4" s="39">
        <f t="shared" ca="1" si="43"/>
        <v>0</v>
      </c>
      <c r="CA4" s="39">
        <f t="shared" ca="1" si="44"/>
        <v>0</v>
      </c>
      <c r="CB4" s="39">
        <f t="shared" ca="1" si="45"/>
        <v>0</v>
      </c>
      <c r="CC4" s="39">
        <f t="shared" ca="1" si="46"/>
        <v>0</v>
      </c>
      <c r="CD4" s="39">
        <f t="shared" ca="1" si="47"/>
        <v>0</v>
      </c>
      <c r="CE4" s="39">
        <f t="shared" ca="1" si="48"/>
        <v>0</v>
      </c>
      <c r="CF4" s="39">
        <f t="shared" ca="1" si="49"/>
        <v>0</v>
      </c>
      <c r="CG4" s="39">
        <f t="shared" ca="1" si="50"/>
        <v>0</v>
      </c>
      <c r="CH4" s="39">
        <f t="shared" ca="1" si="51"/>
        <v>0</v>
      </c>
      <c r="CI4" s="39">
        <f t="shared" ca="1" si="52"/>
        <v>0</v>
      </c>
      <c r="CJ4" s="39">
        <f t="shared" ca="1" si="53"/>
        <v>0</v>
      </c>
      <c r="CK4" s="39">
        <f t="shared" ca="1" si="54"/>
        <v>0</v>
      </c>
      <c r="CL4" s="39">
        <f t="shared" ca="1" si="55"/>
        <v>0</v>
      </c>
      <c r="CM4" s="39">
        <f t="shared" ca="1" si="56"/>
        <v>0</v>
      </c>
      <c r="CN4" s="39">
        <f t="shared" ca="1" si="57"/>
        <v>0</v>
      </c>
      <c r="CO4" s="39">
        <f t="shared" ca="1" si="58"/>
        <v>0</v>
      </c>
      <c r="CP4" s="39">
        <f t="shared" ca="1" si="59"/>
        <v>0</v>
      </c>
      <c r="CQ4" s="39">
        <f t="shared" ca="1" si="60"/>
        <v>0</v>
      </c>
      <c r="CR4" s="39">
        <f t="shared" ca="1" si="61"/>
        <v>0</v>
      </c>
      <c r="CS4" s="39">
        <f t="shared" ca="1" si="62"/>
        <v>0</v>
      </c>
      <c r="CT4" s="39">
        <f t="shared" ca="1" si="63"/>
        <v>0</v>
      </c>
      <c r="CU4" s="39">
        <f t="shared" ca="1" si="64"/>
        <v>0</v>
      </c>
      <c r="CV4" s="39">
        <f t="shared" ca="1" si="65"/>
        <v>0</v>
      </c>
      <c r="CW4" s="39">
        <f t="shared" ca="1" si="66"/>
        <v>0</v>
      </c>
      <c r="CX4" s="39">
        <f t="shared" ca="1" si="67"/>
        <v>870</v>
      </c>
      <c r="CY4" s="39">
        <f t="shared" ca="1" si="68"/>
        <v>0</v>
      </c>
      <c r="CZ4" s="39">
        <f t="shared" ca="1" si="69"/>
        <v>0</v>
      </c>
      <c r="DA4" s="39">
        <f t="shared" ca="1" si="70"/>
        <v>0</v>
      </c>
      <c r="DB4" s="39">
        <f t="shared" ca="1" si="71"/>
        <v>0</v>
      </c>
      <c r="DC4" s="39">
        <f t="shared" ca="1" si="72"/>
        <v>0</v>
      </c>
      <c r="DD4" s="39">
        <f t="shared" ca="1" si="73"/>
        <v>0</v>
      </c>
      <c r="DE4" s="39">
        <f t="shared" ca="1" si="74"/>
        <v>0</v>
      </c>
      <c r="DF4" s="39">
        <f t="shared" ca="1" si="75"/>
        <v>0</v>
      </c>
      <c r="DG4" s="39">
        <f t="shared" ca="1" si="76"/>
        <v>0</v>
      </c>
      <c r="DH4" s="39">
        <f t="shared" ca="1" si="77"/>
        <v>0</v>
      </c>
      <c r="DI4" s="39">
        <f t="shared" ca="1" si="78"/>
        <v>0</v>
      </c>
      <c r="DJ4" s="39">
        <f t="shared" ca="1" si="79"/>
        <v>0</v>
      </c>
      <c r="DK4" s="39">
        <f t="shared" ca="1" si="80"/>
        <v>0</v>
      </c>
      <c r="DL4" s="39">
        <f t="shared" ca="1" si="81"/>
        <v>0</v>
      </c>
      <c r="DM4" s="39">
        <f t="shared" ca="1" si="82"/>
        <v>0</v>
      </c>
      <c r="DN4" s="39">
        <f t="shared" ca="1" si="83"/>
        <v>0</v>
      </c>
      <c r="DO4" s="39">
        <f t="shared" ca="1" si="84"/>
        <v>0</v>
      </c>
      <c r="DP4" s="39">
        <f t="shared" ca="1" si="85"/>
        <v>0</v>
      </c>
      <c r="DQ4" s="39">
        <f t="shared" ca="1" si="86"/>
        <v>0</v>
      </c>
      <c r="DR4" s="39">
        <f t="shared" ca="1" si="87"/>
        <v>0</v>
      </c>
      <c r="DS4" s="39">
        <f t="shared" ca="1" si="88"/>
        <v>0</v>
      </c>
      <c r="DT4" s="39">
        <f t="shared" ca="1" si="89"/>
        <v>0</v>
      </c>
      <c r="DU4" s="39">
        <f t="shared" ca="1" si="90"/>
        <v>0</v>
      </c>
      <c r="DV4" s="39">
        <f t="shared" ca="1" si="91"/>
        <v>0</v>
      </c>
      <c r="DW4" s="39">
        <f t="shared" ca="1" si="92"/>
        <v>0</v>
      </c>
      <c r="DX4" s="39">
        <f t="shared" ca="1" si="93"/>
        <v>0</v>
      </c>
      <c r="DY4" s="39">
        <f t="shared" ca="1" si="94"/>
        <v>0</v>
      </c>
      <c r="DZ4" s="39">
        <f t="shared" ca="1" si="95"/>
        <v>0</v>
      </c>
      <c r="EA4" s="39">
        <f t="shared" ca="1" si="96"/>
        <v>0</v>
      </c>
      <c r="EB4" s="39">
        <f t="shared" ca="1" si="97"/>
        <v>0</v>
      </c>
      <c r="EC4" s="39">
        <f t="shared" ca="1" si="98"/>
        <v>0</v>
      </c>
      <c r="ED4" s="39">
        <f t="shared" ca="1" si="99"/>
        <v>0</v>
      </c>
      <c r="EE4" s="39">
        <f t="shared" ca="1" si="100"/>
        <v>0</v>
      </c>
      <c r="EF4" s="39">
        <f t="shared" ca="1" si="101"/>
        <v>0</v>
      </c>
      <c r="EG4" s="39">
        <f t="shared" ca="1" si="102"/>
        <v>0</v>
      </c>
      <c r="EH4" s="39">
        <f t="shared" ca="1" si="103"/>
        <v>0</v>
      </c>
      <c r="EI4" s="39">
        <f t="shared" ca="1" si="104"/>
        <v>0</v>
      </c>
      <c r="EJ4" s="39">
        <f t="shared" ca="1" si="105"/>
        <v>0</v>
      </c>
      <c r="EK4" s="39">
        <f t="shared" ca="1" si="106"/>
        <v>0</v>
      </c>
      <c r="EL4" s="39">
        <f t="shared" ca="1" si="107"/>
        <v>0</v>
      </c>
      <c r="EM4" s="39">
        <f t="shared" ca="1" si="108"/>
        <v>0</v>
      </c>
      <c r="EN4" s="39">
        <f t="shared" ca="1" si="109"/>
        <v>0</v>
      </c>
      <c r="EO4" s="39">
        <f t="shared" ca="1" si="110"/>
        <v>0</v>
      </c>
      <c r="EP4" s="39">
        <f t="shared" ca="1" si="111"/>
        <v>0</v>
      </c>
      <c r="EQ4" s="39">
        <f t="shared" ca="1" si="112"/>
        <v>0</v>
      </c>
      <c r="ER4" s="39">
        <f t="shared" ca="1" si="113"/>
        <v>0</v>
      </c>
      <c r="ES4" s="39">
        <f t="shared" ca="1" si="114"/>
        <v>0</v>
      </c>
      <c r="ET4" s="39">
        <f t="shared" ca="1" si="115"/>
        <v>0</v>
      </c>
      <c r="EU4" s="39">
        <f t="shared" ca="1" si="116"/>
        <v>0</v>
      </c>
      <c r="EV4" s="39">
        <f t="shared" ca="1" si="117"/>
        <v>0</v>
      </c>
      <c r="EW4" s="39">
        <f t="shared" ca="1" si="118"/>
        <v>0</v>
      </c>
      <c r="EX4" s="39">
        <f t="shared" ca="1" si="119"/>
        <v>0</v>
      </c>
      <c r="EY4" s="39">
        <f t="shared" ca="1" si="120"/>
        <v>0</v>
      </c>
      <c r="EZ4" s="39">
        <f t="shared" ca="1" si="121"/>
        <v>0</v>
      </c>
      <c r="FA4" s="39">
        <f t="shared" ca="1" si="122"/>
        <v>0</v>
      </c>
      <c r="FB4" s="39">
        <f t="shared" ca="1" si="123"/>
        <v>0</v>
      </c>
      <c r="FC4" s="39">
        <f t="shared" ca="1" si="124"/>
        <v>0</v>
      </c>
      <c r="FD4" s="39">
        <f t="shared" ca="1" si="125"/>
        <v>0</v>
      </c>
      <c r="FE4" s="39">
        <f t="shared" ca="1" si="126"/>
        <v>0</v>
      </c>
      <c r="FF4" s="39">
        <f t="shared" ca="1" si="127"/>
        <v>0</v>
      </c>
      <c r="FG4" s="39">
        <f t="shared" ca="1" si="128"/>
        <v>0</v>
      </c>
      <c r="FH4" s="39">
        <f t="shared" ca="1" si="129"/>
        <v>0</v>
      </c>
      <c r="FI4" s="39">
        <f t="shared" ca="1" si="130"/>
        <v>0</v>
      </c>
      <c r="FJ4" s="39">
        <f t="shared" ca="1" si="131"/>
        <v>0</v>
      </c>
      <c r="FK4" s="39">
        <f t="shared" ca="1" si="132"/>
        <v>0</v>
      </c>
      <c r="FL4" s="39">
        <f t="shared" ca="1" si="133"/>
        <v>0</v>
      </c>
      <c r="FM4" s="39">
        <f t="shared" ca="1" si="134"/>
        <v>0</v>
      </c>
      <c r="FN4" s="39">
        <f t="shared" ca="1" si="135"/>
        <v>0</v>
      </c>
      <c r="FO4" s="39">
        <f t="shared" ca="1" si="136"/>
        <v>0</v>
      </c>
      <c r="FP4" s="39">
        <f t="shared" ca="1" si="137"/>
        <v>0</v>
      </c>
      <c r="FQ4" s="39">
        <f t="shared" ca="1" si="138"/>
        <v>0</v>
      </c>
      <c r="FR4" s="39">
        <f t="shared" ca="1" si="139"/>
        <v>0</v>
      </c>
      <c r="FS4" s="39">
        <f t="shared" ca="1" si="140"/>
        <v>0</v>
      </c>
      <c r="FT4" s="39">
        <f t="shared" ca="1" si="141"/>
        <v>0</v>
      </c>
      <c r="FU4" s="39">
        <f t="shared" ca="1" si="142"/>
        <v>0</v>
      </c>
      <c r="FV4" s="39">
        <f t="shared" ca="1" si="143"/>
        <v>0</v>
      </c>
      <c r="FW4" s="39">
        <f t="shared" ca="1" si="144"/>
        <v>0</v>
      </c>
      <c r="FX4" s="39">
        <f t="shared" ca="1" si="145"/>
        <v>0</v>
      </c>
      <c r="FY4" s="39">
        <f t="shared" ca="1" si="146"/>
        <v>0</v>
      </c>
      <c r="FZ4" s="39">
        <f t="shared" ca="1" si="147"/>
        <v>0</v>
      </c>
      <c r="GA4" s="39">
        <f t="shared" ca="1" si="148"/>
        <v>0</v>
      </c>
      <c r="GB4" s="39">
        <f t="shared" ca="1" si="149"/>
        <v>0</v>
      </c>
      <c r="GC4" s="39">
        <f t="shared" ca="1" si="150"/>
        <v>0</v>
      </c>
      <c r="GD4" s="39">
        <f t="shared" ca="1" si="151"/>
        <v>0</v>
      </c>
      <c r="GE4" s="39">
        <f t="shared" ca="1" si="152"/>
        <v>0</v>
      </c>
      <c r="GF4" s="39">
        <f t="shared" ca="1" si="153"/>
        <v>0</v>
      </c>
      <c r="GG4" s="39">
        <f t="shared" ca="1" si="154"/>
        <v>0</v>
      </c>
      <c r="GH4" s="39">
        <f t="shared" ca="1" si="155"/>
        <v>0</v>
      </c>
      <c r="GI4" s="39">
        <f t="shared" ca="1" si="156"/>
        <v>0</v>
      </c>
      <c r="GJ4" s="39">
        <f t="shared" ca="1" si="157"/>
        <v>0</v>
      </c>
      <c r="GK4" s="39">
        <f t="shared" ca="1" si="158"/>
        <v>0</v>
      </c>
      <c r="GL4" s="39">
        <f t="shared" ca="1" si="159"/>
        <v>0</v>
      </c>
      <c r="GM4" s="39">
        <f t="shared" ca="1" si="160"/>
        <v>0</v>
      </c>
      <c r="GN4" s="39">
        <f t="shared" ca="1" si="161"/>
        <v>0</v>
      </c>
      <c r="GO4" s="39">
        <f t="shared" ca="1" si="162"/>
        <v>0</v>
      </c>
      <c r="GP4" s="39">
        <f t="shared" ca="1" si="163"/>
        <v>0</v>
      </c>
      <c r="GQ4" s="39">
        <f t="shared" ca="1" si="164"/>
        <v>0</v>
      </c>
      <c r="GR4" s="39">
        <f t="shared" ca="1" si="165"/>
        <v>0</v>
      </c>
      <c r="GS4" s="39">
        <f t="shared" ca="1" si="166"/>
        <v>0</v>
      </c>
      <c r="GT4" s="39">
        <f t="shared" ca="1" si="167"/>
        <v>0</v>
      </c>
      <c r="GU4" s="39">
        <f t="shared" ca="1" si="168"/>
        <v>0</v>
      </c>
      <c r="GV4" s="39">
        <f t="shared" ca="1" si="169"/>
        <v>0</v>
      </c>
      <c r="GW4" s="39">
        <f t="shared" ca="1" si="170"/>
        <v>0</v>
      </c>
      <c r="GX4" s="39">
        <f t="shared" ca="1" si="171"/>
        <v>0</v>
      </c>
      <c r="GY4" s="39">
        <f t="shared" ca="1" si="172"/>
        <v>0</v>
      </c>
      <c r="GZ4" s="39">
        <f t="shared" ca="1" si="173"/>
        <v>0</v>
      </c>
      <c r="HA4" s="39">
        <f t="shared" ca="1" si="174"/>
        <v>0</v>
      </c>
      <c r="HB4" s="39">
        <f t="shared" ca="1" si="175"/>
        <v>0</v>
      </c>
      <c r="HC4" s="39">
        <f t="shared" ca="1" si="176"/>
        <v>0</v>
      </c>
      <c r="HD4" s="39">
        <f t="shared" ca="1" si="177"/>
        <v>0</v>
      </c>
      <c r="HE4" s="39">
        <f t="shared" ca="1" si="178"/>
        <v>0</v>
      </c>
      <c r="HF4" s="39">
        <f t="shared" ca="1" si="179"/>
        <v>0</v>
      </c>
      <c r="HG4" s="39">
        <f t="shared" ca="1" si="180"/>
        <v>0</v>
      </c>
      <c r="HH4" s="39">
        <f t="shared" ca="1" si="181"/>
        <v>0</v>
      </c>
      <c r="HI4" s="39">
        <f t="shared" ca="1" si="182"/>
        <v>0</v>
      </c>
      <c r="HJ4" s="39">
        <f t="shared" ca="1" si="183"/>
        <v>0</v>
      </c>
      <c r="HK4" s="39">
        <f t="shared" ca="1" si="184"/>
        <v>0</v>
      </c>
      <c r="HL4" s="39">
        <f t="shared" ca="1" si="185"/>
        <v>0</v>
      </c>
      <c r="HM4" s="39">
        <f t="shared" ca="1" si="186"/>
        <v>0</v>
      </c>
      <c r="HN4" s="39">
        <f t="shared" ca="1" si="187"/>
        <v>0</v>
      </c>
      <c r="HO4" s="39">
        <f t="shared" ca="1" si="188"/>
        <v>0</v>
      </c>
      <c r="HP4" s="39">
        <f t="shared" ca="1" si="189"/>
        <v>0</v>
      </c>
      <c r="HQ4" s="39">
        <f t="shared" ca="1" si="190"/>
        <v>0</v>
      </c>
      <c r="HR4" s="39">
        <f t="shared" ca="1" si="191"/>
        <v>0</v>
      </c>
      <c r="HS4" s="39">
        <f t="shared" ca="1" si="192"/>
        <v>0</v>
      </c>
      <c r="HT4" s="39">
        <f t="shared" ca="1" si="193"/>
        <v>0</v>
      </c>
      <c r="HU4" s="39">
        <f t="shared" ca="1" si="194"/>
        <v>0</v>
      </c>
      <c r="HV4" s="39">
        <f t="shared" ca="1" si="195"/>
        <v>0</v>
      </c>
      <c r="HW4" s="39">
        <f t="shared" ca="1" si="196"/>
        <v>0</v>
      </c>
      <c r="HX4" s="39">
        <f t="shared" ca="1" si="197"/>
        <v>0</v>
      </c>
      <c r="HY4" s="39">
        <f t="shared" ca="1" si="198"/>
        <v>0</v>
      </c>
      <c r="HZ4" s="39">
        <f t="shared" ca="1" si="199"/>
        <v>0</v>
      </c>
      <c r="IA4" s="39">
        <f t="shared" ca="1" si="200"/>
        <v>0</v>
      </c>
      <c r="IB4" s="39">
        <f t="shared" ca="1" si="201"/>
        <v>0</v>
      </c>
      <c r="IC4" s="39">
        <f t="shared" ca="1" si="202"/>
        <v>0</v>
      </c>
      <c r="ID4" s="39">
        <f t="shared" ca="1" si="203"/>
        <v>0</v>
      </c>
      <c r="IE4" s="39">
        <f t="shared" ca="1" si="204"/>
        <v>0</v>
      </c>
      <c r="IF4" s="39">
        <f t="shared" ca="1" si="205"/>
        <v>0</v>
      </c>
      <c r="IG4" s="39">
        <f t="shared" ca="1" si="206"/>
        <v>0</v>
      </c>
      <c r="IH4" s="39">
        <f t="shared" ca="1" si="207"/>
        <v>0</v>
      </c>
      <c r="II4" s="39">
        <f t="shared" ca="1" si="208"/>
        <v>0</v>
      </c>
      <c r="IJ4" s="39">
        <f t="shared" ca="1" si="209"/>
        <v>0</v>
      </c>
      <c r="IK4" s="39">
        <f t="shared" ca="1" si="210"/>
        <v>0</v>
      </c>
      <c r="IL4" s="39">
        <f t="shared" ca="1" si="211"/>
        <v>0</v>
      </c>
      <c r="IM4" s="39">
        <f t="shared" ca="1" si="212"/>
        <v>0</v>
      </c>
      <c r="IN4" s="39">
        <f t="shared" ca="1" si="213"/>
        <v>0</v>
      </c>
      <c r="IO4" s="39">
        <f t="shared" ca="1" si="214"/>
        <v>0</v>
      </c>
      <c r="IP4" s="39">
        <f t="shared" ca="1" si="215"/>
        <v>0</v>
      </c>
      <c r="IQ4" s="39">
        <f t="shared" ca="1" si="216"/>
        <v>0</v>
      </c>
      <c r="IR4" s="39">
        <f t="shared" ca="1" si="217"/>
        <v>0</v>
      </c>
      <c r="IS4" s="39">
        <f t="shared" ca="1" si="218"/>
        <v>0</v>
      </c>
      <c r="IT4" s="39">
        <f t="shared" ca="1" si="219"/>
        <v>0</v>
      </c>
      <c r="IU4" s="39">
        <f t="shared" ca="1" si="220"/>
        <v>0</v>
      </c>
      <c r="IV4" s="39">
        <f t="shared" ca="1" si="221"/>
        <v>0</v>
      </c>
      <c r="IW4" s="39">
        <f t="shared" ca="1" si="222"/>
        <v>0</v>
      </c>
      <c r="IX4" s="39">
        <f t="shared" ca="1" si="223"/>
        <v>0</v>
      </c>
      <c r="IY4" s="39">
        <f t="shared" ca="1" si="224"/>
        <v>0</v>
      </c>
      <c r="IZ4" s="39">
        <f t="shared" ca="1" si="225"/>
        <v>0</v>
      </c>
      <c r="JA4" s="39">
        <f t="shared" ca="1" si="226"/>
        <v>0</v>
      </c>
      <c r="JB4" s="39">
        <f t="shared" ca="1" si="227"/>
        <v>0</v>
      </c>
      <c r="JC4" s="39">
        <f t="shared" ca="1" si="228"/>
        <v>0</v>
      </c>
      <c r="JD4" s="39">
        <f t="shared" ca="1" si="229"/>
        <v>0</v>
      </c>
      <c r="JE4" s="39">
        <f t="shared" ca="1" si="230"/>
        <v>0</v>
      </c>
      <c r="JF4" s="39">
        <f t="shared" ca="1" si="231"/>
        <v>0</v>
      </c>
      <c r="JG4" s="39">
        <f t="shared" ca="1" si="232"/>
        <v>0</v>
      </c>
      <c r="JH4" s="39">
        <f t="shared" ca="1" si="233"/>
        <v>0</v>
      </c>
      <c r="JI4" s="39">
        <f t="shared" ca="1" si="234"/>
        <v>0</v>
      </c>
      <c r="JJ4" s="39">
        <f t="shared" ca="1" si="235"/>
        <v>0</v>
      </c>
      <c r="JK4" s="39">
        <f t="shared" ca="1" si="236"/>
        <v>0</v>
      </c>
      <c r="JL4" s="39">
        <f t="shared" ca="1" si="237"/>
        <v>0</v>
      </c>
      <c r="JM4" s="39">
        <f t="shared" ca="1" si="238"/>
        <v>0</v>
      </c>
      <c r="JN4" s="39">
        <f t="shared" ca="1" si="239"/>
        <v>0</v>
      </c>
      <c r="JO4" s="39">
        <f t="shared" ca="1" si="240"/>
        <v>0</v>
      </c>
      <c r="JP4" s="39">
        <f t="shared" ca="1" si="241"/>
        <v>0</v>
      </c>
      <c r="JQ4" s="39">
        <f t="shared" ca="1" si="242"/>
        <v>0</v>
      </c>
      <c r="JR4" s="39">
        <f t="shared" ca="1" si="243"/>
        <v>0</v>
      </c>
      <c r="JS4" s="39">
        <f t="shared" ca="1" si="244"/>
        <v>0</v>
      </c>
      <c r="JT4" s="39">
        <f t="shared" ca="1" si="245"/>
        <v>0</v>
      </c>
      <c r="JU4" s="39">
        <f t="shared" ca="1" si="246"/>
        <v>0</v>
      </c>
      <c r="JV4" s="39">
        <f t="shared" ca="1" si="247"/>
        <v>0</v>
      </c>
      <c r="JW4" s="39">
        <f t="shared" ca="1" si="248"/>
        <v>0</v>
      </c>
      <c r="JX4" s="39">
        <f t="shared" ca="1" si="249"/>
        <v>0</v>
      </c>
      <c r="JY4" s="39">
        <f t="shared" ca="1" si="250"/>
        <v>0</v>
      </c>
      <c r="JZ4" s="39">
        <f t="shared" ca="1" si="251"/>
        <v>0</v>
      </c>
      <c r="KA4" s="39">
        <f t="shared" ca="1" si="252"/>
        <v>0</v>
      </c>
      <c r="KB4" s="39">
        <f t="shared" ca="1" si="253"/>
        <v>0</v>
      </c>
      <c r="KC4" s="39">
        <f t="shared" ca="1" si="254"/>
        <v>0</v>
      </c>
      <c r="KD4" s="39">
        <f t="shared" ca="1" si="255"/>
        <v>0</v>
      </c>
      <c r="KE4" s="39">
        <f t="shared" ca="1" si="256"/>
        <v>0</v>
      </c>
      <c r="KF4" s="39">
        <f t="shared" ca="1" si="257"/>
        <v>0</v>
      </c>
      <c r="KG4" s="39">
        <f t="shared" ca="1" si="258"/>
        <v>0</v>
      </c>
      <c r="KH4" s="39">
        <f t="shared" ca="1" si="259"/>
        <v>0</v>
      </c>
      <c r="KI4" s="39">
        <f t="shared" ca="1" si="260"/>
        <v>0</v>
      </c>
      <c r="KJ4" s="39">
        <f t="shared" ca="1" si="261"/>
        <v>0</v>
      </c>
      <c r="KK4" s="39">
        <f t="shared" ca="1" si="262"/>
        <v>0</v>
      </c>
      <c r="KL4" s="39">
        <f t="shared" ca="1" si="263"/>
        <v>0</v>
      </c>
      <c r="KM4" s="39">
        <f t="shared" ca="1" si="264"/>
        <v>0</v>
      </c>
      <c r="KN4" s="39">
        <f t="shared" ca="1" si="265"/>
        <v>0</v>
      </c>
      <c r="KO4" s="39">
        <f t="shared" ca="1" si="266"/>
        <v>0</v>
      </c>
      <c r="KP4" s="39">
        <f t="shared" ca="1" si="267"/>
        <v>0</v>
      </c>
      <c r="KQ4" s="39">
        <f t="shared" ca="1" si="268"/>
        <v>0</v>
      </c>
      <c r="KR4" s="39">
        <f t="shared" ca="1" si="269"/>
        <v>0</v>
      </c>
      <c r="KS4" s="39">
        <f t="shared" ca="1" si="270"/>
        <v>0</v>
      </c>
      <c r="KT4" s="39">
        <f t="shared" ca="1" si="271"/>
        <v>0</v>
      </c>
      <c r="KU4" s="39">
        <f t="shared" ca="1" si="272"/>
        <v>0</v>
      </c>
      <c r="KV4" s="39">
        <f t="shared" ca="1" si="273"/>
        <v>0</v>
      </c>
      <c r="KW4" s="39">
        <f t="shared" ca="1" si="274"/>
        <v>0</v>
      </c>
      <c r="KX4" s="39">
        <f t="shared" ca="1" si="275"/>
        <v>0</v>
      </c>
      <c r="KY4" s="39">
        <f t="shared" ca="1" si="276"/>
        <v>0</v>
      </c>
      <c r="KZ4" s="39">
        <f t="shared" ca="1" si="277"/>
        <v>0</v>
      </c>
      <c r="LA4" s="39">
        <f t="shared" ca="1" si="278"/>
        <v>0</v>
      </c>
      <c r="LB4" s="39">
        <f t="shared" ca="1" si="279"/>
        <v>0</v>
      </c>
      <c r="LC4" s="39">
        <f t="shared" ca="1" si="280"/>
        <v>0</v>
      </c>
      <c r="LD4" s="39">
        <f t="shared" ca="1" si="281"/>
        <v>0</v>
      </c>
      <c r="LE4" s="39">
        <f t="shared" ca="1" si="282"/>
        <v>0</v>
      </c>
      <c r="LF4" s="39">
        <f t="shared" ca="1" si="283"/>
        <v>0</v>
      </c>
      <c r="LG4" s="39">
        <f t="shared" ca="1" si="284"/>
        <v>0</v>
      </c>
      <c r="LH4" s="39">
        <f t="shared" ca="1" si="285"/>
        <v>0</v>
      </c>
      <c r="LI4" s="39">
        <f t="shared" ca="1" si="286"/>
        <v>0</v>
      </c>
      <c r="LJ4" s="39">
        <f t="shared" ca="1" si="287"/>
        <v>0</v>
      </c>
      <c r="LK4" s="39">
        <f t="shared" ca="1" si="288"/>
        <v>0</v>
      </c>
      <c r="LL4" s="39">
        <f t="shared" ca="1" si="289"/>
        <v>0</v>
      </c>
      <c r="LM4" s="39">
        <f t="shared" ca="1" si="290"/>
        <v>0</v>
      </c>
      <c r="LN4" s="39">
        <f t="shared" ca="1" si="291"/>
        <v>0</v>
      </c>
      <c r="LO4" s="39">
        <f t="shared" ca="1" si="292"/>
        <v>0</v>
      </c>
      <c r="LP4" s="39">
        <f t="shared" ca="1" si="293"/>
        <v>0</v>
      </c>
      <c r="LQ4" s="39">
        <f t="shared" ca="1" si="294"/>
        <v>0</v>
      </c>
      <c r="LR4" s="39">
        <f t="shared" ca="1" si="295"/>
        <v>0</v>
      </c>
      <c r="LS4" s="39">
        <f t="shared" ca="1" si="296"/>
        <v>0</v>
      </c>
      <c r="LT4" s="39">
        <f t="shared" ca="1" si="297"/>
        <v>0</v>
      </c>
      <c r="LU4" s="39">
        <f t="shared" ca="1" si="298"/>
        <v>0</v>
      </c>
      <c r="LV4" s="39">
        <f t="shared" ca="1" si="299"/>
        <v>0</v>
      </c>
      <c r="LW4" s="39">
        <f t="shared" ca="1" si="300"/>
        <v>0</v>
      </c>
      <c r="LX4" s="39">
        <f t="shared" ca="1" si="301"/>
        <v>0</v>
      </c>
      <c r="LY4" s="39">
        <f t="shared" ca="1" si="302"/>
        <v>0</v>
      </c>
      <c r="LZ4" s="39">
        <f t="shared" ca="1" si="303"/>
        <v>0</v>
      </c>
      <c r="MA4" s="39">
        <f t="shared" ca="1" si="304"/>
        <v>0</v>
      </c>
      <c r="MB4" s="39">
        <f t="shared" ca="1" si="305"/>
        <v>0</v>
      </c>
      <c r="MC4" s="39">
        <f t="shared" ca="1" si="306"/>
        <v>0</v>
      </c>
      <c r="MD4" s="39">
        <f t="shared" ca="1" si="307"/>
        <v>0</v>
      </c>
      <c r="ME4" s="39">
        <f t="shared" ca="1" si="308"/>
        <v>0</v>
      </c>
      <c r="MF4" s="39">
        <f t="shared" ca="1" si="309"/>
        <v>0</v>
      </c>
      <c r="MG4" s="39">
        <f t="shared" ca="1" si="310"/>
        <v>0</v>
      </c>
      <c r="MH4" s="39">
        <f t="shared" ca="1" si="311"/>
        <v>0</v>
      </c>
      <c r="MI4" s="39">
        <f t="shared" ca="1" si="312"/>
        <v>0</v>
      </c>
      <c r="MJ4" s="39">
        <f t="shared" ca="1" si="313"/>
        <v>0</v>
      </c>
      <c r="MK4" s="39">
        <f t="shared" ca="1" si="314"/>
        <v>0</v>
      </c>
      <c r="ML4" s="39">
        <f t="shared" ca="1" si="315"/>
        <v>0</v>
      </c>
      <c r="MM4" s="39">
        <f t="shared" ca="1" si="316"/>
        <v>0</v>
      </c>
      <c r="MN4" s="39">
        <f t="shared" ca="1" si="317"/>
        <v>0</v>
      </c>
      <c r="MO4" s="39">
        <f t="shared" ca="1" si="318"/>
        <v>0</v>
      </c>
      <c r="MP4" s="39">
        <f t="shared" ca="1" si="319"/>
        <v>0</v>
      </c>
      <c r="MQ4" s="39">
        <f t="shared" ca="1" si="320"/>
        <v>0</v>
      </c>
      <c r="MR4" s="39">
        <f t="shared" ca="1" si="321"/>
        <v>0</v>
      </c>
      <c r="MS4" s="39">
        <f t="shared" ca="1" si="322"/>
        <v>0</v>
      </c>
      <c r="MT4" s="39">
        <f t="shared" ca="1" si="323"/>
        <v>0</v>
      </c>
      <c r="MU4" s="39">
        <f t="shared" ca="1" si="324"/>
        <v>0</v>
      </c>
      <c r="MV4" s="39">
        <f t="shared" ca="1" si="325"/>
        <v>0</v>
      </c>
      <c r="MW4" s="39">
        <f t="shared" ca="1" si="326"/>
        <v>0</v>
      </c>
      <c r="MX4" s="39">
        <f t="shared" ca="1" si="327"/>
        <v>0</v>
      </c>
      <c r="MY4" s="39">
        <f t="shared" ca="1" si="328"/>
        <v>0</v>
      </c>
      <c r="MZ4" s="39">
        <f t="shared" ca="1" si="329"/>
        <v>0</v>
      </c>
      <c r="NA4" s="39">
        <f t="shared" ca="1" si="330"/>
        <v>0</v>
      </c>
      <c r="NB4" s="39">
        <f t="shared" ca="1" si="331"/>
        <v>0</v>
      </c>
      <c r="NC4" s="39">
        <f t="shared" ca="1" si="332"/>
        <v>0</v>
      </c>
      <c r="ND4" s="39">
        <f t="shared" ca="1" si="333"/>
        <v>0</v>
      </c>
      <c r="NE4" s="39">
        <f t="shared" ca="1" si="334"/>
        <v>0</v>
      </c>
      <c r="NF4" s="39">
        <f t="shared" ca="1" si="335"/>
        <v>0</v>
      </c>
      <c r="NG4" s="39">
        <f t="shared" ca="1" si="336"/>
        <v>0</v>
      </c>
      <c r="NH4" s="39">
        <f t="shared" ca="1" si="337"/>
        <v>0</v>
      </c>
      <c r="NI4" s="39">
        <f t="shared" ca="1" si="338"/>
        <v>0</v>
      </c>
      <c r="NJ4" s="39">
        <f t="shared" ca="1" si="339"/>
        <v>0</v>
      </c>
      <c r="NK4" s="39">
        <f t="shared" ca="1" si="340"/>
        <v>0</v>
      </c>
      <c r="NL4" s="39">
        <f t="shared" ca="1" si="341"/>
        <v>0</v>
      </c>
      <c r="NM4" s="39">
        <f t="shared" ca="1" si="342"/>
        <v>0</v>
      </c>
      <c r="NN4" s="39">
        <f t="shared" ca="1" si="343"/>
        <v>0</v>
      </c>
      <c r="NO4" s="39">
        <f t="shared" ca="1" si="344"/>
        <v>0</v>
      </c>
      <c r="NP4" s="39">
        <f t="shared" ca="1" si="345"/>
        <v>0</v>
      </c>
      <c r="NQ4" s="39">
        <f t="shared" ca="1" si="346"/>
        <v>0</v>
      </c>
      <c r="NR4" s="39">
        <f t="shared" ca="1" si="347"/>
        <v>0</v>
      </c>
      <c r="NS4" s="39">
        <f t="shared" ca="1" si="348"/>
        <v>0</v>
      </c>
      <c r="NT4" s="39">
        <f t="shared" ca="1" si="349"/>
        <v>0</v>
      </c>
      <c r="NU4" s="39">
        <f t="shared" ca="1" si="350"/>
        <v>0</v>
      </c>
      <c r="NV4" s="39">
        <f t="shared" ca="1" si="351"/>
        <v>0</v>
      </c>
    </row>
    <row r="5" spans="1:386" x14ac:dyDescent="0.2">
      <c r="A5" s="39">
        <f>'node config'!$A5</f>
        <v>24</v>
      </c>
      <c r="B5" s="39" t="str">
        <f>'node config'!$C5</f>
        <v>app_first</v>
      </c>
      <c r="C5" s="39">
        <f>'node config'!E5</f>
        <v>1</v>
      </c>
      <c r="D5" s="40">
        <f>'node config'!$H5</f>
        <v>47</v>
      </c>
      <c r="E5" s="36">
        <f ca="1">IF(ISBLANK(OFFSET('node config'!$U5,0,2*(COLUMN()-COLUMN($E5)))),"",OFFSET('node config'!$U5,0,2*(COLUMN()-COLUMN($E5))))</f>
        <v>9</v>
      </c>
      <c r="F5" s="36" t="str">
        <f ca="1">IF(ISBLANK(OFFSET('node config'!$U5,0,2*(COLUMN()-COLUMN($E5)))),"",OFFSET('node config'!$U5,0,2*(COLUMN()-COLUMN($E5))))</f>
        <v/>
      </c>
      <c r="G5" s="36" t="str">
        <f ca="1">IF(ISBLANK(OFFSET('node config'!$U5,0,2*(COLUMN()-COLUMN($E5)))),"",OFFSET('node config'!$U5,0,2*(COLUMN()-COLUMN($E5))))</f>
        <v/>
      </c>
      <c r="H5" s="36" t="str">
        <f ca="1">IF(ISBLANK(OFFSET('node config'!$U5,0,2*(COLUMN()-COLUMN($E5)))),"",OFFSET('node config'!$U5,0,2*(COLUMN()-COLUMN($E5))))</f>
        <v/>
      </c>
      <c r="I5" s="36" t="str">
        <f ca="1">IF(ISBLANK(OFFSET('node config'!$U5,0,2*(COLUMN()-COLUMN($E5)))),"",OFFSET('node config'!$U5,0,2*(COLUMN()-COLUMN($E5))))</f>
        <v/>
      </c>
      <c r="J5" s="36" t="str">
        <f ca="1">IF(ISBLANK(OFFSET('node config'!$U5,0,2*(COLUMN()-COLUMN($E5)))),"",OFFSET('node config'!$U5,0,2*(COLUMN()-COLUMN($E5))))</f>
        <v/>
      </c>
      <c r="K5" s="36" t="str">
        <f ca="1">IF(ISBLANK(OFFSET('node config'!$U5,0,2*(COLUMN()-COLUMN($E5)))),"",OFFSET('node config'!$U5,0,2*(COLUMN()-COLUMN($E5))))</f>
        <v/>
      </c>
      <c r="L5" s="36" t="str">
        <f ca="1">IF(ISBLANK(OFFSET('node config'!$U5,0,2*(COLUMN()-COLUMN($E5)))),"",OFFSET('node config'!$U5,0,2*(COLUMN()-COLUMN($E5))))</f>
        <v/>
      </c>
      <c r="M5" s="38">
        <f ca="1">IFERROR(OFFSET('node config'!$V5,0,2*(COLUMN()-COLUMN($M5)))/INDEX('node config'!$B5:$B54,MATCH(E5,'node config'!$A5:$A54,0))-1,"")</f>
        <v>0</v>
      </c>
      <c r="N5" s="38" t="str">
        <f ca="1">IFERROR(OFFSET('node config'!$V5,0,2*(COLUMN()-COLUMN($M5)))/INDEX('node config'!$B5:$B54,MATCH(F5,'node config'!$A5:$A54,0))-1,"")</f>
        <v/>
      </c>
      <c r="O5" s="38" t="str">
        <f ca="1">IFERROR(OFFSET('node config'!$V5,0,2*(COLUMN()-COLUMN($M5)))/INDEX('node config'!$B5:$B54,MATCH(G5,'node config'!$A5:$A54,0))-1,"")</f>
        <v/>
      </c>
      <c r="P5" s="38" t="str">
        <f ca="1">IFERROR(OFFSET('node config'!$V5,0,2*(COLUMN()-COLUMN($M5)))/INDEX('node config'!$B5:$B54,MATCH(H5,'node config'!$A5:$A54,0))-1,"")</f>
        <v/>
      </c>
      <c r="Q5" s="38" t="str">
        <f ca="1">IFERROR(OFFSET('node config'!$V5,0,2*(COLUMN()-COLUMN($M5)))/INDEX('node config'!$B5:$B54,MATCH(I5,'node config'!$A5:$A54,0))-1,"")</f>
        <v/>
      </c>
      <c r="R5" s="38" t="str">
        <f ca="1">IFERROR(OFFSET('node config'!$V5,0,2*(COLUMN()-COLUMN($M5)))/INDEX('node config'!$B5:$B54,MATCH(J5,'node config'!$A5:$A54,0))-1,"")</f>
        <v/>
      </c>
      <c r="S5" s="38" t="str">
        <f ca="1">IFERROR(OFFSET('node config'!$V5,0,2*(COLUMN()-COLUMN($M5)))/INDEX('node config'!$B5:$B54,MATCH(K5,'node config'!$A5:$A54,0))-1,"")</f>
        <v/>
      </c>
      <c r="T5" s="38" t="str">
        <f ca="1">IFERROR(OFFSET('node config'!$V5,0,2*(COLUMN()-COLUMN($M5)))/INDEX('node config'!$B5:$B54,MATCH(L5,'node config'!$A5:$A54,0))-1,"")</f>
        <v/>
      </c>
      <c r="U5" s="36">
        <f t="shared" ca="1" si="352"/>
        <v>63</v>
      </c>
      <c r="V5" s="36" t="str">
        <f t="shared" ca="1" si="0"/>
        <v/>
      </c>
      <c r="W5" s="36" t="str">
        <f t="shared" ca="1" si="0"/>
        <v/>
      </c>
      <c r="X5" s="36" t="str">
        <f t="shared" ca="1" si="0"/>
        <v/>
      </c>
      <c r="Y5" s="36" t="str">
        <f t="shared" ca="1" si="0"/>
        <v/>
      </c>
      <c r="Z5" s="36" t="str">
        <f t="shared" ca="1" si="0"/>
        <v/>
      </c>
      <c r="AA5" s="36" t="str">
        <f t="shared" ca="1" si="0"/>
        <v/>
      </c>
      <c r="AB5" s="36" t="str">
        <f t="shared" ca="1" si="0"/>
        <v/>
      </c>
      <c r="AC5" s="40">
        <f t="shared" ca="1" si="353"/>
        <v>47</v>
      </c>
      <c r="AD5" s="40">
        <f t="shared" ca="1" si="354"/>
        <v>0</v>
      </c>
      <c r="AE5" s="40">
        <f t="shared" ca="1" si="355"/>
        <v>0</v>
      </c>
      <c r="AF5" s="40">
        <f t="shared" ca="1" si="356"/>
        <v>0</v>
      </c>
      <c r="AG5" s="40">
        <f t="shared" ca="1" si="357"/>
        <v>0</v>
      </c>
      <c r="AH5" s="40">
        <f t="shared" ca="1" si="358"/>
        <v>0</v>
      </c>
      <c r="AI5" s="40">
        <f t="shared" ca="1" si="359"/>
        <v>0</v>
      </c>
      <c r="AJ5" s="40">
        <f t="shared" ca="1" si="360"/>
        <v>0</v>
      </c>
      <c r="AK5" s="39">
        <f t="shared" ca="1" si="2"/>
        <v>0</v>
      </c>
      <c r="AL5" s="39">
        <f t="shared" ca="1" si="3"/>
        <v>0</v>
      </c>
      <c r="AM5" s="39">
        <f t="shared" ca="1" si="4"/>
        <v>0</v>
      </c>
      <c r="AN5" s="39">
        <f t="shared" ca="1" si="5"/>
        <v>0</v>
      </c>
      <c r="AO5" s="39">
        <f t="shared" ca="1" si="6"/>
        <v>0</v>
      </c>
      <c r="AP5" s="39">
        <f t="shared" ca="1" si="7"/>
        <v>0</v>
      </c>
      <c r="AQ5" s="39">
        <f t="shared" ca="1" si="8"/>
        <v>0</v>
      </c>
      <c r="AR5" s="39">
        <f t="shared" ca="1" si="9"/>
        <v>0</v>
      </c>
      <c r="AS5" s="39">
        <f t="shared" ca="1" si="10"/>
        <v>0</v>
      </c>
      <c r="AT5" s="39">
        <f t="shared" ca="1" si="11"/>
        <v>0</v>
      </c>
      <c r="AU5" s="39">
        <f t="shared" ca="1" si="12"/>
        <v>0</v>
      </c>
      <c r="AV5" s="39">
        <f t="shared" ca="1" si="13"/>
        <v>0</v>
      </c>
      <c r="AW5" s="39">
        <f t="shared" ca="1" si="14"/>
        <v>0</v>
      </c>
      <c r="AX5" s="39">
        <f t="shared" ca="1" si="15"/>
        <v>0</v>
      </c>
      <c r="AY5" s="39">
        <f t="shared" ca="1" si="16"/>
        <v>0</v>
      </c>
      <c r="AZ5" s="39">
        <f t="shared" ca="1" si="17"/>
        <v>0</v>
      </c>
      <c r="BA5" s="39">
        <f t="shared" ca="1" si="18"/>
        <v>0</v>
      </c>
      <c r="BB5" s="39">
        <f t="shared" ca="1" si="19"/>
        <v>0</v>
      </c>
      <c r="BC5" s="39">
        <f t="shared" ca="1" si="20"/>
        <v>0</v>
      </c>
      <c r="BD5" s="39">
        <f t="shared" ca="1" si="21"/>
        <v>0</v>
      </c>
      <c r="BE5" s="39">
        <f t="shared" ca="1" si="22"/>
        <v>0</v>
      </c>
      <c r="BF5" s="39">
        <f t="shared" ca="1" si="23"/>
        <v>0</v>
      </c>
      <c r="BG5" s="39">
        <f t="shared" ca="1" si="24"/>
        <v>0</v>
      </c>
      <c r="BH5" s="39">
        <f t="shared" ca="1" si="25"/>
        <v>0</v>
      </c>
      <c r="BI5" s="39">
        <f t="shared" ca="1" si="26"/>
        <v>0</v>
      </c>
      <c r="BJ5" s="39">
        <f t="shared" ca="1" si="27"/>
        <v>0</v>
      </c>
      <c r="BK5" s="39">
        <f t="shared" ca="1" si="28"/>
        <v>0</v>
      </c>
      <c r="BL5" s="39">
        <f t="shared" ca="1" si="29"/>
        <v>0</v>
      </c>
      <c r="BM5" s="39">
        <f t="shared" ca="1" si="30"/>
        <v>0</v>
      </c>
      <c r="BN5" s="39">
        <f t="shared" ca="1" si="31"/>
        <v>0</v>
      </c>
      <c r="BO5" s="39">
        <f t="shared" ca="1" si="32"/>
        <v>0</v>
      </c>
      <c r="BP5" s="39">
        <f t="shared" ca="1" si="33"/>
        <v>0</v>
      </c>
      <c r="BQ5" s="39">
        <f t="shared" ca="1" si="34"/>
        <v>0</v>
      </c>
      <c r="BR5" s="39">
        <f t="shared" ca="1" si="35"/>
        <v>0</v>
      </c>
      <c r="BS5" s="39">
        <f t="shared" ca="1" si="36"/>
        <v>0</v>
      </c>
      <c r="BT5" s="39">
        <f t="shared" ca="1" si="37"/>
        <v>0</v>
      </c>
      <c r="BU5" s="39">
        <f t="shared" ca="1" si="38"/>
        <v>0</v>
      </c>
      <c r="BV5" s="39">
        <f t="shared" ca="1" si="39"/>
        <v>-195</v>
      </c>
      <c r="BW5" s="39">
        <f t="shared" ca="1" si="40"/>
        <v>4</v>
      </c>
      <c r="BX5" s="39">
        <f t="shared" ca="1" si="41"/>
        <v>0</v>
      </c>
      <c r="BY5" s="39">
        <f t="shared" ca="1" si="42"/>
        <v>0</v>
      </c>
      <c r="BZ5" s="39">
        <f t="shared" ca="1" si="43"/>
        <v>0</v>
      </c>
      <c r="CA5" s="39">
        <f t="shared" ca="1" si="44"/>
        <v>0</v>
      </c>
      <c r="CB5" s="39">
        <f t="shared" ca="1" si="45"/>
        <v>0</v>
      </c>
      <c r="CC5" s="39">
        <f t="shared" ca="1" si="46"/>
        <v>0</v>
      </c>
      <c r="CD5" s="39">
        <f t="shared" ca="1" si="47"/>
        <v>0</v>
      </c>
      <c r="CE5" s="39">
        <f t="shared" ca="1" si="48"/>
        <v>0</v>
      </c>
      <c r="CF5" s="39">
        <f t="shared" ca="1" si="49"/>
        <v>0</v>
      </c>
      <c r="CG5" s="39">
        <f t="shared" ca="1" si="50"/>
        <v>0</v>
      </c>
      <c r="CH5" s="39">
        <f t="shared" ca="1" si="51"/>
        <v>0</v>
      </c>
      <c r="CI5" s="39">
        <f t="shared" ca="1" si="52"/>
        <v>0</v>
      </c>
      <c r="CJ5" s="39">
        <f t="shared" ca="1" si="53"/>
        <v>0</v>
      </c>
      <c r="CK5" s="39">
        <f t="shared" ca="1" si="54"/>
        <v>0</v>
      </c>
      <c r="CL5" s="39">
        <f t="shared" ca="1" si="55"/>
        <v>0</v>
      </c>
      <c r="CM5" s="39">
        <f t="shared" ca="1" si="56"/>
        <v>0</v>
      </c>
      <c r="CN5" s="39">
        <f t="shared" ca="1" si="57"/>
        <v>0</v>
      </c>
      <c r="CO5" s="39">
        <f t="shared" ca="1" si="58"/>
        <v>0</v>
      </c>
      <c r="CP5" s="39">
        <f t="shared" ca="1" si="59"/>
        <v>0</v>
      </c>
      <c r="CQ5" s="39">
        <f t="shared" ca="1" si="60"/>
        <v>0</v>
      </c>
      <c r="CR5" s="39">
        <f t="shared" ca="1" si="61"/>
        <v>0</v>
      </c>
      <c r="CS5" s="39">
        <f t="shared" ca="1" si="62"/>
        <v>0</v>
      </c>
      <c r="CT5" s="39">
        <f t="shared" ca="1" si="63"/>
        <v>0</v>
      </c>
      <c r="CU5" s="39">
        <f t="shared" ca="1" si="64"/>
        <v>0</v>
      </c>
      <c r="CV5" s="39">
        <f t="shared" ca="1" si="65"/>
        <v>47</v>
      </c>
      <c r="CW5" s="39">
        <f t="shared" ca="1" si="66"/>
        <v>0</v>
      </c>
      <c r="CX5" s="39">
        <f t="shared" ca="1" si="67"/>
        <v>870</v>
      </c>
      <c r="CY5" s="39">
        <f t="shared" ca="1" si="68"/>
        <v>0</v>
      </c>
      <c r="CZ5" s="39">
        <f t="shared" ca="1" si="69"/>
        <v>0</v>
      </c>
      <c r="DA5" s="39">
        <f t="shared" ca="1" si="70"/>
        <v>0</v>
      </c>
      <c r="DB5" s="39">
        <f t="shared" ca="1" si="71"/>
        <v>0</v>
      </c>
      <c r="DC5" s="39">
        <f t="shared" ca="1" si="72"/>
        <v>0</v>
      </c>
      <c r="DD5" s="39">
        <f t="shared" ca="1" si="73"/>
        <v>0</v>
      </c>
      <c r="DE5" s="39">
        <f t="shared" ca="1" si="74"/>
        <v>0</v>
      </c>
      <c r="DF5" s="39">
        <f t="shared" ca="1" si="75"/>
        <v>0</v>
      </c>
      <c r="DG5" s="39">
        <f t="shared" ca="1" si="76"/>
        <v>0</v>
      </c>
      <c r="DH5" s="39">
        <f t="shared" ca="1" si="77"/>
        <v>0</v>
      </c>
      <c r="DI5" s="39">
        <f t="shared" ca="1" si="78"/>
        <v>0</v>
      </c>
      <c r="DJ5" s="39">
        <f t="shared" ca="1" si="79"/>
        <v>0</v>
      </c>
      <c r="DK5" s="39">
        <f t="shared" ca="1" si="80"/>
        <v>0</v>
      </c>
      <c r="DL5" s="39">
        <f t="shared" ca="1" si="81"/>
        <v>0</v>
      </c>
      <c r="DM5" s="39">
        <f t="shared" ca="1" si="82"/>
        <v>0</v>
      </c>
      <c r="DN5" s="39">
        <f t="shared" ca="1" si="83"/>
        <v>0</v>
      </c>
      <c r="DO5" s="39">
        <f t="shared" ca="1" si="84"/>
        <v>0</v>
      </c>
      <c r="DP5" s="39">
        <f t="shared" ca="1" si="85"/>
        <v>0</v>
      </c>
      <c r="DQ5" s="39">
        <f t="shared" ca="1" si="86"/>
        <v>0</v>
      </c>
      <c r="DR5" s="39">
        <f t="shared" ca="1" si="87"/>
        <v>0</v>
      </c>
      <c r="DS5" s="39">
        <f t="shared" ca="1" si="88"/>
        <v>0</v>
      </c>
      <c r="DT5" s="39">
        <f t="shared" ca="1" si="89"/>
        <v>0</v>
      </c>
      <c r="DU5" s="39">
        <f t="shared" ca="1" si="90"/>
        <v>0</v>
      </c>
      <c r="DV5" s="39">
        <f t="shared" ca="1" si="91"/>
        <v>0</v>
      </c>
      <c r="DW5" s="39">
        <f t="shared" ca="1" si="92"/>
        <v>0</v>
      </c>
      <c r="DX5" s="39">
        <f t="shared" ca="1" si="93"/>
        <v>0</v>
      </c>
      <c r="DY5" s="39">
        <f t="shared" ca="1" si="94"/>
        <v>0</v>
      </c>
      <c r="DZ5" s="39">
        <f t="shared" ca="1" si="95"/>
        <v>0</v>
      </c>
      <c r="EA5" s="39">
        <f t="shared" ca="1" si="96"/>
        <v>0</v>
      </c>
      <c r="EB5" s="39">
        <f t="shared" ca="1" si="97"/>
        <v>0</v>
      </c>
      <c r="EC5" s="39">
        <f t="shared" ca="1" si="98"/>
        <v>0</v>
      </c>
      <c r="ED5" s="39">
        <f t="shared" ca="1" si="99"/>
        <v>0</v>
      </c>
      <c r="EE5" s="39">
        <f t="shared" ca="1" si="100"/>
        <v>0</v>
      </c>
      <c r="EF5" s="39">
        <f t="shared" ca="1" si="101"/>
        <v>0</v>
      </c>
      <c r="EG5" s="39">
        <f t="shared" ca="1" si="102"/>
        <v>0</v>
      </c>
      <c r="EH5" s="39">
        <f t="shared" ca="1" si="103"/>
        <v>0</v>
      </c>
      <c r="EI5" s="39">
        <f t="shared" ca="1" si="104"/>
        <v>0</v>
      </c>
      <c r="EJ5" s="39">
        <f t="shared" ca="1" si="105"/>
        <v>0</v>
      </c>
      <c r="EK5" s="39">
        <f t="shared" ca="1" si="106"/>
        <v>0</v>
      </c>
      <c r="EL5" s="39">
        <f t="shared" ca="1" si="107"/>
        <v>0</v>
      </c>
      <c r="EM5" s="39">
        <f t="shared" ca="1" si="108"/>
        <v>0</v>
      </c>
      <c r="EN5" s="39">
        <f t="shared" ca="1" si="109"/>
        <v>0</v>
      </c>
      <c r="EO5" s="39">
        <f t="shared" ca="1" si="110"/>
        <v>0</v>
      </c>
      <c r="EP5" s="39">
        <f t="shared" ca="1" si="111"/>
        <v>0</v>
      </c>
      <c r="EQ5" s="39">
        <f t="shared" ca="1" si="112"/>
        <v>0</v>
      </c>
      <c r="ER5" s="39">
        <f t="shared" ca="1" si="113"/>
        <v>0</v>
      </c>
      <c r="ES5" s="39">
        <f t="shared" ca="1" si="114"/>
        <v>0</v>
      </c>
      <c r="ET5" s="39">
        <f t="shared" ca="1" si="115"/>
        <v>0</v>
      </c>
      <c r="EU5" s="39">
        <f t="shared" ca="1" si="116"/>
        <v>0</v>
      </c>
      <c r="EV5" s="39">
        <f t="shared" ca="1" si="117"/>
        <v>0</v>
      </c>
      <c r="EW5" s="39">
        <f t="shared" ca="1" si="118"/>
        <v>0</v>
      </c>
      <c r="EX5" s="39">
        <f t="shared" ca="1" si="119"/>
        <v>0</v>
      </c>
      <c r="EY5" s="39">
        <f t="shared" ca="1" si="120"/>
        <v>0</v>
      </c>
      <c r="EZ5" s="39">
        <f t="shared" ca="1" si="121"/>
        <v>0</v>
      </c>
      <c r="FA5" s="39">
        <f t="shared" ca="1" si="122"/>
        <v>0</v>
      </c>
      <c r="FB5" s="39">
        <f t="shared" ca="1" si="123"/>
        <v>0</v>
      </c>
      <c r="FC5" s="39">
        <f t="shared" ca="1" si="124"/>
        <v>0</v>
      </c>
      <c r="FD5" s="39">
        <f t="shared" ca="1" si="125"/>
        <v>0</v>
      </c>
      <c r="FE5" s="39">
        <f t="shared" ca="1" si="126"/>
        <v>0</v>
      </c>
      <c r="FF5" s="39">
        <f t="shared" ca="1" si="127"/>
        <v>0</v>
      </c>
      <c r="FG5" s="39">
        <f t="shared" ca="1" si="128"/>
        <v>0</v>
      </c>
      <c r="FH5" s="39">
        <f t="shared" ca="1" si="129"/>
        <v>0</v>
      </c>
      <c r="FI5" s="39">
        <f t="shared" ca="1" si="130"/>
        <v>0</v>
      </c>
      <c r="FJ5" s="39">
        <f t="shared" ca="1" si="131"/>
        <v>0</v>
      </c>
      <c r="FK5" s="39">
        <f t="shared" ca="1" si="132"/>
        <v>0</v>
      </c>
      <c r="FL5" s="39">
        <f t="shared" ca="1" si="133"/>
        <v>0</v>
      </c>
      <c r="FM5" s="39">
        <f t="shared" ca="1" si="134"/>
        <v>0</v>
      </c>
      <c r="FN5" s="39">
        <f t="shared" ca="1" si="135"/>
        <v>0</v>
      </c>
      <c r="FO5" s="39">
        <f t="shared" ca="1" si="136"/>
        <v>0</v>
      </c>
      <c r="FP5" s="39">
        <f t="shared" ca="1" si="137"/>
        <v>0</v>
      </c>
      <c r="FQ5" s="39">
        <f t="shared" ca="1" si="138"/>
        <v>0</v>
      </c>
      <c r="FR5" s="39">
        <f t="shared" ca="1" si="139"/>
        <v>0</v>
      </c>
      <c r="FS5" s="39">
        <f t="shared" ca="1" si="140"/>
        <v>0</v>
      </c>
      <c r="FT5" s="39">
        <f t="shared" ca="1" si="141"/>
        <v>0</v>
      </c>
      <c r="FU5" s="39">
        <f t="shared" ca="1" si="142"/>
        <v>0</v>
      </c>
      <c r="FV5" s="39">
        <f t="shared" ca="1" si="143"/>
        <v>0</v>
      </c>
      <c r="FW5" s="39">
        <f t="shared" ca="1" si="144"/>
        <v>0</v>
      </c>
      <c r="FX5" s="39">
        <f t="shared" ca="1" si="145"/>
        <v>0</v>
      </c>
      <c r="FY5" s="39">
        <f t="shared" ca="1" si="146"/>
        <v>0</v>
      </c>
      <c r="FZ5" s="39">
        <f t="shared" ca="1" si="147"/>
        <v>0</v>
      </c>
      <c r="GA5" s="39">
        <f t="shared" ca="1" si="148"/>
        <v>0</v>
      </c>
      <c r="GB5" s="39">
        <f t="shared" ca="1" si="149"/>
        <v>0</v>
      </c>
      <c r="GC5" s="39">
        <f t="shared" ca="1" si="150"/>
        <v>0</v>
      </c>
      <c r="GD5" s="39">
        <f t="shared" ca="1" si="151"/>
        <v>0</v>
      </c>
      <c r="GE5" s="39">
        <f t="shared" ca="1" si="152"/>
        <v>0</v>
      </c>
      <c r="GF5" s="39">
        <f t="shared" ca="1" si="153"/>
        <v>0</v>
      </c>
      <c r="GG5" s="39">
        <f t="shared" ca="1" si="154"/>
        <v>0</v>
      </c>
      <c r="GH5" s="39">
        <f t="shared" ca="1" si="155"/>
        <v>0</v>
      </c>
      <c r="GI5" s="39">
        <f t="shared" ca="1" si="156"/>
        <v>0</v>
      </c>
      <c r="GJ5" s="39">
        <f t="shared" ca="1" si="157"/>
        <v>0</v>
      </c>
      <c r="GK5" s="39">
        <f t="shared" ca="1" si="158"/>
        <v>0</v>
      </c>
      <c r="GL5" s="39">
        <f t="shared" ca="1" si="159"/>
        <v>0</v>
      </c>
      <c r="GM5" s="39">
        <f t="shared" ca="1" si="160"/>
        <v>0</v>
      </c>
      <c r="GN5" s="39">
        <f t="shared" ca="1" si="161"/>
        <v>0</v>
      </c>
      <c r="GO5" s="39">
        <f t="shared" ca="1" si="162"/>
        <v>0</v>
      </c>
      <c r="GP5" s="39">
        <f t="shared" ca="1" si="163"/>
        <v>0</v>
      </c>
      <c r="GQ5" s="39">
        <f t="shared" ca="1" si="164"/>
        <v>0</v>
      </c>
      <c r="GR5" s="39">
        <f t="shared" ca="1" si="165"/>
        <v>0</v>
      </c>
      <c r="GS5" s="39">
        <f t="shared" ca="1" si="166"/>
        <v>0</v>
      </c>
      <c r="GT5" s="39">
        <f t="shared" ca="1" si="167"/>
        <v>0</v>
      </c>
      <c r="GU5" s="39">
        <f t="shared" ca="1" si="168"/>
        <v>0</v>
      </c>
      <c r="GV5" s="39">
        <f t="shared" ca="1" si="169"/>
        <v>0</v>
      </c>
      <c r="GW5" s="39">
        <f t="shared" ca="1" si="170"/>
        <v>0</v>
      </c>
      <c r="GX5" s="39">
        <f t="shared" ca="1" si="171"/>
        <v>0</v>
      </c>
      <c r="GY5" s="39">
        <f t="shared" ca="1" si="172"/>
        <v>0</v>
      </c>
      <c r="GZ5" s="39">
        <f t="shared" ca="1" si="173"/>
        <v>0</v>
      </c>
      <c r="HA5" s="39">
        <f t="shared" ca="1" si="174"/>
        <v>0</v>
      </c>
      <c r="HB5" s="39">
        <f t="shared" ca="1" si="175"/>
        <v>0</v>
      </c>
      <c r="HC5" s="39">
        <f t="shared" ca="1" si="176"/>
        <v>0</v>
      </c>
      <c r="HD5" s="39">
        <f t="shared" ca="1" si="177"/>
        <v>0</v>
      </c>
      <c r="HE5" s="39">
        <f t="shared" ca="1" si="178"/>
        <v>0</v>
      </c>
      <c r="HF5" s="39">
        <f t="shared" ca="1" si="179"/>
        <v>0</v>
      </c>
      <c r="HG5" s="39">
        <f t="shared" ca="1" si="180"/>
        <v>0</v>
      </c>
      <c r="HH5" s="39">
        <f t="shared" ca="1" si="181"/>
        <v>0</v>
      </c>
      <c r="HI5" s="39">
        <f t="shared" ca="1" si="182"/>
        <v>0</v>
      </c>
      <c r="HJ5" s="39">
        <f t="shared" ca="1" si="183"/>
        <v>0</v>
      </c>
      <c r="HK5" s="39">
        <f t="shared" ca="1" si="184"/>
        <v>0</v>
      </c>
      <c r="HL5" s="39">
        <f t="shared" ca="1" si="185"/>
        <v>0</v>
      </c>
      <c r="HM5" s="39">
        <f t="shared" ca="1" si="186"/>
        <v>0</v>
      </c>
      <c r="HN5" s="39">
        <f t="shared" ca="1" si="187"/>
        <v>0</v>
      </c>
      <c r="HO5" s="39">
        <f t="shared" ca="1" si="188"/>
        <v>0</v>
      </c>
      <c r="HP5" s="39">
        <f t="shared" ca="1" si="189"/>
        <v>0</v>
      </c>
      <c r="HQ5" s="39">
        <f t="shared" ca="1" si="190"/>
        <v>0</v>
      </c>
      <c r="HR5" s="39">
        <f t="shared" ca="1" si="191"/>
        <v>0</v>
      </c>
      <c r="HS5" s="39">
        <f t="shared" ca="1" si="192"/>
        <v>0</v>
      </c>
      <c r="HT5" s="39">
        <f t="shared" ca="1" si="193"/>
        <v>0</v>
      </c>
      <c r="HU5" s="39">
        <f t="shared" ca="1" si="194"/>
        <v>0</v>
      </c>
      <c r="HV5" s="39">
        <f t="shared" ca="1" si="195"/>
        <v>0</v>
      </c>
      <c r="HW5" s="39">
        <f t="shared" ca="1" si="196"/>
        <v>0</v>
      </c>
      <c r="HX5" s="39">
        <f t="shared" ca="1" si="197"/>
        <v>0</v>
      </c>
      <c r="HY5" s="39">
        <f t="shared" ca="1" si="198"/>
        <v>0</v>
      </c>
      <c r="HZ5" s="39">
        <f t="shared" ca="1" si="199"/>
        <v>0</v>
      </c>
      <c r="IA5" s="39">
        <f t="shared" ca="1" si="200"/>
        <v>0</v>
      </c>
      <c r="IB5" s="39">
        <f t="shared" ca="1" si="201"/>
        <v>0</v>
      </c>
      <c r="IC5" s="39">
        <f t="shared" ca="1" si="202"/>
        <v>0</v>
      </c>
      <c r="ID5" s="39">
        <f t="shared" ca="1" si="203"/>
        <v>0</v>
      </c>
      <c r="IE5" s="39">
        <f t="shared" ca="1" si="204"/>
        <v>0</v>
      </c>
      <c r="IF5" s="39">
        <f t="shared" ca="1" si="205"/>
        <v>0</v>
      </c>
      <c r="IG5" s="39">
        <f t="shared" ca="1" si="206"/>
        <v>0</v>
      </c>
      <c r="IH5" s="39">
        <f t="shared" ca="1" si="207"/>
        <v>0</v>
      </c>
      <c r="II5" s="39">
        <f t="shared" ca="1" si="208"/>
        <v>0</v>
      </c>
      <c r="IJ5" s="39">
        <f t="shared" ca="1" si="209"/>
        <v>0</v>
      </c>
      <c r="IK5" s="39">
        <f t="shared" ca="1" si="210"/>
        <v>0</v>
      </c>
      <c r="IL5" s="39">
        <f t="shared" ca="1" si="211"/>
        <v>0</v>
      </c>
      <c r="IM5" s="39">
        <f t="shared" ca="1" si="212"/>
        <v>0</v>
      </c>
      <c r="IN5" s="39">
        <f t="shared" ca="1" si="213"/>
        <v>0</v>
      </c>
      <c r="IO5" s="39">
        <f t="shared" ca="1" si="214"/>
        <v>0</v>
      </c>
      <c r="IP5" s="39">
        <f t="shared" ca="1" si="215"/>
        <v>0</v>
      </c>
      <c r="IQ5" s="39">
        <f t="shared" ca="1" si="216"/>
        <v>0</v>
      </c>
      <c r="IR5" s="39">
        <f t="shared" ca="1" si="217"/>
        <v>0</v>
      </c>
      <c r="IS5" s="39">
        <f t="shared" ca="1" si="218"/>
        <v>0</v>
      </c>
      <c r="IT5" s="39">
        <f t="shared" ca="1" si="219"/>
        <v>0</v>
      </c>
      <c r="IU5" s="39">
        <f t="shared" ca="1" si="220"/>
        <v>0</v>
      </c>
      <c r="IV5" s="39">
        <f t="shared" ca="1" si="221"/>
        <v>0</v>
      </c>
      <c r="IW5" s="39">
        <f t="shared" ca="1" si="222"/>
        <v>0</v>
      </c>
      <c r="IX5" s="39">
        <f t="shared" ca="1" si="223"/>
        <v>0</v>
      </c>
      <c r="IY5" s="39">
        <f t="shared" ca="1" si="224"/>
        <v>0</v>
      </c>
      <c r="IZ5" s="39">
        <f t="shared" ca="1" si="225"/>
        <v>0</v>
      </c>
      <c r="JA5" s="39">
        <f t="shared" ca="1" si="226"/>
        <v>0</v>
      </c>
      <c r="JB5" s="39">
        <f t="shared" ca="1" si="227"/>
        <v>0</v>
      </c>
      <c r="JC5" s="39">
        <f t="shared" ca="1" si="228"/>
        <v>0</v>
      </c>
      <c r="JD5" s="39">
        <f t="shared" ca="1" si="229"/>
        <v>0</v>
      </c>
      <c r="JE5" s="39">
        <f t="shared" ca="1" si="230"/>
        <v>0</v>
      </c>
      <c r="JF5" s="39">
        <f t="shared" ca="1" si="231"/>
        <v>0</v>
      </c>
      <c r="JG5" s="39">
        <f t="shared" ca="1" si="232"/>
        <v>0</v>
      </c>
      <c r="JH5" s="39">
        <f t="shared" ca="1" si="233"/>
        <v>0</v>
      </c>
      <c r="JI5" s="39">
        <f t="shared" ca="1" si="234"/>
        <v>0</v>
      </c>
      <c r="JJ5" s="39">
        <f t="shared" ca="1" si="235"/>
        <v>0</v>
      </c>
      <c r="JK5" s="39">
        <f t="shared" ca="1" si="236"/>
        <v>0</v>
      </c>
      <c r="JL5" s="39">
        <f t="shared" ca="1" si="237"/>
        <v>0</v>
      </c>
      <c r="JM5" s="39">
        <f t="shared" ca="1" si="238"/>
        <v>0</v>
      </c>
      <c r="JN5" s="39">
        <f t="shared" ca="1" si="239"/>
        <v>0</v>
      </c>
      <c r="JO5" s="39">
        <f t="shared" ca="1" si="240"/>
        <v>0</v>
      </c>
      <c r="JP5" s="39">
        <f t="shared" ca="1" si="241"/>
        <v>0</v>
      </c>
      <c r="JQ5" s="39">
        <f t="shared" ca="1" si="242"/>
        <v>0</v>
      </c>
      <c r="JR5" s="39">
        <f t="shared" ca="1" si="243"/>
        <v>0</v>
      </c>
      <c r="JS5" s="39">
        <f t="shared" ca="1" si="244"/>
        <v>0</v>
      </c>
      <c r="JT5" s="39">
        <f t="shared" ca="1" si="245"/>
        <v>0</v>
      </c>
      <c r="JU5" s="39">
        <f t="shared" ca="1" si="246"/>
        <v>0</v>
      </c>
      <c r="JV5" s="39">
        <f t="shared" ca="1" si="247"/>
        <v>0</v>
      </c>
      <c r="JW5" s="39">
        <f t="shared" ca="1" si="248"/>
        <v>0</v>
      </c>
      <c r="JX5" s="39">
        <f t="shared" ca="1" si="249"/>
        <v>0</v>
      </c>
      <c r="JY5" s="39">
        <f t="shared" ca="1" si="250"/>
        <v>0</v>
      </c>
      <c r="JZ5" s="39">
        <f t="shared" ca="1" si="251"/>
        <v>0</v>
      </c>
      <c r="KA5" s="39">
        <f t="shared" ca="1" si="252"/>
        <v>0</v>
      </c>
      <c r="KB5" s="39">
        <f t="shared" ca="1" si="253"/>
        <v>0</v>
      </c>
      <c r="KC5" s="39">
        <f t="shared" ca="1" si="254"/>
        <v>0</v>
      </c>
      <c r="KD5" s="39">
        <f t="shared" ca="1" si="255"/>
        <v>0</v>
      </c>
      <c r="KE5" s="39">
        <f t="shared" ca="1" si="256"/>
        <v>0</v>
      </c>
      <c r="KF5" s="39">
        <f t="shared" ca="1" si="257"/>
        <v>0</v>
      </c>
      <c r="KG5" s="39">
        <f t="shared" ca="1" si="258"/>
        <v>0</v>
      </c>
      <c r="KH5" s="39">
        <f t="shared" ca="1" si="259"/>
        <v>0</v>
      </c>
      <c r="KI5" s="39">
        <f t="shared" ca="1" si="260"/>
        <v>0</v>
      </c>
      <c r="KJ5" s="39">
        <f t="shared" ca="1" si="261"/>
        <v>0</v>
      </c>
      <c r="KK5" s="39">
        <f t="shared" ca="1" si="262"/>
        <v>0</v>
      </c>
      <c r="KL5" s="39">
        <f t="shared" ca="1" si="263"/>
        <v>0</v>
      </c>
      <c r="KM5" s="39">
        <f t="shared" ca="1" si="264"/>
        <v>0</v>
      </c>
      <c r="KN5" s="39">
        <f t="shared" ca="1" si="265"/>
        <v>0</v>
      </c>
      <c r="KO5" s="39">
        <f t="shared" ca="1" si="266"/>
        <v>0</v>
      </c>
      <c r="KP5" s="39">
        <f t="shared" ca="1" si="267"/>
        <v>0</v>
      </c>
      <c r="KQ5" s="39">
        <f t="shared" ca="1" si="268"/>
        <v>0</v>
      </c>
      <c r="KR5" s="39">
        <f t="shared" ca="1" si="269"/>
        <v>0</v>
      </c>
      <c r="KS5" s="39">
        <f t="shared" ca="1" si="270"/>
        <v>0</v>
      </c>
      <c r="KT5" s="39">
        <f t="shared" ca="1" si="271"/>
        <v>0</v>
      </c>
      <c r="KU5" s="39">
        <f t="shared" ca="1" si="272"/>
        <v>0</v>
      </c>
      <c r="KV5" s="39">
        <f t="shared" ca="1" si="273"/>
        <v>0</v>
      </c>
      <c r="KW5" s="39">
        <f t="shared" ca="1" si="274"/>
        <v>0</v>
      </c>
      <c r="KX5" s="39">
        <f t="shared" ca="1" si="275"/>
        <v>0</v>
      </c>
      <c r="KY5" s="39">
        <f t="shared" ca="1" si="276"/>
        <v>0</v>
      </c>
      <c r="KZ5" s="39">
        <f t="shared" ca="1" si="277"/>
        <v>0</v>
      </c>
      <c r="LA5" s="39">
        <f t="shared" ca="1" si="278"/>
        <v>0</v>
      </c>
      <c r="LB5" s="39">
        <f t="shared" ca="1" si="279"/>
        <v>0</v>
      </c>
      <c r="LC5" s="39">
        <f t="shared" ca="1" si="280"/>
        <v>0</v>
      </c>
      <c r="LD5" s="39">
        <f t="shared" ca="1" si="281"/>
        <v>0</v>
      </c>
      <c r="LE5" s="39">
        <f t="shared" ca="1" si="282"/>
        <v>0</v>
      </c>
      <c r="LF5" s="39">
        <f t="shared" ca="1" si="283"/>
        <v>0</v>
      </c>
      <c r="LG5" s="39">
        <f t="shared" ca="1" si="284"/>
        <v>0</v>
      </c>
      <c r="LH5" s="39">
        <f t="shared" ca="1" si="285"/>
        <v>0</v>
      </c>
      <c r="LI5" s="39">
        <f t="shared" ca="1" si="286"/>
        <v>0</v>
      </c>
      <c r="LJ5" s="39">
        <f t="shared" ca="1" si="287"/>
        <v>0</v>
      </c>
      <c r="LK5" s="39">
        <f t="shared" ca="1" si="288"/>
        <v>0</v>
      </c>
      <c r="LL5" s="39">
        <f t="shared" ca="1" si="289"/>
        <v>0</v>
      </c>
      <c r="LM5" s="39">
        <f t="shared" ca="1" si="290"/>
        <v>0</v>
      </c>
      <c r="LN5" s="39">
        <f t="shared" ca="1" si="291"/>
        <v>0</v>
      </c>
      <c r="LO5" s="39">
        <f t="shared" ca="1" si="292"/>
        <v>0</v>
      </c>
      <c r="LP5" s="39">
        <f t="shared" ca="1" si="293"/>
        <v>0</v>
      </c>
      <c r="LQ5" s="39">
        <f t="shared" ca="1" si="294"/>
        <v>0</v>
      </c>
      <c r="LR5" s="39">
        <f t="shared" ca="1" si="295"/>
        <v>0</v>
      </c>
      <c r="LS5" s="39">
        <f t="shared" ca="1" si="296"/>
        <v>0</v>
      </c>
      <c r="LT5" s="39">
        <f t="shared" ca="1" si="297"/>
        <v>0</v>
      </c>
      <c r="LU5" s="39">
        <f t="shared" ca="1" si="298"/>
        <v>0</v>
      </c>
      <c r="LV5" s="39">
        <f t="shared" ca="1" si="299"/>
        <v>0</v>
      </c>
      <c r="LW5" s="39">
        <f t="shared" ca="1" si="300"/>
        <v>0</v>
      </c>
      <c r="LX5" s="39">
        <f t="shared" ca="1" si="301"/>
        <v>0</v>
      </c>
      <c r="LY5" s="39">
        <f t="shared" ca="1" si="302"/>
        <v>0</v>
      </c>
      <c r="LZ5" s="39">
        <f t="shared" ca="1" si="303"/>
        <v>0</v>
      </c>
      <c r="MA5" s="39">
        <f t="shared" ca="1" si="304"/>
        <v>0</v>
      </c>
      <c r="MB5" s="39">
        <f t="shared" ca="1" si="305"/>
        <v>0</v>
      </c>
      <c r="MC5" s="39">
        <f t="shared" ca="1" si="306"/>
        <v>0</v>
      </c>
      <c r="MD5" s="39">
        <f t="shared" ca="1" si="307"/>
        <v>0</v>
      </c>
      <c r="ME5" s="39">
        <f t="shared" ca="1" si="308"/>
        <v>0</v>
      </c>
      <c r="MF5" s="39">
        <f t="shared" ca="1" si="309"/>
        <v>0</v>
      </c>
      <c r="MG5" s="39">
        <f t="shared" ca="1" si="310"/>
        <v>0</v>
      </c>
      <c r="MH5" s="39">
        <f t="shared" ca="1" si="311"/>
        <v>0</v>
      </c>
      <c r="MI5" s="39">
        <f t="shared" ca="1" si="312"/>
        <v>0</v>
      </c>
      <c r="MJ5" s="39">
        <f t="shared" ca="1" si="313"/>
        <v>0</v>
      </c>
      <c r="MK5" s="39">
        <f t="shared" ca="1" si="314"/>
        <v>0</v>
      </c>
      <c r="ML5" s="39">
        <f t="shared" ca="1" si="315"/>
        <v>0</v>
      </c>
      <c r="MM5" s="39">
        <f t="shared" ca="1" si="316"/>
        <v>0</v>
      </c>
      <c r="MN5" s="39">
        <f t="shared" ca="1" si="317"/>
        <v>0</v>
      </c>
      <c r="MO5" s="39">
        <f t="shared" ca="1" si="318"/>
        <v>0</v>
      </c>
      <c r="MP5" s="39">
        <f t="shared" ca="1" si="319"/>
        <v>0</v>
      </c>
      <c r="MQ5" s="39">
        <f t="shared" ca="1" si="320"/>
        <v>0</v>
      </c>
      <c r="MR5" s="39">
        <f t="shared" ca="1" si="321"/>
        <v>0</v>
      </c>
      <c r="MS5" s="39">
        <f t="shared" ca="1" si="322"/>
        <v>0</v>
      </c>
      <c r="MT5" s="39">
        <f t="shared" ca="1" si="323"/>
        <v>0</v>
      </c>
      <c r="MU5" s="39">
        <f t="shared" ca="1" si="324"/>
        <v>0</v>
      </c>
      <c r="MV5" s="39">
        <f t="shared" ca="1" si="325"/>
        <v>0</v>
      </c>
      <c r="MW5" s="39">
        <f t="shared" ca="1" si="326"/>
        <v>0</v>
      </c>
      <c r="MX5" s="39">
        <f t="shared" ca="1" si="327"/>
        <v>0</v>
      </c>
      <c r="MY5" s="39">
        <f t="shared" ca="1" si="328"/>
        <v>0</v>
      </c>
      <c r="MZ5" s="39">
        <f t="shared" ca="1" si="329"/>
        <v>0</v>
      </c>
      <c r="NA5" s="39">
        <f t="shared" ca="1" si="330"/>
        <v>0</v>
      </c>
      <c r="NB5" s="39">
        <f t="shared" ca="1" si="331"/>
        <v>0</v>
      </c>
      <c r="NC5" s="39">
        <f t="shared" ca="1" si="332"/>
        <v>0</v>
      </c>
      <c r="ND5" s="39">
        <f t="shared" ca="1" si="333"/>
        <v>0</v>
      </c>
      <c r="NE5" s="39">
        <f t="shared" ca="1" si="334"/>
        <v>0</v>
      </c>
      <c r="NF5" s="39">
        <f t="shared" ca="1" si="335"/>
        <v>0</v>
      </c>
      <c r="NG5" s="39">
        <f t="shared" ca="1" si="336"/>
        <v>0</v>
      </c>
      <c r="NH5" s="39">
        <f t="shared" ca="1" si="337"/>
        <v>0</v>
      </c>
      <c r="NI5" s="39">
        <f t="shared" ca="1" si="338"/>
        <v>0</v>
      </c>
      <c r="NJ5" s="39">
        <f t="shared" ca="1" si="339"/>
        <v>0</v>
      </c>
      <c r="NK5" s="39">
        <f t="shared" ca="1" si="340"/>
        <v>0</v>
      </c>
      <c r="NL5" s="39">
        <f t="shared" ca="1" si="341"/>
        <v>0</v>
      </c>
      <c r="NM5" s="39">
        <f t="shared" ca="1" si="342"/>
        <v>0</v>
      </c>
      <c r="NN5" s="39">
        <f t="shared" ca="1" si="343"/>
        <v>0</v>
      </c>
      <c r="NO5" s="39">
        <f t="shared" ca="1" si="344"/>
        <v>0</v>
      </c>
      <c r="NP5" s="39">
        <f t="shared" ca="1" si="345"/>
        <v>0</v>
      </c>
      <c r="NQ5" s="39">
        <f t="shared" ca="1" si="346"/>
        <v>0</v>
      </c>
      <c r="NR5" s="39">
        <f t="shared" ca="1" si="347"/>
        <v>0</v>
      </c>
      <c r="NS5" s="39">
        <f t="shared" ca="1" si="348"/>
        <v>0</v>
      </c>
      <c r="NT5" s="39">
        <f t="shared" ca="1" si="349"/>
        <v>0</v>
      </c>
      <c r="NU5" s="39">
        <f t="shared" ca="1" si="350"/>
        <v>0</v>
      </c>
      <c r="NV5" s="39">
        <f t="shared" ca="1" si="351"/>
        <v>0</v>
      </c>
    </row>
    <row r="6" spans="1:386" x14ac:dyDescent="0.2">
      <c r="A6" s="39">
        <f>'node config'!$A6</f>
        <v>26</v>
      </c>
      <c r="B6" s="39" t="str">
        <f>'node config'!$C6</f>
        <v>app_first</v>
      </c>
      <c r="C6" s="39">
        <f>'node config'!E6</f>
        <v>1</v>
      </c>
      <c r="D6" s="40">
        <f>'node config'!$H6</f>
        <v>23</v>
      </c>
      <c r="E6" s="36">
        <f ca="1">IF(ISBLANK(OFFSET('node config'!$U6,0,2*(COLUMN()-COLUMN($E6)))),"",OFFSET('node config'!$U6,0,2*(COLUMN()-COLUMN($E6))))</f>
        <v>9</v>
      </c>
      <c r="F6" s="36" t="str">
        <f ca="1">IF(ISBLANK(OFFSET('node config'!$U6,0,2*(COLUMN()-COLUMN($E6)))),"",OFFSET('node config'!$U6,0,2*(COLUMN()-COLUMN($E6))))</f>
        <v/>
      </c>
      <c r="G6" s="36" t="str">
        <f ca="1">IF(ISBLANK(OFFSET('node config'!$U6,0,2*(COLUMN()-COLUMN($E6)))),"",OFFSET('node config'!$U6,0,2*(COLUMN()-COLUMN($E6))))</f>
        <v/>
      </c>
      <c r="H6" s="36" t="str">
        <f ca="1">IF(ISBLANK(OFFSET('node config'!$U6,0,2*(COLUMN()-COLUMN($E6)))),"",OFFSET('node config'!$U6,0,2*(COLUMN()-COLUMN($E6))))</f>
        <v/>
      </c>
      <c r="I6" s="36" t="str">
        <f ca="1">IF(ISBLANK(OFFSET('node config'!$U6,0,2*(COLUMN()-COLUMN($E6)))),"",OFFSET('node config'!$U6,0,2*(COLUMN()-COLUMN($E6))))</f>
        <v/>
      </c>
      <c r="J6" s="36" t="str">
        <f ca="1">IF(ISBLANK(OFFSET('node config'!$U6,0,2*(COLUMN()-COLUMN($E6)))),"",OFFSET('node config'!$U6,0,2*(COLUMN()-COLUMN($E6))))</f>
        <v/>
      </c>
      <c r="K6" s="36" t="str">
        <f ca="1">IF(ISBLANK(OFFSET('node config'!$U6,0,2*(COLUMN()-COLUMN($E6)))),"",OFFSET('node config'!$U6,0,2*(COLUMN()-COLUMN($E6))))</f>
        <v/>
      </c>
      <c r="L6" s="36" t="str">
        <f ca="1">IF(ISBLANK(OFFSET('node config'!$U6,0,2*(COLUMN()-COLUMN($E6)))),"",OFFSET('node config'!$U6,0,2*(COLUMN()-COLUMN($E6))))</f>
        <v/>
      </c>
      <c r="M6" s="38">
        <f ca="1">IFERROR(OFFSET('node config'!$V6,0,2*(COLUMN()-COLUMN($M6)))/INDEX('node config'!$B6:$B55,MATCH(E6,'node config'!$A6:$A55,0))-1,"")</f>
        <v>1</v>
      </c>
      <c r="N6" s="38" t="str">
        <f ca="1">IFERROR(OFFSET('node config'!$V6,0,2*(COLUMN()-COLUMN($M6)))/INDEX('node config'!$B6:$B55,MATCH(F6,'node config'!$A6:$A55,0))-1,"")</f>
        <v/>
      </c>
      <c r="O6" s="38" t="str">
        <f ca="1">IFERROR(OFFSET('node config'!$V6,0,2*(COLUMN()-COLUMN($M6)))/INDEX('node config'!$B6:$B55,MATCH(G6,'node config'!$A6:$A55,0))-1,"")</f>
        <v/>
      </c>
      <c r="P6" s="38" t="str">
        <f ca="1">IFERROR(OFFSET('node config'!$V6,0,2*(COLUMN()-COLUMN($M6)))/INDEX('node config'!$B6:$B55,MATCH(H6,'node config'!$A6:$A55,0))-1,"")</f>
        <v/>
      </c>
      <c r="Q6" s="38" t="str">
        <f ca="1">IFERROR(OFFSET('node config'!$V6,0,2*(COLUMN()-COLUMN($M6)))/INDEX('node config'!$B6:$B55,MATCH(I6,'node config'!$A6:$A55,0))-1,"")</f>
        <v/>
      </c>
      <c r="R6" s="38" t="str">
        <f ca="1">IFERROR(OFFSET('node config'!$V6,0,2*(COLUMN()-COLUMN($M6)))/INDEX('node config'!$B6:$B55,MATCH(J6,'node config'!$A6:$A55,0))-1,"")</f>
        <v/>
      </c>
      <c r="S6" s="38" t="str">
        <f ca="1">IFERROR(OFFSET('node config'!$V6,0,2*(COLUMN()-COLUMN($M6)))/INDEX('node config'!$B6:$B55,MATCH(K6,'node config'!$A6:$A55,0))-1,"")</f>
        <v/>
      </c>
      <c r="T6" s="38" t="str">
        <f ca="1">IFERROR(OFFSET('node config'!$V6,0,2*(COLUMN()-COLUMN($M6)))/INDEX('node config'!$B6:$B55,MATCH(L6,'node config'!$A6:$A55,0))-1,"")</f>
        <v/>
      </c>
      <c r="U6" s="36">
        <f t="shared" ca="1" si="352"/>
        <v>64</v>
      </c>
      <c r="V6" s="36" t="str">
        <f t="shared" ca="1" si="0"/>
        <v/>
      </c>
      <c r="W6" s="36" t="str">
        <f t="shared" ca="1" si="0"/>
        <v/>
      </c>
      <c r="X6" s="36" t="str">
        <f t="shared" ca="1" si="0"/>
        <v/>
      </c>
      <c r="Y6" s="36" t="str">
        <f t="shared" ca="1" si="0"/>
        <v/>
      </c>
      <c r="Z6" s="36" t="str">
        <f t="shared" ca="1" si="0"/>
        <v/>
      </c>
      <c r="AA6" s="36" t="str">
        <f t="shared" ca="1" si="0"/>
        <v/>
      </c>
      <c r="AB6" s="36" t="str">
        <f t="shared" ca="1" si="0"/>
        <v/>
      </c>
      <c r="AC6" s="40">
        <f t="shared" ca="1" si="353"/>
        <v>23</v>
      </c>
      <c r="AD6" s="40">
        <f t="shared" ca="1" si="354"/>
        <v>0</v>
      </c>
      <c r="AE6" s="40">
        <f t="shared" ca="1" si="355"/>
        <v>0</v>
      </c>
      <c r="AF6" s="40">
        <f t="shared" ca="1" si="356"/>
        <v>0</v>
      </c>
      <c r="AG6" s="40">
        <f t="shared" ca="1" si="357"/>
        <v>0</v>
      </c>
      <c r="AH6" s="40">
        <f t="shared" ca="1" si="358"/>
        <v>0</v>
      </c>
      <c r="AI6" s="40">
        <f t="shared" ca="1" si="359"/>
        <v>0</v>
      </c>
      <c r="AJ6" s="40">
        <f t="shared" ca="1" si="360"/>
        <v>0</v>
      </c>
      <c r="AK6" s="39">
        <f t="shared" ca="1" si="2"/>
        <v>0</v>
      </c>
      <c r="AL6" s="39">
        <f t="shared" ca="1" si="3"/>
        <v>0</v>
      </c>
      <c r="AM6" s="39">
        <f t="shared" ca="1" si="4"/>
        <v>0</v>
      </c>
      <c r="AN6" s="39">
        <f t="shared" ca="1" si="5"/>
        <v>0</v>
      </c>
      <c r="AO6" s="39">
        <f t="shared" ca="1" si="6"/>
        <v>0</v>
      </c>
      <c r="AP6" s="39">
        <f t="shared" ca="1" si="7"/>
        <v>0</v>
      </c>
      <c r="AQ6" s="39">
        <f t="shared" ca="1" si="8"/>
        <v>0</v>
      </c>
      <c r="AR6" s="39">
        <f t="shared" ca="1" si="9"/>
        <v>0</v>
      </c>
      <c r="AS6" s="39">
        <f t="shared" ca="1" si="10"/>
        <v>0</v>
      </c>
      <c r="AT6" s="39">
        <f t="shared" ca="1" si="11"/>
        <v>0</v>
      </c>
      <c r="AU6" s="39">
        <f t="shared" ca="1" si="12"/>
        <v>0</v>
      </c>
      <c r="AV6" s="39">
        <f t="shared" ca="1" si="13"/>
        <v>0</v>
      </c>
      <c r="AW6" s="39">
        <f t="shared" ca="1" si="14"/>
        <v>0</v>
      </c>
      <c r="AX6" s="39">
        <f t="shared" ca="1" si="15"/>
        <v>0</v>
      </c>
      <c r="AY6" s="39">
        <f t="shared" ca="1" si="16"/>
        <v>0</v>
      </c>
      <c r="AZ6" s="39">
        <f t="shared" ca="1" si="17"/>
        <v>0</v>
      </c>
      <c r="BA6" s="39">
        <f t="shared" ca="1" si="18"/>
        <v>0</v>
      </c>
      <c r="BB6" s="39">
        <f t="shared" ca="1" si="19"/>
        <v>0</v>
      </c>
      <c r="BC6" s="39">
        <f t="shared" ca="1" si="20"/>
        <v>0</v>
      </c>
      <c r="BD6" s="39">
        <f t="shared" ca="1" si="21"/>
        <v>0</v>
      </c>
      <c r="BE6" s="39">
        <f t="shared" ca="1" si="22"/>
        <v>0</v>
      </c>
      <c r="BF6" s="39">
        <f t="shared" ca="1" si="23"/>
        <v>0</v>
      </c>
      <c r="BG6" s="39">
        <f t="shared" ca="1" si="24"/>
        <v>0</v>
      </c>
      <c r="BH6" s="39">
        <f t="shared" ca="1" si="25"/>
        <v>0</v>
      </c>
      <c r="BI6" s="39">
        <f t="shared" ca="1" si="26"/>
        <v>0</v>
      </c>
      <c r="BJ6" s="39">
        <f t="shared" ca="1" si="27"/>
        <v>0</v>
      </c>
      <c r="BK6" s="39">
        <f t="shared" ca="1" si="28"/>
        <v>0</v>
      </c>
      <c r="BL6" s="39">
        <f t="shared" ca="1" si="29"/>
        <v>0</v>
      </c>
      <c r="BM6" s="39">
        <f t="shared" ca="1" si="30"/>
        <v>0</v>
      </c>
      <c r="BN6" s="39">
        <f t="shared" ca="1" si="31"/>
        <v>0</v>
      </c>
      <c r="BO6" s="39">
        <f t="shared" ca="1" si="32"/>
        <v>0</v>
      </c>
      <c r="BP6" s="39">
        <f t="shared" ca="1" si="33"/>
        <v>0</v>
      </c>
      <c r="BQ6" s="39">
        <f t="shared" ca="1" si="34"/>
        <v>0</v>
      </c>
      <c r="BR6" s="39">
        <f t="shared" ca="1" si="35"/>
        <v>0</v>
      </c>
      <c r="BS6" s="39">
        <f t="shared" ca="1" si="36"/>
        <v>0</v>
      </c>
      <c r="BT6" s="39">
        <f t="shared" ca="1" si="37"/>
        <v>0</v>
      </c>
      <c r="BU6" s="39">
        <f t="shared" ca="1" si="38"/>
        <v>0</v>
      </c>
      <c r="BV6" s="39">
        <f t="shared" ca="1" si="39"/>
        <v>-195</v>
      </c>
      <c r="BW6" s="39">
        <f t="shared" ca="1" si="40"/>
        <v>4</v>
      </c>
      <c r="BX6" s="39">
        <f t="shared" ca="1" si="41"/>
        <v>0</v>
      </c>
      <c r="BY6" s="39">
        <f t="shared" ca="1" si="42"/>
        <v>0</v>
      </c>
      <c r="BZ6" s="39">
        <f t="shared" ca="1" si="43"/>
        <v>0</v>
      </c>
      <c r="CA6" s="39">
        <f t="shared" ca="1" si="44"/>
        <v>0</v>
      </c>
      <c r="CB6" s="39">
        <f t="shared" ca="1" si="45"/>
        <v>0</v>
      </c>
      <c r="CC6" s="39">
        <f t="shared" ca="1" si="46"/>
        <v>0</v>
      </c>
      <c r="CD6" s="39">
        <f t="shared" ca="1" si="47"/>
        <v>0</v>
      </c>
      <c r="CE6" s="39">
        <f t="shared" ca="1" si="48"/>
        <v>0</v>
      </c>
      <c r="CF6" s="39">
        <f t="shared" ca="1" si="49"/>
        <v>0</v>
      </c>
      <c r="CG6" s="39">
        <f t="shared" ca="1" si="50"/>
        <v>0</v>
      </c>
      <c r="CH6" s="39">
        <f t="shared" ca="1" si="51"/>
        <v>0</v>
      </c>
      <c r="CI6" s="39">
        <f t="shared" ca="1" si="52"/>
        <v>0</v>
      </c>
      <c r="CJ6" s="39">
        <f t="shared" ca="1" si="53"/>
        <v>0</v>
      </c>
      <c r="CK6" s="39">
        <f t="shared" ca="1" si="54"/>
        <v>0</v>
      </c>
      <c r="CL6" s="39">
        <f t="shared" ca="1" si="55"/>
        <v>0</v>
      </c>
      <c r="CM6" s="39">
        <f t="shared" ca="1" si="56"/>
        <v>0</v>
      </c>
      <c r="CN6" s="39">
        <f t="shared" ca="1" si="57"/>
        <v>0</v>
      </c>
      <c r="CO6" s="39">
        <f t="shared" ca="1" si="58"/>
        <v>0</v>
      </c>
      <c r="CP6" s="39">
        <f t="shared" ca="1" si="59"/>
        <v>0</v>
      </c>
      <c r="CQ6" s="39">
        <f t="shared" ca="1" si="60"/>
        <v>0</v>
      </c>
      <c r="CR6" s="39">
        <f t="shared" ca="1" si="61"/>
        <v>0</v>
      </c>
      <c r="CS6" s="39">
        <f t="shared" ca="1" si="62"/>
        <v>0</v>
      </c>
      <c r="CT6" s="39">
        <f t="shared" ca="1" si="63"/>
        <v>0</v>
      </c>
      <c r="CU6" s="39">
        <f t="shared" ca="1" si="64"/>
        <v>0</v>
      </c>
      <c r="CV6" s="39">
        <f t="shared" ca="1" si="65"/>
        <v>47</v>
      </c>
      <c r="CW6" s="39">
        <f t="shared" ca="1" si="66"/>
        <v>23</v>
      </c>
      <c r="CX6" s="39">
        <f t="shared" ca="1" si="67"/>
        <v>870</v>
      </c>
      <c r="CY6" s="39">
        <f t="shared" ca="1" si="68"/>
        <v>0</v>
      </c>
      <c r="CZ6" s="39">
        <f t="shared" ca="1" si="69"/>
        <v>0</v>
      </c>
      <c r="DA6" s="39">
        <f t="shared" ca="1" si="70"/>
        <v>0</v>
      </c>
      <c r="DB6" s="39">
        <f t="shared" ca="1" si="71"/>
        <v>0</v>
      </c>
      <c r="DC6" s="39">
        <f t="shared" ca="1" si="72"/>
        <v>0</v>
      </c>
      <c r="DD6" s="39">
        <f t="shared" ca="1" si="73"/>
        <v>0</v>
      </c>
      <c r="DE6" s="39">
        <f t="shared" ca="1" si="74"/>
        <v>0</v>
      </c>
      <c r="DF6" s="39">
        <f t="shared" ca="1" si="75"/>
        <v>0</v>
      </c>
      <c r="DG6" s="39">
        <f t="shared" ca="1" si="76"/>
        <v>0</v>
      </c>
      <c r="DH6" s="39">
        <f t="shared" ca="1" si="77"/>
        <v>0</v>
      </c>
      <c r="DI6" s="39">
        <f t="shared" ca="1" si="78"/>
        <v>0</v>
      </c>
      <c r="DJ6" s="39">
        <f t="shared" ca="1" si="79"/>
        <v>0</v>
      </c>
      <c r="DK6" s="39">
        <f t="shared" ca="1" si="80"/>
        <v>0</v>
      </c>
      <c r="DL6" s="39">
        <f t="shared" ca="1" si="81"/>
        <v>0</v>
      </c>
      <c r="DM6" s="39">
        <f t="shared" ca="1" si="82"/>
        <v>0</v>
      </c>
      <c r="DN6" s="39">
        <f t="shared" ca="1" si="83"/>
        <v>0</v>
      </c>
      <c r="DO6" s="39">
        <f t="shared" ca="1" si="84"/>
        <v>0</v>
      </c>
      <c r="DP6" s="39">
        <f t="shared" ca="1" si="85"/>
        <v>0</v>
      </c>
      <c r="DQ6" s="39">
        <f t="shared" ca="1" si="86"/>
        <v>0</v>
      </c>
      <c r="DR6" s="39">
        <f t="shared" ca="1" si="87"/>
        <v>0</v>
      </c>
      <c r="DS6" s="39">
        <f t="shared" ca="1" si="88"/>
        <v>0</v>
      </c>
      <c r="DT6" s="39">
        <f t="shared" ca="1" si="89"/>
        <v>0</v>
      </c>
      <c r="DU6" s="39">
        <f t="shared" ca="1" si="90"/>
        <v>0</v>
      </c>
      <c r="DV6" s="39">
        <f t="shared" ca="1" si="91"/>
        <v>0</v>
      </c>
      <c r="DW6" s="39">
        <f t="shared" ca="1" si="92"/>
        <v>0</v>
      </c>
      <c r="DX6" s="39">
        <f t="shared" ca="1" si="93"/>
        <v>0</v>
      </c>
      <c r="DY6" s="39">
        <f t="shared" ca="1" si="94"/>
        <v>0</v>
      </c>
      <c r="DZ6" s="39">
        <f t="shared" ca="1" si="95"/>
        <v>0</v>
      </c>
      <c r="EA6" s="39">
        <f t="shared" ca="1" si="96"/>
        <v>0</v>
      </c>
      <c r="EB6" s="39">
        <f t="shared" ca="1" si="97"/>
        <v>0</v>
      </c>
      <c r="EC6" s="39">
        <f t="shared" ca="1" si="98"/>
        <v>0</v>
      </c>
      <c r="ED6" s="39">
        <f t="shared" ca="1" si="99"/>
        <v>0</v>
      </c>
      <c r="EE6" s="39">
        <f t="shared" ca="1" si="100"/>
        <v>0</v>
      </c>
      <c r="EF6" s="39">
        <f t="shared" ca="1" si="101"/>
        <v>0</v>
      </c>
      <c r="EG6" s="39">
        <f t="shared" ca="1" si="102"/>
        <v>0</v>
      </c>
      <c r="EH6" s="39">
        <f t="shared" ca="1" si="103"/>
        <v>0</v>
      </c>
      <c r="EI6" s="39">
        <f t="shared" ca="1" si="104"/>
        <v>0</v>
      </c>
      <c r="EJ6" s="39">
        <f t="shared" ca="1" si="105"/>
        <v>0</v>
      </c>
      <c r="EK6" s="39">
        <f t="shared" ca="1" si="106"/>
        <v>0</v>
      </c>
      <c r="EL6" s="39">
        <f t="shared" ca="1" si="107"/>
        <v>0</v>
      </c>
      <c r="EM6" s="39">
        <f t="shared" ca="1" si="108"/>
        <v>0</v>
      </c>
      <c r="EN6" s="39">
        <f t="shared" ca="1" si="109"/>
        <v>0</v>
      </c>
      <c r="EO6" s="39">
        <f t="shared" ca="1" si="110"/>
        <v>0</v>
      </c>
      <c r="EP6" s="39">
        <f t="shared" ca="1" si="111"/>
        <v>0</v>
      </c>
      <c r="EQ6" s="39">
        <f t="shared" ca="1" si="112"/>
        <v>0</v>
      </c>
      <c r="ER6" s="39">
        <f t="shared" ca="1" si="113"/>
        <v>0</v>
      </c>
      <c r="ES6" s="39">
        <f t="shared" ca="1" si="114"/>
        <v>0</v>
      </c>
      <c r="ET6" s="39">
        <f t="shared" ca="1" si="115"/>
        <v>0</v>
      </c>
      <c r="EU6" s="39">
        <f t="shared" ca="1" si="116"/>
        <v>0</v>
      </c>
      <c r="EV6" s="39">
        <f t="shared" ca="1" si="117"/>
        <v>0</v>
      </c>
      <c r="EW6" s="39">
        <f t="shared" ca="1" si="118"/>
        <v>0</v>
      </c>
      <c r="EX6" s="39">
        <f t="shared" ca="1" si="119"/>
        <v>0</v>
      </c>
      <c r="EY6" s="39">
        <f t="shared" ca="1" si="120"/>
        <v>0</v>
      </c>
      <c r="EZ6" s="39">
        <f t="shared" ca="1" si="121"/>
        <v>0</v>
      </c>
      <c r="FA6" s="39">
        <f t="shared" ca="1" si="122"/>
        <v>0</v>
      </c>
      <c r="FB6" s="39">
        <f t="shared" ca="1" si="123"/>
        <v>0</v>
      </c>
      <c r="FC6" s="39">
        <f t="shared" ca="1" si="124"/>
        <v>0</v>
      </c>
      <c r="FD6" s="39">
        <f t="shared" ca="1" si="125"/>
        <v>0</v>
      </c>
      <c r="FE6" s="39">
        <f t="shared" ca="1" si="126"/>
        <v>0</v>
      </c>
      <c r="FF6" s="39">
        <f t="shared" ca="1" si="127"/>
        <v>0</v>
      </c>
      <c r="FG6" s="39">
        <f t="shared" ca="1" si="128"/>
        <v>0</v>
      </c>
      <c r="FH6" s="39">
        <f t="shared" ca="1" si="129"/>
        <v>0</v>
      </c>
      <c r="FI6" s="39">
        <f t="shared" ca="1" si="130"/>
        <v>0</v>
      </c>
      <c r="FJ6" s="39">
        <f t="shared" ca="1" si="131"/>
        <v>0</v>
      </c>
      <c r="FK6" s="39">
        <f t="shared" ca="1" si="132"/>
        <v>0</v>
      </c>
      <c r="FL6" s="39">
        <f t="shared" ca="1" si="133"/>
        <v>0</v>
      </c>
      <c r="FM6" s="39">
        <f t="shared" ca="1" si="134"/>
        <v>0</v>
      </c>
      <c r="FN6" s="39">
        <f t="shared" ca="1" si="135"/>
        <v>0</v>
      </c>
      <c r="FO6" s="39">
        <f t="shared" ca="1" si="136"/>
        <v>0</v>
      </c>
      <c r="FP6" s="39">
        <f t="shared" ca="1" si="137"/>
        <v>0</v>
      </c>
      <c r="FQ6" s="39">
        <f t="shared" ca="1" si="138"/>
        <v>0</v>
      </c>
      <c r="FR6" s="39">
        <f t="shared" ca="1" si="139"/>
        <v>0</v>
      </c>
      <c r="FS6" s="39">
        <f t="shared" ca="1" si="140"/>
        <v>0</v>
      </c>
      <c r="FT6" s="39">
        <f t="shared" ca="1" si="141"/>
        <v>0</v>
      </c>
      <c r="FU6" s="39">
        <f t="shared" ca="1" si="142"/>
        <v>0</v>
      </c>
      <c r="FV6" s="39">
        <f t="shared" ca="1" si="143"/>
        <v>0</v>
      </c>
      <c r="FW6" s="39">
        <f t="shared" ca="1" si="144"/>
        <v>0</v>
      </c>
      <c r="FX6" s="39">
        <f t="shared" ca="1" si="145"/>
        <v>0</v>
      </c>
      <c r="FY6" s="39">
        <f t="shared" ca="1" si="146"/>
        <v>0</v>
      </c>
      <c r="FZ6" s="39">
        <f t="shared" ca="1" si="147"/>
        <v>0</v>
      </c>
      <c r="GA6" s="39">
        <f t="shared" ca="1" si="148"/>
        <v>0</v>
      </c>
      <c r="GB6" s="39">
        <f t="shared" ca="1" si="149"/>
        <v>0</v>
      </c>
      <c r="GC6" s="39">
        <f t="shared" ca="1" si="150"/>
        <v>0</v>
      </c>
      <c r="GD6" s="39">
        <f t="shared" ca="1" si="151"/>
        <v>0</v>
      </c>
      <c r="GE6" s="39">
        <f t="shared" ca="1" si="152"/>
        <v>0</v>
      </c>
      <c r="GF6" s="39">
        <f t="shared" ca="1" si="153"/>
        <v>0</v>
      </c>
      <c r="GG6" s="39">
        <f t="shared" ca="1" si="154"/>
        <v>0</v>
      </c>
      <c r="GH6" s="39">
        <f t="shared" ca="1" si="155"/>
        <v>0</v>
      </c>
      <c r="GI6" s="39">
        <f t="shared" ca="1" si="156"/>
        <v>0</v>
      </c>
      <c r="GJ6" s="39">
        <f t="shared" ca="1" si="157"/>
        <v>0</v>
      </c>
      <c r="GK6" s="39">
        <f t="shared" ca="1" si="158"/>
        <v>0</v>
      </c>
      <c r="GL6" s="39">
        <f t="shared" ca="1" si="159"/>
        <v>0</v>
      </c>
      <c r="GM6" s="39">
        <f t="shared" ca="1" si="160"/>
        <v>0</v>
      </c>
      <c r="GN6" s="39">
        <f t="shared" ca="1" si="161"/>
        <v>0</v>
      </c>
      <c r="GO6" s="39">
        <f t="shared" ca="1" si="162"/>
        <v>0</v>
      </c>
      <c r="GP6" s="39">
        <f t="shared" ca="1" si="163"/>
        <v>0</v>
      </c>
      <c r="GQ6" s="39">
        <f t="shared" ca="1" si="164"/>
        <v>0</v>
      </c>
      <c r="GR6" s="39">
        <f t="shared" ca="1" si="165"/>
        <v>0</v>
      </c>
      <c r="GS6" s="39">
        <f t="shared" ca="1" si="166"/>
        <v>0</v>
      </c>
      <c r="GT6" s="39">
        <f t="shared" ca="1" si="167"/>
        <v>0</v>
      </c>
      <c r="GU6" s="39">
        <f t="shared" ca="1" si="168"/>
        <v>0</v>
      </c>
      <c r="GV6" s="39">
        <f t="shared" ca="1" si="169"/>
        <v>0</v>
      </c>
      <c r="GW6" s="39">
        <f t="shared" ca="1" si="170"/>
        <v>0</v>
      </c>
      <c r="GX6" s="39">
        <f t="shared" ca="1" si="171"/>
        <v>0</v>
      </c>
      <c r="GY6" s="39">
        <f t="shared" ca="1" si="172"/>
        <v>0</v>
      </c>
      <c r="GZ6" s="39">
        <f t="shared" ca="1" si="173"/>
        <v>0</v>
      </c>
      <c r="HA6" s="39">
        <f t="shared" ca="1" si="174"/>
        <v>0</v>
      </c>
      <c r="HB6" s="39">
        <f t="shared" ca="1" si="175"/>
        <v>0</v>
      </c>
      <c r="HC6" s="39">
        <f t="shared" ca="1" si="176"/>
        <v>0</v>
      </c>
      <c r="HD6" s="39">
        <f t="shared" ca="1" si="177"/>
        <v>0</v>
      </c>
      <c r="HE6" s="39">
        <f t="shared" ca="1" si="178"/>
        <v>0</v>
      </c>
      <c r="HF6" s="39">
        <f t="shared" ca="1" si="179"/>
        <v>0</v>
      </c>
      <c r="HG6" s="39">
        <f t="shared" ca="1" si="180"/>
        <v>0</v>
      </c>
      <c r="HH6" s="39">
        <f t="shared" ca="1" si="181"/>
        <v>0</v>
      </c>
      <c r="HI6" s="39">
        <f t="shared" ca="1" si="182"/>
        <v>0</v>
      </c>
      <c r="HJ6" s="39">
        <f t="shared" ca="1" si="183"/>
        <v>0</v>
      </c>
      <c r="HK6" s="39">
        <f t="shared" ca="1" si="184"/>
        <v>0</v>
      </c>
      <c r="HL6" s="39">
        <f t="shared" ca="1" si="185"/>
        <v>0</v>
      </c>
      <c r="HM6" s="39">
        <f t="shared" ca="1" si="186"/>
        <v>0</v>
      </c>
      <c r="HN6" s="39">
        <f t="shared" ca="1" si="187"/>
        <v>0</v>
      </c>
      <c r="HO6" s="39">
        <f t="shared" ca="1" si="188"/>
        <v>0</v>
      </c>
      <c r="HP6" s="39">
        <f t="shared" ca="1" si="189"/>
        <v>0</v>
      </c>
      <c r="HQ6" s="39">
        <f t="shared" ca="1" si="190"/>
        <v>0</v>
      </c>
      <c r="HR6" s="39">
        <f t="shared" ca="1" si="191"/>
        <v>0</v>
      </c>
      <c r="HS6" s="39">
        <f t="shared" ca="1" si="192"/>
        <v>0</v>
      </c>
      <c r="HT6" s="39">
        <f t="shared" ca="1" si="193"/>
        <v>0</v>
      </c>
      <c r="HU6" s="39">
        <f t="shared" ca="1" si="194"/>
        <v>0</v>
      </c>
      <c r="HV6" s="39">
        <f t="shared" ca="1" si="195"/>
        <v>0</v>
      </c>
      <c r="HW6" s="39">
        <f t="shared" ca="1" si="196"/>
        <v>0</v>
      </c>
      <c r="HX6" s="39">
        <f t="shared" ca="1" si="197"/>
        <v>0</v>
      </c>
      <c r="HY6" s="39">
        <f t="shared" ca="1" si="198"/>
        <v>0</v>
      </c>
      <c r="HZ6" s="39">
        <f t="shared" ca="1" si="199"/>
        <v>0</v>
      </c>
      <c r="IA6" s="39">
        <f t="shared" ca="1" si="200"/>
        <v>0</v>
      </c>
      <c r="IB6" s="39">
        <f t="shared" ca="1" si="201"/>
        <v>0</v>
      </c>
      <c r="IC6" s="39">
        <f t="shared" ca="1" si="202"/>
        <v>0</v>
      </c>
      <c r="ID6" s="39">
        <f t="shared" ca="1" si="203"/>
        <v>0</v>
      </c>
      <c r="IE6" s="39">
        <f t="shared" ca="1" si="204"/>
        <v>0</v>
      </c>
      <c r="IF6" s="39">
        <f t="shared" ca="1" si="205"/>
        <v>0</v>
      </c>
      <c r="IG6" s="39">
        <f t="shared" ca="1" si="206"/>
        <v>0</v>
      </c>
      <c r="IH6" s="39">
        <f t="shared" ca="1" si="207"/>
        <v>0</v>
      </c>
      <c r="II6" s="39">
        <f t="shared" ca="1" si="208"/>
        <v>0</v>
      </c>
      <c r="IJ6" s="39">
        <f t="shared" ca="1" si="209"/>
        <v>0</v>
      </c>
      <c r="IK6" s="39">
        <f t="shared" ca="1" si="210"/>
        <v>0</v>
      </c>
      <c r="IL6" s="39">
        <f t="shared" ca="1" si="211"/>
        <v>0</v>
      </c>
      <c r="IM6" s="39">
        <f t="shared" ca="1" si="212"/>
        <v>0</v>
      </c>
      <c r="IN6" s="39">
        <f t="shared" ca="1" si="213"/>
        <v>0</v>
      </c>
      <c r="IO6" s="39">
        <f t="shared" ca="1" si="214"/>
        <v>0</v>
      </c>
      <c r="IP6" s="39">
        <f t="shared" ca="1" si="215"/>
        <v>0</v>
      </c>
      <c r="IQ6" s="39">
        <f t="shared" ca="1" si="216"/>
        <v>0</v>
      </c>
      <c r="IR6" s="39">
        <f t="shared" ca="1" si="217"/>
        <v>0</v>
      </c>
      <c r="IS6" s="39">
        <f t="shared" ca="1" si="218"/>
        <v>0</v>
      </c>
      <c r="IT6" s="39">
        <f t="shared" ca="1" si="219"/>
        <v>0</v>
      </c>
      <c r="IU6" s="39">
        <f t="shared" ca="1" si="220"/>
        <v>0</v>
      </c>
      <c r="IV6" s="39">
        <f t="shared" ca="1" si="221"/>
        <v>0</v>
      </c>
      <c r="IW6" s="39">
        <f t="shared" ca="1" si="222"/>
        <v>0</v>
      </c>
      <c r="IX6" s="39">
        <f t="shared" ca="1" si="223"/>
        <v>0</v>
      </c>
      <c r="IY6" s="39">
        <f t="shared" ca="1" si="224"/>
        <v>0</v>
      </c>
      <c r="IZ6" s="39">
        <f t="shared" ca="1" si="225"/>
        <v>0</v>
      </c>
      <c r="JA6" s="39">
        <f t="shared" ca="1" si="226"/>
        <v>0</v>
      </c>
      <c r="JB6" s="39">
        <f t="shared" ca="1" si="227"/>
        <v>0</v>
      </c>
      <c r="JC6" s="39">
        <f t="shared" ca="1" si="228"/>
        <v>0</v>
      </c>
      <c r="JD6" s="39">
        <f t="shared" ca="1" si="229"/>
        <v>0</v>
      </c>
      <c r="JE6" s="39">
        <f t="shared" ca="1" si="230"/>
        <v>0</v>
      </c>
      <c r="JF6" s="39">
        <f t="shared" ca="1" si="231"/>
        <v>0</v>
      </c>
      <c r="JG6" s="39">
        <f t="shared" ca="1" si="232"/>
        <v>0</v>
      </c>
      <c r="JH6" s="39">
        <f t="shared" ca="1" si="233"/>
        <v>0</v>
      </c>
      <c r="JI6" s="39">
        <f t="shared" ca="1" si="234"/>
        <v>0</v>
      </c>
      <c r="JJ6" s="39">
        <f t="shared" ca="1" si="235"/>
        <v>0</v>
      </c>
      <c r="JK6" s="39">
        <f t="shared" ca="1" si="236"/>
        <v>0</v>
      </c>
      <c r="JL6" s="39">
        <f t="shared" ca="1" si="237"/>
        <v>0</v>
      </c>
      <c r="JM6" s="39">
        <f t="shared" ca="1" si="238"/>
        <v>0</v>
      </c>
      <c r="JN6" s="39">
        <f t="shared" ca="1" si="239"/>
        <v>0</v>
      </c>
      <c r="JO6" s="39">
        <f t="shared" ca="1" si="240"/>
        <v>0</v>
      </c>
      <c r="JP6" s="39">
        <f t="shared" ca="1" si="241"/>
        <v>0</v>
      </c>
      <c r="JQ6" s="39">
        <f t="shared" ca="1" si="242"/>
        <v>0</v>
      </c>
      <c r="JR6" s="39">
        <f t="shared" ca="1" si="243"/>
        <v>0</v>
      </c>
      <c r="JS6" s="39">
        <f t="shared" ca="1" si="244"/>
        <v>0</v>
      </c>
      <c r="JT6" s="39">
        <f t="shared" ca="1" si="245"/>
        <v>0</v>
      </c>
      <c r="JU6" s="39">
        <f t="shared" ca="1" si="246"/>
        <v>0</v>
      </c>
      <c r="JV6" s="39">
        <f t="shared" ca="1" si="247"/>
        <v>0</v>
      </c>
      <c r="JW6" s="39">
        <f t="shared" ca="1" si="248"/>
        <v>0</v>
      </c>
      <c r="JX6" s="39">
        <f t="shared" ca="1" si="249"/>
        <v>0</v>
      </c>
      <c r="JY6" s="39">
        <f t="shared" ca="1" si="250"/>
        <v>0</v>
      </c>
      <c r="JZ6" s="39">
        <f t="shared" ca="1" si="251"/>
        <v>0</v>
      </c>
      <c r="KA6" s="39">
        <f t="shared" ca="1" si="252"/>
        <v>0</v>
      </c>
      <c r="KB6" s="39">
        <f t="shared" ca="1" si="253"/>
        <v>0</v>
      </c>
      <c r="KC6" s="39">
        <f t="shared" ca="1" si="254"/>
        <v>0</v>
      </c>
      <c r="KD6" s="39">
        <f t="shared" ca="1" si="255"/>
        <v>0</v>
      </c>
      <c r="KE6" s="39">
        <f t="shared" ca="1" si="256"/>
        <v>0</v>
      </c>
      <c r="KF6" s="39">
        <f t="shared" ca="1" si="257"/>
        <v>0</v>
      </c>
      <c r="KG6" s="39">
        <f t="shared" ca="1" si="258"/>
        <v>0</v>
      </c>
      <c r="KH6" s="39">
        <f t="shared" ca="1" si="259"/>
        <v>0</v>
      </c>
      <c r="KI6" s="39">
        <f t="shared" ca="1" si="260"/>
        <v>0</v>
      </c>
      <c r="KJ6" s="39">
        <f t="shared" ca="1" si="261"/>
        <v>0</v>
      </c>
      <c r="KK6" s="39">
        <f t="shared" ca="1" si="262"/>
        <v>0</v>
      </c>
      <c r="KL6" s="39">
        <f t="shared" ca="1" si="263"/>
        <v>0</v>
      </c>
      <c r="KM6" s="39">
        <f t="shared" ca="1" si="264"/>
        <v>0</v>
      </c>
      <c r="KN6" s="39">
        <f t="shared" ca="1" si="265"/>
        <v>0</v>
      </c>
      <c r="KO6" s="39">
        <f t="shared" ca="1" si="266"/>
        <v>0</v>
      </c>
      <c r="KP6" s="39">
        <f t="shared" ca="1" si="267"/>
        <v>0</v>
      </c>
      <c r="KQ6" s="39">
        <f t="shared" ca="1" si="268"/>
        <v>0</v>
      </c>
      <c r="KR6" s="39">
        <f t="shared" ca="1" si="269"/>
        <v>0</v>
      </c>
      <c r="KS6" s="39">
        <f t="shared" ca="1" si="270"/>
        <v>0</v>
      </c>
      <c r="KT6" s="39">
        <f t="shared" ca="1" si="271"/>
        <v>0</v>
      </c>
      <c r="KU6" s="39">
        <f t="shared" ca="1" si="272"/>
        <v>0</v>
      </c>
      <c r="KV6" s="39">
        <f t="shared" ca="1" si="273"/>
        <v>0</v>
      </c>
      <c r="KW6" s="39">
        <f t="shared" ca="1" si="274"/>
        <v>0</v>
      </c>
      <c r="KX6" s="39">
        <f t="shared" ca="1" si="275"/>
        <v>0</v>
      </c>
      <c r="KY6" s="39">
        <f t="shared" ca="1" si="276"/>
        <v>0</v>
      </c>
      <c r="KZ6" s="39">
        <f t="shared" ca="1" si="277"/>
        <v>0</v>
      </c>
      <c r="LA6" s="39">
        <f t="shared" ca="1" si="278"/>
        <v>0</v>
      </c>
      <c r="LB6" s="39">
        <f t="shared" ca="1" si="279"/>
        <v>0</v>
      </c>
      <c r="LC6" s="39">
        <f t="shared" ca="1" si="280"/>
        <v>0</v>
      </c>
      <c r="LD6" s="39">
        <f t="shared" ca="1" si="281"/>
        <v>0</v>
      </c>
      <c r="LE6" s="39">
        <f t="shared" ca="1" si="282"/>
        <v>0</v>
      </c>
      <c r="LF6" s="39">
        <f t="shared" ca="1" si="283"/>
        <v>0</v>
      </c>
      <c r="LG6" s="39">
        <f t="shared" ca="1" si="284"/>
        <v>0</v>
      </c>
      <c r="LH6" s="39">
        <f t="shared" ca="1" si="285"/>
        <v>0</v>
      </c>
      <c r="LI6" s="39">
        <f t="shared" ca="1" si="286"/>
        <v>0</v>
      </c>
      <c r="LJ6" s="39">
        <f t="shared" ca="1" si="287"/>
        <v>0</v>
      </c>
      <c r="LK6" s="39">
        <f t="shared" ca="1" si="288"/>
        <v>0</v>
      </c>
      <c r="LL6" s="39">
        <f t="shared" ca="1" si="289"/>
        <v>0</v>
      </c>
      <c r="LM6" s="39">
        <f t="shared" ca="1" si="290"/>
        <v>0</v>
      </c>
      <c r="LN6" s="39">
        <f t="shared" ca="1" si="291"/>
        <v>0</v>
      </c>
      <c r="LO6" s="39">
        <f t="shared" ca="1" si="292"/>
        <v>0</v>
      </c>
      <c r="LP6" s="39">
        <f t="shared" ca="1" si="293"/>
        <v>0</v>
      </c>
      <c r="LQ6" s="39">
        <f t="shared" ca="1" si="294"/>
        <v>0</v>
      </c>
      <c r="LR6" s="39">
        <f t="shared" ca="1" si="295"/>
        <v>0</v>
      </c>
      <c r="LS6" s="39">
        <f t="shared" ca="1" si="296"/>
        <v>0</v>
      </c>
      <c r="LT6" s="39">
        <f t="shared" ca="1" si="297"/>
        <v>0</v>
      </c>
      <c r="LU6" s="39">
        <f t="shared" ca="1" si="298"/>
        <v>0</v>
      </c>
      <c r="LV6" s="39">
        <f t="shared" ca="1" si="299"/>
        <v>0</v>
      </c>
      <c r="LW6" s="39">
        <f t="shared" ca="1" si="300"/>
        <v>0</v>
      </c>
      <c r="LX6" s="39">
        <f t="shared" ca="1" si="301"/>
        <v>0</v>
      </c>
      <c r="LY6" s="39">
        <f t="shared" ca="1" si="302"/>
        <v>0</v>
      </c>
      <c r="LZ6" s="39">
        <f t="shared" ca="1" si="303"/>
        <v>0</v>
      </c>
      <c r="MA6" s="39">
        <f t="shared" ca="1" si="304"/>
        <v>0</v>
      </c>
      <c r="MB6" s="39">
        <f t="shared" ca="1" si="305"/>
        <v>0</v>
      </c>
      <c r="MC6" s="39">
        <f t="shared" ca="1" si="306"/>
        <v>0</v>
      </c>
      <c r="MD6" s="39">
        <f t="shared" ca="1" si="307"/>
        <v>0</v>
      </c>
      <c r="ME6" s="39">
        <f t="shared" ca="1" si="308"/>
        <v>0</v>
      </c>
      <c r="MF6" s="39">
        <f t="shared" ca="1" si="309"/>
        <v>0</v>
      </c>
      <c r="MG6" s="39">
        <f t="shared" ca="1" si="310"/>
        <v>0</v>
      </c>
      <c r="MH6" s="39">
        <f t="shared" ca="1" si="311"/>
        <v>0</v>
      </c>
      <c r="MI6" s="39">
        <f t="shared" ca="1" si="312"/>
        <v>0</v>
      </c>
      <c r="MJ6" s="39">
        <f t="shared" ca="1" si="313"/>
        <v>0</v>
      </c>
      <c r="MK6" s="39">
        <f t="shared" ca="1" si="314"/>
        <v>0</v>
      </c>
      <c r="ML6" s="39">
        <f t="shared" ca="1" si="315"/>
        <v>0</v>
      </c>
      <c r="MM6" s="39">
        <f t="shared" ca="1" si="316"/>
        <v>0</v>
      </c>
      <c r="MN6" s="39">
        <f t="shared" ca="1" si="317"/>
        <v>0</v>
      </c>
      <c r="MO6" s="39">
        <f t="shared" ca="1" si="318"/>
        <v>0</v>
      </c>
      <c r="MP6" s="39">
        <f t="shared" ca="1" si="319"/>
        <v>0</v>
      </c>
      <c r="MQ6" s="39">
        <f t="shared" ca="1" si="320"/>
        <v>0</v>
      </c>
      <c r="MR6" s="39">
        <f t="shared" ca="1" si="321"/>
        <v>0</v>
      </c>
      <c r="MS6" s="39">
        <f t="shared" ca="1" si="322"/>
        <v>0</v>
      </c>
      <c r="MT6" s="39">
        <f t="shared" ca="1" si="323"/>
        <v>0</v>
      </c>
      <c r="MU6" s="39">
        <f t="shared" ca="1" si="324"/>
        <v>0</v>
      </c>
      <c r="MV6" s="39">
        <f t="shared" ca="1" si="325"/>
        <v>0</v>
      </c>
      <c r="MW6" s="39">
        <f t="shared" ca="1" si="326"/>
        <v>0</v>
      </c>
      <c r="MX6" s="39">
        <f t="shared" ca="1" si="327"/>
        <v>0</v>
      </c>
      <c r="MY6" s="39">
        <f t="shared" ca="1" si="328"/>
        <v>0</v>
      </c>
      <c r="MZ6" s="39">
        <f t="shared" ca="1" si="329"/>
        <v>0</v>
      </c>
      <c r="NA6" s="39">
        <f t="shared" ca="1" si="330"/>
        <v>0</v>
      </c>
      <c r="NB6" s="39">
        <f t="shared" ca="1" si="331"/>
        <v>0</v>
      </c>
      <c r="NC6" s="39">
        <f t="shared" ca="1" si="332"/>
        <v>0</v>
      </c>
      <c r="ND6" s="39">
        <f t="shared" ca="1" si="333"/>
        <v>0</v>
      </c>
      <c r="NE6" s="39">
        <f t="shared" ca="1" si="334"/>
        <v>0</v>
      </c>
      <c r="NF6" s="39">
        <f t="shared" ca="1" si="335"/>
        <v>0</v>
      </c>
      <c r="NG6" s="39">
        <f t="shared" ca="1" si="336"/>
        <v>0</v>
      </c>
      <c r="NH6" s="39">
        <f t="shared" ca="1" si="337"/>
        <v>0</v>
      </c>
      <c r="NI6" s="39">
        <f t="shared" ca="1" si="338"/>
        <v>0</v>
      </c>
      <c r="NJ6" s="39">
        <f t="shared" ca="1" si="339"/>
        <v>0</v>
      </c>
      <c r="NK6" s="39">
        <f t="shared" ca="1" si="340"/>
        <v>0</v>
      </c>
      <c r="NL6" s="39">
        <f t="shared" ca="1" si="341"/>
        <v>0</v>
      </c>
      <c r="NM6" s="39">
        <f t="shared" ca="1" si="342"/>
        <v>0</v>
      </c>
      <c r="NN6" s="39">
        <f t="shared" ca="1" si="343"/>
        <v>0</v>
      </c>
      <c r="NO6" s="39">
        <f t="shared" ca="1" si="344"/>
        <v>0</v>
      </c>
      <c r="NP6" s="39">
        <f t="shared" ca="1" si="345"/>
        <v>0</v>
      </c>
      <c r="NQ6" s="39">
        <f t="shared" ca="1" si="346"/>
        <v>0</v>
      </c>
      <c r="NR6" s="39">
        <f t="shared" ca="1" si="347"/>
        <v>0</v>
      </c>
      <c r="NS6" s="39">
        <f t="shared" ca="1" si="348"/>
        <v>0</v>
      </c>
      <c r="NT6" s="39">
        <f t="shared" ca="1" si="349"/>
        <v>0</v>
      </c>
      <c r="NU6" s="39">
        <f t="shared" ca="1" si="350"/>
        <v>0</v>
      </c>
      <c r="NV6" s="39">
        <f t="shared" ca="1" si="351"/>
        <v>0</v>
      </c>
    </row>
    <row r="7" spans="1:386" x14ac:dyDescent="0.2">
      <c r="A7" s="39">
        <f>'node config'!$A7</f>
        <v>12</v>
      </c>
      <c r="B7" s="39" t="str">
        <f>'node config'!$C7</f>
        <v>app_first</v>
      </c>
      <c r="C7" s="39">
        <f>'node config'!E7</f>
        <v>1</v>
      </c>
      <c r="D7" s="40">
        <f>'node config'!$H7</f>
        <v>36241</v>
      </c>
      <c r="E7" s="36">
        <f ca="1">IF(ISBLANK(OFFSET('node config'!$U7,0,2*(COLUMN()-COLUMN($E7)))),"",OFFSET('node config'!$U7,0,2*(COLUMN()-COLUMN($E7))))</f>
        <v>27</v>
      </c>
      <c r="F7" s="36" t="str">
        <f ca="1">IF(ISBLANK(OFFSET('node config'!$U7,0,2*(COLUMN()-COLUMN($E7)))),"",OFFSET('node config'!$U7,0,2*(COLUMN()-COLUMN($E7))))</f>
        <v/>
      </c>
      <c r="G7" s="36" t="str">
        <f ca="1">IF(ISBLANK(OFFSET('node config'!$U7,0,2*(COLUMN()-COLUMN($E7)))),"",OFFSET('node config'!$U7,0,2*(COLUMN()-COLUMN($E7))))</f>
        <v/>
      </c>
      <c r="H7" s="36" t="str">
        <f ca="1">IF(ISBLANK(OFFSET('node config'!$U7,0,2*(COLUMN()-COLUMN($E7)))),"",OFFSET('node config'!$U7,0,2*(COLUMN()-COLUMN($E7))))</f>
        <v/>
      </c>
      <c r="I7" s="36" t="str">
        <f ca="1">IF(ISBLANK(OFFSET('node config'!$U7,0,2*(COLUMN()-COLUMN($E7)))),"",OFFSET('node config'!$U7,0,2*(COLUMN()-COLUMN($E7))))</f>
        <v/>
      </c>
      <c r="J7" s="36" t="str">
        <f ca="1">IF(ISBLANK(OFFSET('node config'!$U7,0,2*(COLUMN()-COLUMN($E7)))),"",OFFSET('node config'!$U7,0,2*(COLUMN()-COLUMN($E7))))</f>
        <v/>
      </c>
      <c r="K7" s="36" t="str">
        <f ca="1">IF(ISBLANK(OFFSET('node config'!$U7,0,2*(COLUMN()-COLUMN($E7)))),"",OFFSET('node config'!$U7,0,2*(COLUMN()-COLUMN($E7))))</f>
        <v/>
      </c>
      <c r="L7" s="36" t="str">
        <f ca="1">IF(ISBLANK(OFFSET('node config'!$U7,0,2*(COLUMN()-COLUMN($E7)))),"",OFFSET('node config'!$U7,0,2*(COLUMN()-COLUMN($E7))))</f>
        <v/>
      </c>
      <c r="M7" s="38">
        <f ca="1">IFERROR(OFFSET('node config'!$V7,0,2*(COLUMN()-COLUMN($M7)))/INDEX('node config'!$B7:$B56,MATCH(E7,'node config'!$A7:$A56,0))-1,"")</f>
        <v>0</v>
      </c>
      <c r="N7" s="38" t="str">
        <f ca="1">IFERROR(OFFSET('node config'!$V7,0,2*(COLUMN()-COLUMN($M7)))/INDEX('node config'!$B7:$B56,MATCH(F7,'node config'!$A7:$A56,0))-1,"")</f>
        <v/>
      </c>
      <c r="O7" s="38" t="str">
        <f ca="1">IFERROR(OFFSET('node config'!$V7,0,2*(COLUMN()-COLUMN($M7)))/INDEX('node config'!$B7:$B56,MATCH(G7,'node config'!$A7:$A56,0))-1,"")</f>
        <v/>
      </c>
      <c r="P7" s="38" t="str">
        <f ca="1">IFERROR(OFFSET('node config'!$V7,0,2*(COLUMN()-COLUMN($M7)))/INDEX('node config'!$B7:$B56,MATCH(H7,'node config'!$A7:$A56,0))-1,"")</f>
        <v/>
      </c>
      <c r="Q7" s="38" t="str">
        <f ca="1">IFERROR(OFFSET('node config'!$V7,0,2*(COLUMN()-COLUMN($M7)))/INDEX('node config'!$B7:$B56,MATCH(I7,'node config'!$A7:$A56,0))-1,"")</f>
        <v/>
      </c>
      <c r="R7" s="38" t="str">
        <f ca="1">IFERROR(OFFSET('node config'!$V7,0,2*(COLUMN()-COLUMN($M7)))/INDEX('node config'!$B7:$B56,MATCH(J7,'node config'!$A7:$A56,0))-1,"")</f>
        <v/>
      </c>
      <c r="S7" s="38" t="str">
        <f ca="1">IFERROR(OFFSET('node config'!$V7,0,2*(COLUMN()-COLUMN($M7)))/INDEX('node config'!$B7:$B56,MATCH(K7,'node config'!$A7:$A56,0))-1,"")</f>
        <v/>
      </c>
      <c r="T7" s="38" t="str">
        <f ca="1">IFERROR(OFFSET('node config'!$V7,0,2*(COLUMN()-COLUMN($M7)))/INDEX('node config'!$B7:$B56,MATCH(L7,'node config'!$A7:$A56,0))-1,"")</f>
        <v/>
      </c>
      <c r="U7" s="36">
        <f t="shared" ca="1" si="352"/>
        <v>189</v>
      </c>
      <c r="V7" s="36" t="str">
        <f t="shared" ca="1" si="0"/>
        <v/>
      </c>
      <c r="W7" s="36" t="str">
        <f t="shared" ca="1" si="0"/>
        <v/>
      </c>
      <c r="X7" s="36" t="str">
        <f t="shared" ca="1" si="0"/>
        <v/>
      </c>
      <c r="Y7" s="36" t="str">
        <f t="shared" ca="1" si="0"/>
        <v/>
      </c>
      <c r="Z7" s="36" t="str">
        <f t="shared" ca="1" si="0"/>
        <v/>
      </c>
      <c r="AA7" s="36" t="str">
        <f t="shared" ca="1" si="0"/>
        <v/>
      </c>
      <c r="AB7" s="36" t="str">
        <f t="shared" ca="1" si="0"/>
        <v/>
      </c>
      <c r="AC7" s="40">
        <f t="shared" ca="1" si="353"/>
        <v>36241</v>
      </c>
      <c r="AD7" s="40">
        <f t="shared" ca="1" si="354"/>
        <v>0</v>
      </c>
      <c r="AE7" s="40">
        <f t="shared" ca="1" si="355"/>
        <v>0</v>
      </c>
      <c r="AF7" s="40">
        <f t="shared" ca="1" si="356"/>
        <v>0</v>
      </c>
      <c r="AG7" s="40">
        <f t="shared" ca="1" si="357"/>
        <v>0</v>
      </c>
      <c r="AH7" s="40">
        <f t="shared" ca="1" si="358"/>
        <v>0</v>
      </c>
      <c r="AI7" s="40">
        <f t="shared" ca="1" si="359"/>
        <v>0</v>
      </c>
      <c r="AJ7" s="40">
        <f t="shared" ca="1" si="360"/>
        <v>0</v>
      </c>
      <c r="AK7" s="39">
        <f t="shared" ca="1" si="2"/>
        <v>0</v>
      </c>
      <c r="AL7" s="39">
        <f t="shared" ca="1" si="3"/>
        <v>0</v>
      </c>
      <c r="AM7" s="39">
        <f t="shared" ca="1" si="4"/>
        <v>0</v>
      </c>
      <c r="AN7" s="39">
        <f t="shared" ca="1" si="5"/>
        <v>0</v>
      </c>
      <c r="AO7" s="39">
        <f t="shared" ca="1" si="6"/>
        <v>0</v>
      </c>
      <c r="AP7" s="39">
        <f t="shared" ca="1" si="7"/>
        <v>0</v>
      </c>
      <c r="AQ7" s="39">
        <f t="shared" ca="1" si="8"/>
        <v>0</v>
      </c>
      <c r="AR7" s="39">
        <f t="shared" ca="1" si="9"/>
        <v>0</v>
      </c>
      <c r="AS7" s="39">
        <f t="shared" ca="1" si="10"/>
        <v>0</v>
      </c>
      <c r="AT7" s="39">
        <f t="shared" ca="1" si="11"/>
        <v>0</v>
      </c>
      <c r="AU7" s="39">
        <f t="shared" ca="1" si="12"/>
        <v>0</v>
      </c>
      <c r="AV7" s="39">
        <f t="shared" ca="1" si="13"/>
        <v>0</v>
      </c>
      <c r="AW7" s="39">
        <f t="shared" ca="1" si="14"/>
        <v>0</v>
      </c>
      <c r="AX7" s="39">
        <f t="shared" ca="1" si="15"/>
        <v>0</v>
      </c>
      <c r="AY7" s="39">
        <f t="shared" ca="1" si="16"/>
        <v>0</v>
      </c>
      <c r="AZ7" s="39">
        <f t="shared" ca="1" si="17"/>
        <v>0</v>
      </c>
      <c r="BA7" s="39">
        <f t="shared" ca="1" si="18"/>
        <v>0</v>
      </c>
      <c r="BB7" s="39">
        <f t="shared" ca="1" si="19"/>
        <v>0</v>
      </c>
      <c r="BC7" s="39">
        <f t="shared" ca="1" si="20"/>
        <v>0</v>
      </c>
      <c r="BD7" s="39">
        <f t="shared" ca="1" si="21"/>
        <v>0</v>
      </c>
      <c r="BE7" s="39">
        <f t="shared" ca="1" si="22"/>
        <v>0</v>
      </c>
      <c r="BF7" s="39">
        <f t="shared" ca="1" si="23"/>
        <v>0</v>
      </c>
      <c r="BG7" s="39">
        <f t="shared" ca="1" si="24"/>
        <v>0</v>
      </c>
      <c r="BH7" s="39">
        <f t="shared" ca="1" si="25"/>
        <v>0</v>
      </c>
      <c r="BI7" s="39">
        <f t="shared" ca="1" si="26"/>
        <v>0</v>
      </c>
      <c r="BJ7" s="39">
        <f t="shared" ca="1" si="27"/>
        <v>0</v>
      </c>
      <c r="BK7" s="39">
        <f t="shared" ca="1" si="28"/>
        <v>0</v>
      </c>
      <c r="BL7" s="39">
        <f t="shared" ca="1" si="29"/>
        <v>0</v>
      </c>
      <c r="BM7" s="39">
        <f t="shared" ca="1" si="30"/>
        <v>0</v>
      </c>
      <c r="BN7" s="39">
        <f t="shared" ca="1" si="31"/>
        <v>0</v>
      </c>
      <c r="BO7" s="39">
        <f t="shared" ca="1" si="32"/>
        <v>0</v>
      </c>
      <c r="BP7" s="39">
        <f t="shared" ca="1" si="33"/>
        <v>0</v>
      </c>
      <c r="BQ7" s="39">
        <f t="shared" ca="1" si="34"/>
        <v>0</v>
      </c>
      <c r="BR7" s="39">
        <f t="shared" ca="1" si="35"/>
        <v>0</v>
      </c>
      <c r="BS7" s="39">
        <f t="shared" ca="1" si="36"/>
        <v>0</v>
      </c>
      <c r="BT7" s="39">
        <f t="shared" ca="1" si="37"/>
        <v>0</v>
      </c>
      <c r="BU7" s="39">
        <f t="shared" ca="1" si="38"/>
        <v>0</v>
      </c>
      <c r="BV7" s="39">
        <f t="shared" ca="1" si="39"/>
        <v>-195</v>
      </c>
      <c r="BW7" s="39">
        <f t="shared" ca="1" si="40"/>
        <v>4</v>
      </c>
      <c r="BX7" s="39">
        <f t="shared" ca="1" si="41"/>
        <v>0</v>
      </c>
      <c r="BY7" s="39">
        <f t="shared" ca="1" si="42"/>
        <v>0</v>
      </c>
      <c r="BZ7" s="39">
        <f t="shared" ca="1" si="43"/>
        <v>0</v>
      </c>
      <c r="CA7" s="39">
        <f t="shared" ca="1" si="44"/>
        <v>0</v>
      </c>
      <c r="CB7" s="39">
        <f t="shared" ca="1" si="45"/>
        <v>0</v>
      </c>
      <c r="CC7" s="39">
        <f t="shared" ca="1" si="46"/>
        <v>0</v>
      </c>
      <c r="CD7" s="39">
        <f t="shared" ca="1" si="47"/>
        <v>0</v>
      </c>
      <c r="CE7" s="39">
        <f t="shared" ca="1" si="48"/>
        <v>0</v>
      </c>
      <c r="CF7" s="39">
        <f t="shared" ca="1" si="49"/>
        <v>0</v>
      </c>
      <c r="CG7" s="39">
        <f t="shared" ca="1" si="50"/>
        <v>0</v>
      </c>
      <c r="CH7" s="39">
        <f t="shared" ca="1" si="51"/>
        <v>0</v>
      </c>
      <c r="CI7" s="39">
        <f t="shared" ca="1" si="52"/>
        <v>0</v>
      </c>
      <c r="CJ7" s="39">
        <f t="shared" ca="1" si="53"/>
        <v>0</v>
      </c>
      <c r="CK7" s="39">
        <f t="shared" ca="1" si="54"/>
        <v>0</v>
      </c>
      <c r="CL7" s="39">
        <f t="shared" ca="1" si="55"/>
        <v>0</v>
      </c>
      <c r="CM7" s="39">
        <f t="shared" ca="1" si="56"/>
        <v>0</v>
      </c>
      <c r="CN7" s="39">
        <f t="shared" ca="1" si="57"/>
        <v>0</v>
      </c>
      <c r="CO7" s="39">
        <f t="shared" ca="1" si="58"/>
        <v>0</v>
      </c>
      <c r="CP7" s="39">
        <f t="shared" ca="1" si="59"/>
        <v>0</v>
      </c>
      <c r="CQ7" s="39">
        <f t="shared" ca="1" si="60"/>
        <v>0</v>
      </c>
      <c r="CR7" s="39">
        <f t="shared" ca="1" si="61"/>
        <v>0</v>
      </c>
      <c r="CS7" s="39">
        <f t="shared" ca="1" si="62"/>
        <v>0</v>
      </c>
      <c r="CT7" s="39">
        <f t="shared" ca="1" si="63"/>
        <v>0</v>
      </c>
      <c r="CU7" s="39">
        <f t="shared" ca="1" si="64"/>
        <v>0</v>
      </c>
      <c r="CV7" s="39">
        <f t="shared" ca="1" si="65"/>
        <v>47</v>
      </c>
      <c r="CW7" s="39">
        <f t="shared" ca="1" si="66"/>
        <v>23</v>
      </c>
      <c r="CX7" s="39">
        <f t="shared" ca="1" si="67"/>
        <v>870</v>
      </c>
      <c r="CY7" s="39">
        <f t="shared" ca="1" si="68"/>
        <v>0</v>
      </c>
      <c r="CZ7" s="39">
        <f t="shared" ca="1" si="69"/>
        <v>0</v>
      </c>
      <c r="DA7" s="39">
        <f t="shared" ca="1" si="70"/>
        <v>0</v>
      </c>
      <c r="DB7" s="39">
        <f t="shared" ca="1" si="71"/>
        <v>0</v>
      </c>
      <c r="DC7" s="39">
        <f t="shared" ca="1" si="72"/>
        <v>0</v>
      </c>
      <c r="DD7" s="39">
        <f t="shared" ca="1" si="73"/>
        <v>0</v>
      </c>
      <c r="DE7" s="39">
        <f t="shared" ca="1" si="74"/>
        <v>0</v>
      </c>
      <c r="DF7" s="39">
        <f t="shared" ca="1" si="75"/>
        <v>0</v>
      </c>
      <c r="DG7" s="39">
        <f t="shared" ca="1" si="76"/>
        <v>0</v>
      </c>
      <c r="DH7" s="39">
        <f t="shared" ca="1" si="77"/>
        <v>0</v>
      </c>
      <c r="DI7" s="39">
        <f t="shared" ca="1" si="78"/>
        <v>0</v>
      </c>
      <c r="DJ7" s="39">
        <f t="shared" ca="1" si="79"/>
        <v>0</v>
      </c>
      <c r="DK7" s="39">
        <f t="shared" ca="1" si="80"/>
        <v>0</v>
      </c>
      <c r="DL7" s="39">
        <f t="shared" ca="1" si="81"/>
        <v>0</v>
      </c>
      <c r="DM7" s="39">
        <f t="shared" ca="1" si="82"/>
        <v>0</v>
      </c>
      <c r="DN7" s="39">
        <f t="shared" ca="1" si="83"/>
        <v>0</v>
      </c>
      <c r="DO7" s="39">
        <f t="shared" ca="1" si="84"/>
        <v>0</v>
      </c>
      <c r="DP7" s="39">
        <f t="shared" ca="1" si="85"/>
        <v>0</v>
      </c>
      <c r="DQ7" s="39">
        <f t="shared" ca="1" si="86"/>
        <v>0</v>
      </c>
      <c r="DR7" s="39">
        <f t="shared" ca="1" si="87"/>
        <v>0</v>
      </c>
      <c r="DS7" s="39">
        <f t="shared" ca="1" si="88"/>
        <v>0</v>
      </c>
      <c r="DT7" s="39">
        <f t="shared" ca="1" si="89"/>
        <v>0</v>
      </c>
      <c r="DU7" s="39">
        <f t="shared" ca="1" si="90"/>
        <v>0</v>
      </c>
      <c r="DV7" s="39">
        <f t="shared" ca="1" si="91"/>
        <v>0</v>
      </c>
      <c r="DW7" s="39">
        <f t="shared" ca="1" si="92"/>
        <v>0</v>
      </c>
      <c r="DX7" s="39">
        <f t="shared" ca="1" si="93"/>
        <v>0</v>
      </c>
      <c r="DY7" s="39">
        <f t="shared" ca="1" si="94"/>
        <v>0</v>
      </c>
      <c r="DZ7" s="39">
        <f t="shared" ca="1" si="95"/>
        <v>0</v>
      </c>
      <c r="EA7" s="39">
        <f t="shared" ca="1" si="96"/>
        <v>0</v>
      </c>
      <c r="EB7" s="39">
        <f t="shared" ca="1" si="97"/>
        <v>0</v>
      </c>
      <c r="EC7" s="39">
        <f t="shared" ca="1" si="98"/>
        <v>0</v>
      </c>
      <c r="ED7" s="39">
        <f t="shared" ca="1" si="99"/>
        <v>0</v>
      </c>
      <c r="EE7" s="39">
        <f t="shared" ca="1" si="100"/>
        <v>0</v>
      </c>
      <c r="EF7" s="39">
        <f t="shared" ca="1" si="101"/>
        <v>0</v>
      </c>
      <c r="EG7" s="39">
        <f t="shared" ca="1" si="102"/>
        <v>0</v>
      </c>
      <c r="EH7" s="39">
        <f t="shared" ca="1" si="103"/>
        <v>0</v>
      </c>
      <c r="EI7" s="39">
        <f t="shared" ca="1" si="104"/>
        <v>0</v>
      </c>
      <c r="EJ7" s="39">
        <f t="shared" ca="1" si="105"/>
        <v>0</v>
      </c>
      <c r="EK7" s="39">
        <f t="shared" ca="1" si="106"/>
        <v>0</v>
      </c>
      <c r="EL7" s="39">
        <f t="shared" ca="1" si="107"/>
        <v>0</v>
      </c>
      <c r="EM7" s="39">
        <f t="shared" ca="1" si="108"/>
        <v>0</v>
      </c>
      <c r="EN7" s="39">
        <f t="shared" ca="1" si="109"/>
        <v>0</v>
      </c>
      <c r="EO7" s="39">
        <f t="shared" ca="1" si="110"/>
        <v>0</v>
      </c>
      <c r="EP7" s="39">
        <f t="shared" ca="1" si="111"/>
        <v>0</v>
      </c>
      <c r="EQ7" s="39">
        <f t="shared" ca="1" si="112"/>
        <v>0</v>
      </c>
      <c r="ER7" s="39">
        <f t="shared" ca="1" si="113"/>
        <v>0</v>
      </c>
      <c r="ES7" s="39">
        <f t="shared" ca="1" si="114"/>
        <v>0</v>
      </c>
      <c r="ET7" s="39">
        <f t="shared" ca="1" si="115"/>
        <v>0</v>
      </c>
      <c r="EU7" s="39">
        <f t="shared" ca="1" si="116"/>
        <v>0</v>
      </c>
      <c r="EV7" s="39">
        <f t="shared" ca="1" si="117"/>
        <v>0</v>
      </c>
      <c r="EW7" s="39">
        <f t="shared" ca="1" si="118"/>
        <v>0</v>
      </c>
      <c r="EX7" s="39">
        <f t="shared" ca="1" si="119"/>
        <v>0</v>
      </c>
      <c r="EY7" s="39">
        <f t="shared" ca="1" si="120"/>
        <v>0</v>
      </c>
      <c r="EZ7" s="39">
        <f t="shared" ca="1" si="121"/>
        <v>0</v>
      </c>
      <c r="FA7" s="39">
        <f t="shared" ca="1" si="122"/>
        <v>0</v>
      </c>
      <c r="FB7" s="39">
        <f t="shared" ca="1" si="123"/>
        <v>0</v>
      </c>
      <c r="FC7" s="39">
        <f t="shared" ca="1" si="124"/>
        <v>0</v>
      </c>
      <c r="FD7" s="39">
        <f t="shared" ca="1" si="125"/>
        <v>0</v>
      </c>
      <c r="FE7" s="39">
        <f t="shared" ca="1" si="126"/>
        <v>0</v>
      </c>
      <c r="FF7" s="39">
        <f t="shared" ca="1" si="127"/>
        <v>0</v>
      </c>
      <c r="FG7" s="39">
        <f t="shared" ca="1" si="128"/>
        <v>0</v>
      </c>
      <c r="FH7" s="39">
        <f t="shared" ca="1" si="129"/>
        <v>0</v>
      </c>
      <c r="FI7" s="39">
        <f t="shared" ca="1" si="130"/>
        <v>0</v>
      </c>
      <c r="FJ7" s="39">
        <f t="shared" ca="1" si="131"/>
        <v>0</v>
      </c>
      <c r="FK7" s="39">
        <f t="shared" ca="1" si="132"/>
        <v>0</v>
      </c>
      <c r="FL7" s="39">
        <f t="shared" ca="1" si="133"/>
        <v>0</v>
      </c>
      <c r="FM7" s="39">
        <f t="shared" ca="1" si="134"/>
        <v>0</v>
      </c>
      <c r="FN7" s="39">
        <f t="shared" ca="1" si="135"/>
        <v>0</v>
      </c>
      <c r="FO7" s="39">
        <f t="shared" ca="1" si="136"/>
        <v>0</v>
      </c>
      <c r="FP7" s="39">
        <f t="shared" ca="1" si="137"/>
        <v>0</v>
      </c>
      <c r="FQ7" s="39">
        <f t="shared" ca="1" si="138"/>
        <v>0</v>
      </c>
      <c r="FR7" s="39">
        <f t="shared" ca="1" si="139"/>
        <v>0</v>
      </c>
      <c r="FS7" s="39">
        <f t="shared" ca="1" si="140"/>
        <v>0</v>
      </c>
      <c r="FT7" s="39">
        <f t="shared" ca="1" si="141"/>
        <v>0</v>
      </c>
      <c r="FU7" s="39">
        <f t="shared" ca="1" si="142"/>
        <v>0</v>
      </c>
      <c r="FV7" s="39">
        <f t="shared" ca="1" si="143"/>
        <v>0</v>
      </c>
      <c r="FW7" s="39">
        <f t="shared" ca="1" si="144"/>
        <v>0</v>
      </c>
      <c r="FX7" s="39">
        <f t="shared" ca="1" si="145"/>
        <v>0</v>
      </c>
      <c r="FY7" s="39">
        <f t="shared" ca="1" si="146"/>
        <v>0</v>
      </c>
      <c r="FZ7" s="39">
        <f t="shared" ca="1" si="147"/>
        <v>0</v>
      </c>
      <c r="GA7" s="39">
        <f t="shared" ca="1" si="148"/>
        <v>0</v>
      </c>
      <c r="GB7" s="39">
        <f t="shared" ca="1" si="149"/>
        <v>0</v>
      </c>
      <c r="GC7" s="39">
        <f t="shared" ca="1" si="150"/>
        <v>0</v>
      </c>
      <c r="GD7" s="39">
        <f t="shared" ca="1" si="151"/>
        <v>0</v>
      </c>
      <c r="GE7" s="39">
        <f t="shared" ca="1" si="152"/>
        <v>0</v>
      </c>
      <c r="GF7" s="39">
        <f t="shared" ca="1" si="153"/>
        <v>0</v>
      </c>
      <c r="GG7" s="39">
        <f t="shared" ca="1" si="154"/>
        <v>0</v>
      </c>
      <c r="GH7" s="39">
        <f t="shared" ca="1" si="155"/>
        <v>0</v>
      </c>
      <c r="GI7" s="39">
        <f t="shared" ca="1" si="156"/>
        <v>0</v>
      </c>
      <c r="GJ7" s="39">
        <f t="shared" ca="1" si="157"/>
        <v>0</v>
      </c>
      <c r="GK7" s="39">
        <f t="shared" ca="1" si="158"/>
        <v>0</v>
      </c>
      <c r="GL7" s="39">
        <f t="shared" ca="1" si="159"/>
        <v>0</v>
      </c>
      <c r="GM7" s="39">
        <f t="shared" ca="1" si="160"/>
        <v>0</v>
      </c>
      <c r="GN7" s="39">
        <f t="shared" ca="1" si="161"/>
        <v>0</v>
      </c>
      <c r="GO7" s="39">
        <f t="shared" ca="1" si="162"/>
        <v>0</v>
      </c>
      <c r="GP7" s="39">
        <f t="shared" ca="1" si="163"/>
        <v>0</v>
      </c>
      <c r="GQ7" s="39">
        <f t="shared" ca="1" si="164"/>
        <v>0</v>
      </c>
      <c r="GR7" s="39">
        <f t="shared" ca="1" si="165"/>
        <v>0</v>
      </c>
      <c r="GS7" s="39">
        <f t="shared" ca="1" si="166"/>
        <v>0</v>
      </c>
      <c r="GT7" s="39">
        <f t="shared" ca="1" si="167"/>
        <v>0</v>
      </c>
      <c r="GU7" s="39">
        <f t="shared" ca="1" si="168"/>
        <v>0</v>
      </c>
      <c r="GV7" s="39">
        <f t="shared" ca="1" si="169"/>
        <v>0</v>
      </c>
      <c r="GW7" s="39">
        <f t="shared" ca="1" si="170"/>
        <v>0</v>
      </c>
      <c r="GX7" s="39">
        <f t="shared" ca="1" si="171"/>
        <v>0</v>
      </c>
      <c r="GY7" s="39">
        <f t="shared" ca="1" si="172"/>
        <v>0</v>
      </c>
      <c r="GZ7" s="39">
        <f t="shared" ca="1" si="173"/>
        <v>0</v>
      </c>
      <c r="HA7" s="39">
        <f t="shared" ca="1" si="174"/>
        <v>0</v>
      </c>
      <c r="HB7" s="39">
        <f t="shared" ca="1" si="175"/>
        <v>0</v>
      </c>
      <c r="HC7" s="39">
        <f t="shared" ca="1" si="176"/>
        <v>0</v>
      </c>
      <c r="HD7" s="39">
        <f t="shared" ca="1" si="177"/>
        <v>0</v>
      </c>
      <c r="HE7" s="39">
        <f t="shared" ca="1" si="178"/>
        <v>0</v>
      </c>
      <c r="HF7" s="39">
        <f t="shared" ca="1" si="179"/>
        <v>0</v>
      </c>
      <c r="HG7" s="39">
        <f t="shared" ca="1" si="180"/>
        <v>0</v>
      </c>
      <c r="HH7" s="39">
        <f t="shared" ca="1" si="181"/>
        <v>0</v>
      </c>
      <c r="HI7" s="39">
        <f t="shared" ca="1" si="182"/>
        <v>0</v>
      </c>
      <c r="HJ7" s="39">
        <f t="shared" ca="1" si="183"/>
        <v>0</v>
      </c>
      <c r="HK7" s="39">
        <f t="shared" ca="1" si="184"/>
        <v>0</v>
      </c>
      <c r="HL7" s="39">
        <f t="shared" ca="1" si="185"/>
        <v>0</v>
      </c>
      <c r="HM7" s="39">
        <f t="shared" ca="1" si="186"/>
        <v>0</v>
      </c>
      <c r="HN7" s="39">
        <f t="shared" ca="1" si="187"/>
        <v>0</v>
      </c>
      <c r="HO7" s="39">
        <f t="shared" ca="1" si="188"/>
        <v>0</v>
      </c>
      <c r="HP7" s="39">
        <f t="shared" ca="1" si="189"/>
        <v>0</v>
      </c>
      <c r="HQ7" s="39">
        <f t="shared" ca="1" si="190"/>
        <v>0</v>
      </c>
      <c r="HR7" s="39">
        <f t="shared" ca="1" si="191"/>
        <v>36241</v>
      </c>
      <c r="HS7" s="39">
        <f t="shared" ca="1" si="192"/>
        <v>0</v>
      </c>
      <c r="HT7" s="39">
        <f t="shared" ca="1" si="193"/>
        <v>0</v>
      </c>
      <c r="HU7" s="39">
        <f t="shared" ca="1" si="194"/>
        <v>0</v>
      </c>
      <c r="HV7" s="39">
        <f t="shared" ca="1" si="195"/>
        <v>0</v>
      </c>
      <c r="HW7" s="39">
        <f t="shared" ca="1" si="196"/>
        <v>0</v>
      </c>
      <c r="HX7" s="39">
        <f t="shared" ca="1" si="197"/>
        <v>0</v>
      </c>
      <c r="HY7" s="39">
        <f t="shared" ca="1" si="198"/>
        <v>0</v>
      </c>
      <c r="HZ7" s="39">
        <f t="shared" ca="1" si="199"/>
        <v>0</v>
      </c>
      <c r="IA7" s="39">
        <f t="shared" ca="1" si="200"/>
        <v>0</v>
      </c>
      <c r="IB7" s="39">
        <f t="shared" ca="1" si="201"/>
        <v>0</v>
      </c>
      <c r="IC7" s="39">
        <f t="shared" ca="1" si="202"/>
        <v>0</v>
      </c>
      <c r="ID7" s="39">
        <f t="shared" ca="1" si="203"/>
        <v>0</v>
      </c>
      <c r="IE7" s="39">
        <f t="shared" ca="1" si="204"/>
        <v>0</v>
      </c>
      <c r="IF7" s="39">
        <f t="shared" ca="1" si="205"/>
        <v>0</v>
      </c>
      <c r="IG7" s="39">
        <f t="shared" ca="1" si="206"/>
        <v>0</v>
      </c>
      <c r="IH7" s="39">
        <f t="shared" ca="1" si="207"/>
        <v>0</v>
      </c>
      <c r="II7" s="39">
        <f t="shared" ca="1" si="208"/>
        <v>0</v>
      </c>
      <c r="IJ7" s="39">
        <f t="shared" ca="1" si="209"/>
        <v>0</v>
      </c>
      <c r="IK7" s="39">
        <f t="shared" ca="1" si="210"/>
        <v>0</v>
      </c>
      <c r="IL7" s="39">
        <f t="shared" ca="1" si="211"/>
        <v>0</v>
      </c>
      <c r="IM7" s="39">
        <f t="shared" ca="1" si="212"/>
        <v>0</v>
      </c>
      <c r="IN7" s="39">
        <f t="shared" ca="1" si="213"/>
        <v>0</v>
      </c>
      <c r="IO7" s="39">
        <f t="shared" ca="1" si="214"/>
        <v>0</v>
      </c>
      <c r="IP7" s="39">
        <f t="shared" ca="1" si="215"/>
        <v>0</v>
      </c>
      <c r="IQ7" s="39">
        <f t="shared" ca="1" si="216"/>
        <v>0</v>
      </c>
      <c r="IR7" s="39">
        <f t="shared" ca="1" si="217"/>
        <v>0</v>
      </c>
      <c r="IS7" s="39">
        <f t="shared" ca="1" si="218"/>
        <v>0</v>
      </c>
      <c r="IT7" s="39">
        <f t="shared" ca="1" si="219"/>
        <v>0</v>
      </c>
      <c r="IU7" s="39">
        <f t="shared" ca="1" si="220"/>
        <v>0</v>
      </c>
      <c r="IV7" s="39">
        <f t="shared" ca="1" si="221"/>
        <v>0</v>
      </c>
      <c r="IW7" s="39">
        <f t="shared" ca="1" si="222"/>
        <v>0</v>
      </c>
      <c r="IX7" s="39">
        <f t="shared" ca="1" si="223"/>
        <v>0</v>
      </c>
      <c r="IY7" s="39">
        <f t="shared" ca="1" si="224"/>
        <v>0</v>
      </c>
      <c r="IZ7" s="39">
        <f t="shared" ca="1" si="225"/>
        <v>0</v>
      </c>
      <c r="JA7" s="39">
        <f t="shared" ca="1" si="226"/>
        <v>0</v>
      </c>
      <c r="JB7" s="39">
        <f t="shared" ca="1" si="227"/>
        <v>0</v>
      </c>
      <c r="JC7" s="39">
        <f t="shared" ca="1" si="228"/>
        <v>0</v>
      </c>
      <c r="JD7" s="39">
        <f t="shared" ca="1" si="229"/>
        <v>0</v>
      </c>
      <c r="JE7" s="39">
        <f t="shared" ca="1" si="230"/>
        <v>0</v>
      </c>
      <c r="JF7" s="39">
        <f t="shared" ca="1" si="231"/>
        <v>0</v>
      </c>
      <c r="JG7" s="39">
        <f t="shared" ca="1" si="232"/>
        <v>0</v>
      </c>
      <c r="JH7" s="39">
        <f t="shared" ca="1" si="233"/>
        <v>0</v>
      </c>
      <c r="JI7" s="39">
        <f t="shared" ca="1" si="234"/>
        <v>0</v>
      </c>
      <c r="JJ7" s="39">
        <f t="shared" ca="1" si="235"/>
        <v>0</v>
      </c>
      <c r="JK7" s="39">
        <f t="shared" ca="1" si="236"/>
        <v>0</v>
      </c>
      <c r="JL7" s="39">
        <f t="shared" ca="1" si="237"/>
        <v>0</v>
      </c>
      <c r="JM7" s="39">
        <f t="shared" ca="1" si="238"/>
        <v>0</v>
      </c>
      <c r="JN7" s="39">
        <f t="shared" ca="1" si="239"/>
        <v>0</v>
      </c>
      <c r="JO7" s="39">
        <f t="shared" ca="1" si="240"/>
        <v>0</v>
      </c>
      <c r="JP7" s="39">
        <f t="shared" ca="1" si="241"/>
        <v>0</v>
      </c>
      <c r="JQ7" s="39">
        <f t="shared" ca="1" si="242"/>
        <v>0</v>
      </c>
      <c r="JR7" s="39">
        <f t="shared" ca="1" si="243"/>
        <v>0</v>
      </c>
      <c r="JS7" s="39">
        <f t="shared" ca="1" si="244"/>
        <v>0</v>
      </c>
      <c r="JT7" s="39">
        <f t="shared" ca="1" si="245"/>
        <v>0</v>
      </c>
      <c r="JU7" s="39">
        <f t="shared" ca="1" si="246"/>
        <v>0</v>
      </c>
      <c r="JV7" s="39">
        <f t="shared" ca="1" si="247"/>
        <v>0</v>
      </c>
      <c r="JW7" s="39">
        <f t="shared" ca="1" si="248"/>
        <v>0</v>
      </c>
      <c r="JX7" s="39">
        <f t="shared" ca="1" si="249"/>
        <v>0</v>
      </c>
      <c r="JY7" s="39">
        <f t="shared" ca="1" si="250"/>
        <v>0</v>
      </c>
      <c r="JZ7" s="39">
        <f t="shared" ca="1" si="251"/>
        <v>0</v>
      </c>
      <c r="KA7" s="39">
        <f t="shared" ca="1" si="252"/>
        <v>0</v>
      </c>
      <c r="KB7" s="39">
        <f t="shared" ca="1" si="253"/>
        <v>0</v>
      </c>
      <c r="KC7" s="39">
        <f t="shared" ca="1" si="254"/>
        <v>0</v>
      </c>
      <c r="KD7" s="39">
        <f t="shared" ca="1" si="255"/>
        <v>0</v>
      </c>
      <c r="KE7" s="39">
        <f t="shared" ca="1" si="256"/>
        <v>0</v>
      </c>
      <c r="KF7" s="39">
        <f t="shared" ca="1" si="257"/>
        <v>0</v>
      </c>
      <c r="KG7" s="39">
        <f t="shared" ca="1" si="258"/>
        <v>0</v>
      </c>
      <c r="KH7" s="39">
        <f t="shared" ca="1" si="259"/>
        <v>0</v>
      </c>
      <c r="KI7" s="39">
        <f t="shared" ca="1" si="260"/>
        <v>0</v>
      </c>
      <c r="KJ7" s="39">
        <f t="shared" ca="1" si="261"/>
        <v>0</v>
      </c>
      <c r="KK7" s="39">
        <f t="shared" ca="1" si="262"/>
        <v>0</v>
      </c>
      <c r="KL7" s="39">
        <f t="shared" ca="1" si="263"/>
        <v>0</v>
      </c>
      <c r="KM7" s="39">
        <f t="shared" ca="1" si="264"/>
        <v>0</v>
      </c>
      <c r="KN7" s="39">
        <f t="shared" ca="1" si="265"/>
        <v>0</v>
      </c>
      <c r="KO7" s="39">
        <f t="shared" ca="1" si="266"/>
        <v>0</v>
      </c>
      <c r="KP7" s="39">
        <f t="shared" ca="1" si="267"/>
        <v>0</v>
      </c>
      <c r="KQ7" s="39">
        <f t="shared" ca="1" si="268"/>
        <v>0</v>
      </c>
      <c r="KR7" s="39">
        <f t="shared" ca="1" si="269"/>
        <v>0</v>
      </c>
      <c r="KS7" s="39">
        <f t="shared" ca="1" si="270"/>
        <v>0</v>
      </c>
      <c r="KT7" s="39">
        <f t="shared" ca="1" si="271"/>
        <v>0</v>
      </c>
      <c r="KU7" s="39">
        <f t="shared" ca="1" si="272"/>
        <v>0</v>
      </c>
      <c r="KV7" s="39">
        <f t="shared" ca="1" si="273"/>
        <v>0</v>
      </c>
      <c r="KW7" s="39">
        <f t="shared" ca="1" si="274"/>
        <v>0</v>
      </c>
      <c r="KX7" s="39">
        <f t="shared" ca="1" si="275"/>
        <v>0</v>
      </c>
      <c r="KY7" s="39">
        <f t="shared" ca="1" si="276"/>
        <v>0</v>
      </c>
      <c r="KZ7" s="39">
        <f t="shared" ca="1" si="277"/>
        <v>0</v>
      </c>
      <c r="LA7" s="39">
        <f t="shared" ca="1" si="278"/>
        <v>0</v>
      </c>
      <c r="LB7" s="39">
        <f t="shared" ca="1" si="279"/>
        <v>0</v>
      </c>
      <c r="LC7" s="39">
        <f t="shared" ca="1" si="280"/>
        <v>0</v>
      </c>
      <c r="LD7" s="39">
        <f t="shared" ca="1" si="281"/>
        <v>0</v>
      </c>
      <c r="LE7" s="39">
        <f t="shared" ca="1" si="282"/>
        <v>0</v>
      </c>
      <c r="LF7" s="39">
        <f t="shared" ca="1" si="283"/>
        <v>0</v>
      </c>
      <c r="LG7" s="39">
        <f t="shared" ca="1" si="284"/>
        <v>0</v>
      </c>
      <c r="LH7" s="39">
        <f t="shared" ca="1" si="285"/>
        <v>0</v>
      </c>
      <c r="LI7" s="39">
        <f t="shared" ca="1" si="286"/>
        <v>0</v>
      </c>
      <c r="LJ7" s="39">
        <f t="shared" ca="1" si="287"/>
        <v>0</v>
      </c>
      <c r="LK7" s="39">
        <f t="shared" ca="1" si="288"/>
        <v>0</v>
      </c>
      <c r="LL7" s="39">
        <f t="shared" ca="1" si="289"/>
        <v>0</v>
      </c>
      <c r="LM7" s="39">
        <f t="shared" ca="1" si="290"/>
        <v>0</v>
      </c>
      <c r="LN7" s="39">
        <f t="shared" ca="1" si="291"/>
        <v>0</v>
      </c>
      <c r="LO7" s="39">
        <f t="shared" ca="1" si="292"/>
        <v>0</v>
      </c>
      <c r="LP7" s="39">
        <f t="shared" ca="1" si="293"/>
        <v>0</v>
      </c>
      <c r="LQ7" s="39">
        <f t="shared" ca="1" si="294"/>
        <v>0</v>
      </c>
      <c r="LR7" s="39">
        <f t="shared" ca="1" si="295"/>
        <v>0</v>
      </c>
      <c r="LS7" s="39">
        <f t="shared" ca="1" si="296"/>
        <v>0</v>
      </c>
      <c r="LT7" s="39">
        <f t="shared" ca="1" si="297"/>
        <v>0</v>
      </c>
      <c r="LU7" s="39">
        <f t="shared" ca="1" si="298"/>
        <v>0</v>
      </c>
      <c r="LV7" s="39">
        <f t="shared" ca="1" si="299"/>
        <v>0</v>
      </c>
      <c r="LW7" s="39">
        <f t="shared" ca="1" si="300"/>
        <v>0</v>
      </c>
      <c r="LX7" s="39">
        <f t="shared" ca="1" si="301"/>
        <v>0</v>
      </c>
      <c r="LY7" s="39">
        <f t="shared" ca="1" si="302"/>
        <v>0</v>
      </c>
      <c r="LZ7" s="39">
        <f t="shared" ca="1" si="303"/>
        <v>0</v>
      </c>
      <c r="MA7" s="39">
        <f t="shared" ca="1" si="304"/>
        <v>0</v>
      </c>
      <c r="MB7" s="39">
        <f t="shared" ca="1" si="305"/>
        <v>0</v>
      </c>
      <c r="MC7" s="39">
        <f t="shared" ca="1" si="306"/>
        <v>0</v>
      </c>
      <c r="MD7" s="39">
        <f t="shared" ca="1" si="307"/>
        <v>0</v>
      </c>
      <c r="ME7" s="39">
        <f t="shared" ca="1" si="308"/>
        <v>0</v>
      </c>
      <c r="MF7" s="39">
        <f t="shared" ca="1" si="309"/>
        <v>0</v>
      </c>
      <c r="MG7" s="39">
        <f t="shared" ca="1" si="310"/>
        <v>0</v>
      </c>
      <c r="MH7" s="39">
        <f t="shared" ca="1" si="311"/>
        <v>0</v>
      </c>
      <c r="MI7" s="39">
        <f t="shared" ca="1" si="312"/>
        <v>0</v>
      </c>
      <c r="MJ7" s="39">
        <f t="shared" ca="1" si="313"/>
        <v>0</v>
      </c>
      <c r="MK7" s="39">
        <f t="shared" ca="1" si="314"/>
        <v>0</v>
      </c>
      <c r="ML7" s="39">
        <f t="shared" ca="1" si="315"/>
        <v>0</v>
      </c>
      <c r="MM7" s="39">
        <f t="shared" ca="1" si="316"/>
        <v>0</v>
      </c>
      <c r="MN7" s="39">
        <f t="shared" ca="1" si="317"/>
        <v>0</v>
      </c>
      <c r="MO7" s="39">
        <f t="shared" ca="1" si="318"/>
        <v>0</v>
      </c>
      <c r="MP7" s="39">
        <f t="shared" ca="1" si="319"/>
        <v>0</v>
      </c>
      <c r="MQ7" s="39">
        <f t="shared" ca="1" si="320"/>
        <v>0</v>
      </c>
      <c r="MR7" s="39">
        <f t="shared" ca="1" si="321"/>
        <v>0</v>
      </c>
      <c r="MS7" s="39">
        <f t="shared" ca="1" si="322"/>
        <v>0</v>
      </c>
      <c r="MT7" s="39">
        <f t="shared" ca="1" si="323"/>
        <v>0</v>
      </c>
      <c r="MU7" s="39">
        <f t="shared" ca="1" si="324"/>
        <v>0</v>
      </c>
      <c r="MV7" s="39">
        <f t="shared" ca="1" si="325"/>
        <v>0</v>
      </c>
      <c r="MW7" s="39">
        <f t="shared" ca="1" si="326"/>
        <v>0</v>
      </c>
      <c r="MX7" s="39">
        <f t="shared" ca="1" si="327"/>
        <v>0</v>
      </c>
      <c r="MY7" s="39">
        <f t="shared" ca="1" si="328"/>
        <v>0</v>
      </c>
      <c r="MZ7" s="39">
        <f t="shared" ca="1" si="329"/>
        <v>0</v>
      </c>
      <c r="NA7" s="39">
        <f t="shared" ca="1" si="330"/>
        <v>0</v>
      </c>
      <c r="NB7" s="39">
        <f t="shared" ca="1" si="331"/>
        <v>0</v>
      </c>
      <c r="NC7" s="39">
        <f t="shared" ca="1" si="332"/>
        <v>0</v>
      </c>
      <c r="ND7" s="39">
        <f t="shared" ca="1" si="333"/>
        <v>0</v>
      </c>
      <c r="NE7" s="39">
        <f t="shared" ca="1" si="334"/>
        <v>0</v>
      </c>
      <c r="NF7" s="39">
        <f t="shared" ca="1" si="335"/>
        <v>0</v>
      </c>
      <c r="NG7" s="39">
        <f t="shared" ca="1" si="336"/>
        <v>0</v>
      </c>
      <c r="NH7" s="39">
        <f t="shared" ca="1" si="337"/>
        <v>0</v>
      </c>
      <c r="NI7" s="39">
        <f t="shared" ca="1" si="338"/>
        <v>0</v>
      </c>
      <c r="NJ7" s="39">
        <f t="shared" ca="1" si="339"/>
        <v>0</v>
      </c>
      <c r="NK7" s="39">
        <f t="shared" ca="1" si="340"/>
        <v>0</v>
      </c>
      <c r="NL7" s="39">
        <f t="shared" ca="1" si="341"/>
        <v>0</v>
      </c>
      <c r="NM7" s="39">
        <f t="shared" ca="1" si="342"/>
        <v>0</v>
      </c>
      <c r="NN7" s="39">
        <f t="shared" ca="1" si="343"/>
        <v>0</v>
      </c>
      <c r="NO7" s="39">
        <f t="shared" ca="1" si="344"/>
        <v>0</v>
      </c>
      <c r="NP7" s="39">
        <f t="shared" ca="1" si="345"/>
        <v>0</v>
      </c>
      <c r="NQ7" s="39">
        <f t="shared" ca="1" si="346"/>
        <v>0</v>
      </c>
      <c r="NR7" s="39">
        <f t="shared" ca="1" si="347"/>
        <v>0</v>
      </c>
      <c r="NS7" s="39">
        <f t="shared" ca="1" si="348"/>
        <v>0</v>
      </c>
      <c r="NT7" s="39">
        <f t="shared" ca="1" si="349"/>
        <v>0</v>
      </c>
      <c r="NU7" s="39">
        <f t="shared" ca="1" si="350"/>
        <v>0</v>
      </c>
      <c r="NV7" s="39">
        <f t="shared" ca="1" si="351"/>
        <v>0</v>
      </c>
    </row>
    <row r="8" spans="1:386" x14ac:dyDescent="0.2">
      <c r="A8" s="39">
        <f>'node config'!$A8</f>
        <v>2</v>
      </c>
      <c r="B8" s="39" t="str">
        <f>'node config'!$C8</f>
        <v>app_first</v>
      </c>
      <c r="C8" s="39">
        <f>'node config'!E8</f>
        <v>1</v>
      </c>
      <c r="D8" s="40">
        <f>'node config'!$H8</f>
        <v>421</v>
      </c>
      <c r="E8" s="36">
        <f ca="1">IF(ISBLANK(OFFSET('node config'!$U8,0,2*(COLUMN()-COLUMN($E8)))),"",OFFSET('node config'!$U8,0,2*(COLUMN()-COLUMN($E8))))</f>
        <v>30</v>
      </c>
      <c r="F8" s="36" t="str">
        <f ca="1">IF(ISBLANK(OFFSET('node config'!$U8,0,2*(COLUMN()-COLUMN($E8)))),"",OFFSET('node config'!$U8,0,2*(COLUMN()-COLUMN($E8))))</f>
        <v/>
      </c>
      <c r="G8" s="36" t="str">
        <f ca="1">IF(ISBLANK(OFFSET('node config'!$U8,0,2*(COLUMN()-COLUMN($E8)))),"",OFFSET('node config'!$U8,0,2*(COLUMN()-COLUMN($E8))))</f>
        <v/>
      </c>
      <c r="H8" s="36" t="str">
        <f ca="1">IF(ISBLANK(OFFSET('node config'!$U8,0,2*(COLUMN()-COLUMN($E8)))),"",OFFSET('node config'!$U8,0,2*(COLUMN()-COLUMN($E8))))</f>
        <v/>
      </c>
      <c r="I8" s="36" t="str">
        <f ca="1">IF(ISBLANK(OFFSET('node config'!$U8,0,2*(COLUMN()-COLUMN($E8)))),"",OFFSET('node config'!$U8,0,2*(COLUMN()-COLUMN($E8))))</f>
        <v/>
      </c>
      <c r="J8" s="36" t="str">
        <f ca="1">IF(ISBLANK(OFFSET('node config'!$U8,0,2*(COLUMN()-COLUMN($E8)))),"",OFFSET('node config'!$U8,0,2*(COLUMN()-COLUMN($E8))))</f>
        <v/>
      </c>
      <c r="K8" s="36" t="str">
        <f ca="1">IF(ISBLANK(OFFSET('node config'!$U8,0,2*(COLUMN()-COLUMN($E8)))),"",OFFSET('node config'!$U8,0,2*(COLUMN()-COLUMN($E8))))</f>
        <v/>
      </c>
      <c r="L8" s="36" t="str">
        <f ca="1">IF(ISBLANK(OFFSET('node config'!$U8,0,2*(COLUMN()-COLUMN($E8)))),"",OFFSET('node config'!$U8,0,2*(COLUMN()-COLUMN($E8))))</f>
        <v/>
      </c>
      <c r="M8" s="38">
        <f ca="1">IFERROR(OFFSET('node config'!$V8,0,2*(COLUMN()-COLUMN($M8)))/INDEX('node config'!$B8:$B57,MATCH(E8,'node config'!$A8:$A57,0))-1,"")</f>
        <v>1</v>
      </c>
      <c r="N8" s="38" t="str">
        <f ca="1">IFERROR(OFFSET('node config'!$V8,0,2*(COLUMN()-COLUMN($M8)))/INDEX('node config'!$B8:$B57,MATCH(F8,'node config'!$A8:$A57,0))-1,"")</f>
        <v/>
      </c>
      <c r="O8" s="38" t="str">
        <f ca="1">IFERROR(OFFSET('node config'!$V8,0,2*(COLUMN()-COLUMN($M8)))/INDEX('node config'!$B8:$B57,MATCH(G8,'node config'!$A8:$A57,0))-1,"")</f>
        <v/>
      </c>
      <c r="P8" s="38" t="str">
        <f ca="1">IFERROR(OFFSET('node config'!$V8,0,2*(COLUMN()-COLUMN($M8)))/INDEX('node config'!$B8:$B57,MATCH(H8,'node config'!$A8:$A57,0))-1,"")</f>
        <v/>
      </c>
      <c r="Q8" s="38" t="str">
        <f ca="1">IFERROR(OFFSET('node config'!$V8,0,2*(COLUMN()-COLUMN($M8)))/INDEX('node config'!$B8:$B57,MATCH(I8,'node config'!$A8:$A57,0))-1,"")</f>
        <v/>
      </c>
      <c r="R8" s="38" t="str">
        <f ca="1">IFERROR(OFFSET('node config'!$V8,0,2*(COLUMN()-COLUMN($M8)))/INDEX('node config'!$B8:$B57,MATCH(J8,'node config'!$A8:$A57,0))-1,"")</f>
        <v/>
      </c>
      <c r="S8" s="38" t="str">
        <f ca="1">IFERROR(OFFSET('node config'!$V8,0,2*(COLUMN()-COLUMN($M8)))/INDEX('node config'!$B8:$B57,MATCH(K8,'node config'!$A8:$A57,0))-1,"")</f>
        <v/>
      </c>
      <c r="T8" s="38" t="str">
        <f ca="1">IFERROR(OFFSET('node config'!$V8,0,2*(COLUMN()-COLUMN($M8)))/INDEX('node config'!$B8:$B57,MATCH(L8,'node config'!$A8:$A57,0))-1,"")</f>
        <v/>
      </c>
      <c r="U8" s="36">
        <f t="shared" ca="1" si="352"/>
        <v>211</v>
      </c>
      <c r="V8" s="36" t="str">
        <f t="shared" ca="1" si="0"/>
        <v/>
      </c>
      <c r="W8" s="36" t="str">
        <f t="shared" ca="1" si="0"/>
        <v/>
      </c>
      <c r="X8" s="36" t="str">
        <f t="shared" ca="1" si="0"/>
        <v/>
      </c>
      <c r="Y8" s="36" t="str">
        <f t="shared" ca="1" si="0"/>
        <v/>
      </c>
      <c r="Z8" s="36" t="str">
        <f t="shared" ca="1" si="0"/>
        <v/>
      </c>
      <c r="AA8" s="36" t="str">
        <f t="shared" ca="1" si="0"/>
        <v/>
      </c>
      <c r="AB8" s="36" t="str">
        <f t="shared" ca="1" si="0"/>
        <v/>
      </c>
      <c r="AC8" s="40">
        <f t="shared" ca="1" si="353"/>
        <v>421</v>
      </c>
      <c r="AD8" s="40">
        <f t="shared" ca="1" si="354"/>
        <v>0</v>
      </c>
      <c r="AE8" s="40">
        <f t="shared" ca="1" si="355"/>
        <v>0</v>
      </c>
      <c r="AF8" s="40">
        <f t="shared" ca="1" si="356"/>
        <v>0</v>
      </c>
      <c r="AG8" s="40">
        <f t="shared" ca="1" si="357"/>
        <v>0</v>
      </c>
      <c r="AH8" s="40">
        <f t="shared" ca="1" si="358"/>
        <v>0</v>
      </c>
      <c r="AI8" s="40">
        <f t="shared" ca="1" si="359"/>
        <v>0</v>
      </c>
      <c r="AJ8" s="40">
        <f t="shared" ca="1" si="360"/>
        <v>0</v>
      </c>
      <c r="AK8" s="39">
        <f t="shared" ca="1" si="2"/>
        <v>0</v>
      </c>
      <c r="AL8" s="39">
        <f t="shared" ca="1" si="3"/>
        <v>0</v>
      </c>
      <c r="AM8" s="39">
        <f t="shared" ca="1" si="4"/>
        <v>0</v>
      </c>
      <c r="AN8" s="39">
        <f t="shared" ca="1" si="5"/>
        <v>0</v>
      </c>
      <c r="AO8" s="39">
        <f t="shared" ca="1" si="6"/>
        <v>0</v>
      </c>
      <c r="AP8" s="39">
        <f t="shared" ca="1" si="7"/>
        <v>0</v>
      </c>
      <c r="AQ8" s="39">
        <f t="shared" ca="1" si="8"/>
        <v>0</v>
      </c>
      <c r="AR8" s="39">
        <f t="shared" ca="1" si="9"/>
        <v>0</v>
      </c>
      <c r="AS8" s="39">
        <f t="shared" ca="1" si="10"/>
        <v>0</v>
      </c>
      <c r="AT8" s="39">
        <f t="shared" ca="1" si="11"/>
        <v>0</v>
      </c>
      <c r="AU8" s="39">
        <f t="shared" ca="1" si="12"/>
        <v>0</v>
      </c>
      <c r="AV8" s="39">
        <f t="shared" ca="1" si="13"/>
        <v>0</v>
      </c>
      <c r="AW8" s="39">
        <f t="shared" ca="1" si="14"/>
        <v>0</v>
      </c>
      <c r="AX8" s="39">
        <f t="shared" ca="1" si="15"/>
        <v>0</v>
      </c>
      <c r="AY8" s="39">
        <f t="shared" ca="1" si="16"/>
        <v>0</v>
      </c>
      <c r="AZ8" s="39">
        <f t="shared" ca="1" si="17"/>
        <v>0</v>
      </c>
      <c r="BA8" s="39">
        <f t="shared" ca="1" si="18"/>
        <v>0</v>
      </c>
      <c r="BB8" s="39">
        <f t="shared" ca="1" si="19"/>
        <v>0</v>
      </c>
      <c r="BC8" s="39">
        <f t="shared" ca="1" si="20"/>
        <v>0</v>
      </c>
      <c r="BD8" s="39">
        <f t="shared" ca="1" si="21"/>
        <v>0</v>
      </c>
      <c r="BE8" s="39">
        <f t="shared" ca="1" si="22"/>
        <v>0</v>
      </c>
      <c r="BF8" s="39">
        <f t="shared" ca="1" si="23"/>
        <v>0</v>
      </c>
      <c r="BG8" s="39">
        <f t="shared" ca="1" si="24"/>
        <v>0</v>
      </c>
      <c r="BH8" s="39">
        <f t="shared" ca="1" si="25"/>
        <v>0</v>
      </c>
      <c r="BI8" s="39">
        <f t="shared" ca="1" si="26"/>
        <v>0</v>
      </c>
      <c r="BJ8" s="39">
        <f t="shared" ca="1" si="27"/>
        <v>0</v>
      </c>
      <c r="BK8" s="39">
        <f t="shared" ca="1" si="28"/>
        <v>0</v>
      </c>
      <c r="BL8" s="39">
        <f t="shared" ca="1" si="29"/>
        <v>0</v>
      </c>
      <c r="BM8" s="39">
        <f t="shared" ca="1" si="30"/>
        <v>0</v>
      </c>
      <c r="BN8" s="39">
        <f t="shared" ca="1" si="31"/>
        <v>0</v>
      </c>
      <c r="BO8" s="39">
        <f t="shared" ca="1" si="32"/>
        <v>0</v>
      </c>
      <c r="BP8" s="39">
        <f t="shared" ca="1" si="33"/>
        <v>0</v>
      </c>
      <c r="BQ8" s="39">
        <f t="shared" ca="1" si="34"/>
        <v>0</v>
      </c>
      <c r="BR8" s="39">
        <f t="shared" ca="1" si="35"/>
        <v>0</v>
      </c>
      <c r="BS8" s="39">
        <f t="shared" ca="1" si="36"/>
        <v>0</v>
      </c>
      <c r="BT8" s="39">
        <f t="shared" ca="1" si="37"/>
        <v>0</v>
      </c>
      <c r="BU8" s="39">
        <f t="shared" ca="1" si="38"/>
        <v>0</v>
      </c>
      <c r="BV8" s="39">
        <f t="shared" ca="1" si="39"/>
        <v>-195</v>
      </c>
      <c r="BW8" s="39">
        <f t="shared" ca="1" si="40"/>
        <v>4</v>
      </c>
      <c r="BX8" s="39">
        <f t="shared" ca="1" si="41"/>
        <v>0</v>
      </c>
      <c r="BY8" s="39">
        <f t="shared" ca="1" si="42"/>
        <v>0</v>
      </c>
      <c r="BZ8" s="39">
        <f t="shared" ca="1" si="43"/>
        <v>0</v>
      </c>
      <c r="CA8" s="39">
        <f t="shared" ca="1" si="44"/>
        <v>0</v>
      </c>
      <c r="CB8" s="39">
        <f t="shared" ca="1" si="45"/>
        <v>0</v>
      </c>
      <c r="CC8" s="39">
        <f t="shared" ca="1" si="46"/>
        <v>0</v>
      </c>
      <c r="CD8" s="39">
        <f t="shared" ca="1" si="47"/>
        <v>0</v>
      </c>
      <c r="CE8" s="39">
        <f t="shared" ca="1" si="48"/>
        <v>0</v>
      </c>
      <c r="CF8" s="39">
        <f t="shared" ca="1" si="49"/>
        <v>0</v>
      </c>
      <c r="CG8" s="39">
        <f t="shared" ca="1" si="50"/>
        <v>0</v>
      </c>
      <c r="CH8" s="39">
        <f t="shared" ca="1" si="51"/>
        <v>0</v>
      </c>
      <c r="CI8" s="39">
        <f t="shared" ca="1" si="52"/>
        <v>0</v>
      </c>
      <c r="CJ8" s="39">
        <f t="shared" ca="1" si="53"/>
        <v>0</v>
      </c>
      <c r="CK8" s="39">
        <f t="shared" ca="1" si="54"/>
        <v>0</v>
      </c>
      <c r="CL8" s="39">
        <f t="shared" ca="1" si="55"/>
        <v>0</v>
      </c>
      <c r="CM8" s="39">
        <f t="shared" ca="1" si="56"/>
        <v>0</v>
      </c>
      <c r="CN8" s="39">
        <f t="shared" ca="1" si="57"/>
        <v>0</v>
      </c>
      <c r="CO8" s="39">
        <f t="shared" ca="1" si="58"/>
        <v>0</v>
      </c>
      <c r="CP8" s="39">
        <f t="shared" ca="1" si="59"/>
        <v>0</v>
      </c>
      <c r="CQ8" s="39">
        <f t="shared" ca="1" si="60"/>
        <v>0</v>
      </c>
      <c r="CR8" s="39">
        <f t="shared" ca="1" si="61"/>
        <v>0</v>
      </c>
      <c r="CS8" s="39">
        <f t="shared" ca="1" si="62"/>
        <v>0</v>
      </c>
      <c r="CT8" s="39">
        <f t="shared" ca="1" si="63"/>
        <v>0</v>
      </c>
      <c r="CU8" s="39">
        <f t="shared" ca="1" si="64"/>
        <v>0</v>
      </c>
      <c r="CV8" s="39">
        <f t="shared" ca="1" si="65"/>
        <v>47</v>
      </c>
      <c r="CW8" s="39">
        <f t="shared" ca="1" si="66"/>
        <v>23</v>
      </c>
      <c r="CX8" s="39">
        <f t="shared" ca="1" si="67"/>
        <v>870</v>
      </c>
      <c r="CY8" s="39">
        <f t="shared" ca="1" si="68"/>
        <v>0</v>
      </c>
      <c r="CZ8" s="39">
        <f t="shared" ca="1" si="69"/>
        <v>0</v>
      </c>
      <c r="DA8" s="39">
        <f t="shared" ca="1" si="70"/>
        <v>0</v>
      </c>
      <c r="DB8" s="39">
        <f t="shared" ca="1" si="71"/>
        <v>0</v>
      </c>
      <c r="DC8" s="39">
        <f t="shared" ca="1" si="72"/>
        <v>0</v>
      </c>
      <c r="DD8" s="39">
        <f t="shared" ca="1" si="73"/>
        <v>0</v>
      </c>
      <c r="DE8" s="39">
        <f t="shared" ca="1" si="74"/>
        <v>0</v>
      </c>
      <c r="DF8" s="39">
        <f t="shared" ca="1" si="75"/>
        <v>0</v>
      </c>
      <c r="DG8" s="39">
        <f t="shared" ca="1" si="76"/>
        <v>0</v>
      </c>
      <c r="DH8" s="39">
        <f t="shared" ca="1" si="77"/>
        <v>0</v>
      </c>
      <c r="DI8" s="39">
        <f t="shared" ca="1" si="78"/>
        <v>0</v>
      </c>
      <c r="DJ8" s="39">
        <f t="shared" ca="1" si="79"/>
        <v>0</v>
      </c>
      <c r="DK8" s="39">
        <f t="shared" ca="1" si="80"/>
        <v>0</v>
      </c>
      <c r="DL8" s="39">
        <f t="shared" ca="1" si="81"/>
        <v>0</v>
      </c>
      <c r="DM8" s="39">
        <f t="shared" ca="1" si="82"/>
        <v>0</v>
      </c>
      <c r="DN8" s="39">
        <f t="shared" ca="1" si="83"/>
        <v>0</v>
      </c>
      <c r="DO8" s="39">
        <f t="shared" ca="1" si="84"/>
        <v>0</v>
      </c>
      <c r="DP8" s="39">
        <f t="shared" ca="1" si="85"/>
        <v>0</v>
      </c>
      <c r="DQ8" s="39">
        <f t="shared" ca="1" si="86"/>
        <v>0</v>
      </c>
      <c r="DR8" s="39">
        <f t="shared" ca="1" si="87"/>
        <v>0</v>
      </c>
      <c r="DS8" s="39">
        <f t="shared" ca="1" si="88"/>
        <v>0</v>
      </c>
      <c r="DT8" s="39">
        <f t="shared" ca="1" si="89"/>
        <v>0</v>
      </c>
      <c r="DU8" s="39">
        <f t="shared" ca="1" si="90"/>
        <v>0</v>
      </c>
      <c r="DV8" s="39">
        <f t="shared" ca="1" si="91"/>
        <v>0</v>
      </c>
      <c r="DW8" s="39">
        <f t="shared" ca="1" si="92"/>
        <v>0</v>
      </c>
      <c r="DX8" s="39">
        <f t="shared" ca="1" si="93"/>
        <v>0</v>
      </c>
      <c r="DY8" s="39">
        <f t="shared" ca="1" si="94"/>
        <v>0</v>
      </c>
      <c r="DZ8" s="39">
        <f t="shared" ca="1" si="95"/>
        <v>0</v>
      </c>
      <c r="EA8" s="39">
        <f t="shared" ca="1" si="96"/>
        <v>0</v>
      </c>
      <c r="EB8" s="39">
        <f t="shared" ca="1" si="97"/>
        <v>0</v>
      </c>
      <c r="EC8" s="39">
        <f t="shared" ca="1" si="98"/>
        <v>0</v>
      </c>
      <c r="ED8" s="39">
        <f t="shared" ca="1" si="99"/>
        <v>0</v>
      </c>
      <c r="EE8" s="39">
        <f t="shared" ca="1" si="100"/>
        <v>0</v>
      </c>
      <c r="EF8" s="39">
        <f t="shared" ca="1" si="101"/>
        <v>0</v>
      </c>
      <c r="EG8" s="39">
        <f t="shared" ca="1" si="102"/>
        <v>0</v>
      </c>
      <c r="EH8" s="39">
        <f t="shared" ca="1" si="103"/>
        <v>0</v>
      </c>
      <c r="EI8" s="39">
        <f t="shared" ca="1" si="104"/>
        <v>0</v>
      </c>
      <c r="EJ8" s="39">
        <f t="shared" ca="1" si="105"/>
        <v>0</v>
      </c>
      <c r="EK8" s="39">
        <f t="shared" ca="1" si="106"/>
        <v>0</v>
      </c>
      <c r="EL8" s="39">
        <f t="shared" ca="1" si="107"/>
        <v>0</v>
      </c>
      <c r="EM8" s="39">
        <f t="shared" ca="1" si="108"/>
        <v>0</v>
      </c>
      <c r="EN8" s="39">
        <f t="shared" ca="1" si="109"/>
        <v>0</v>
      </c>
      <c r="EO8" s="39">
        <f t="shared" ca="1" si="110"/>
        <v>0</v>
      </c>
      <c r="EP8" s="39">
        <f t="shared" ca="1" si="111"/>
        <v>0</v>
      </c>
      <c r="EQ8" s="39">
        <f t="shared" ca="1" si="112"/>
        <v>0</v>
      </c>
      <c r="ER8" s="39">
        <f t="shared" ca="1" si="113"/>
        <v>0</v>
      </c>
      <c r="ES8" s="39">
        <f t="shared" ca="1" si="114"/>
        <v>0</v>
      </c>
      <c r="ET8" s="39">
        <f t="shared" ca="1" si="115"/>
        <v>0</v>
      </c>
      <c r="EU8" s="39">
        <f t="shared" ca="1" si="116"/>
        <v>0</v>
      </c>
      <c r="EV8" s="39">
        <f t="shared" ca="1" si="117"/>
        <v>0</v>
      </c>
      <c r="EW8" s="39">
        <f t="shared" ca="1" si="118"/>
        <v>0</v>
      </c>
      <c r="EX8" s="39">
        <f t="shared" ca="1" si="119"/>
        <v>0</v>
      </c>
      <c r="EY8" s="39">
        <f t="shared" ca="1" si="120"/>
        <v>0</v>
      </c>
      <c r="EZ8" s="39">
        <f t="shared" ca="1" si="121"/>
        <v>0</v>
      </c>
      <c r="FA8" s="39">
        <f t="shared" ca="1" si="122"/>
        <v>0</v>
      </c>
      <c r="FB8" s="39">
        <f t="shared" ca="1" si="123"/>
        <v>0</v>
      </c>
      <c r="FC8" s="39">
        <f t="shared" ca="1" si="124"/>
        <v>0</v>
      </c>
      <c r="FD8" s="39">
        <f t="shared" ca="1" si="125"/>
        <v>0</v>
      </c>
      <c r="FE8" s="39">
        <f t="shared" ca="1" si="126"/>
        <v>0</v>
      </c>
      <c r="FF8" s="39">
        <f t="shared" ca="1" si="127"/>
        <v>0</v>
      </c>
      <c r="FG8" s="39">
        <f t="shared" ca="1" si="128"/>
        <v>0</v>
      </c>
      <c r="FH8" s="39">
        <f t="shared" ca="1" si="129"/>
        <v>0</v>
      </c>
      <c r="FI8" s="39">
        <f t="shared" ca="1" si="130"/>
        <v>0</v>
      </c>
      <c r="FJ8" s="39">
        <f t="shared" ca="1" si="131"/>
        <v>0</v>
      </c>
      <c r="FK8" s="39">
        <f t="shared" ca="1" si="132"/>
        <v>0</v>
      </c>
      <c r="FL8" s="39">
        <f t="shared" ca="1" si="133"/>
        <v>0</v>
      </c>
      <c r="FM8" s="39">
        <f t="shared" ca="1" si="134"/>
        <v>0</v>
      </c>
      <c r="FN8" s="39">
        <f t="shared" ca="1" si="135"/>
        <v>0</v>
      </c>
      <c r="FO8" s="39">
        <f t="shared" ca="1" si="136"/>
        <v>0</v>
      </c>
      <c r="FP8" s="39">
        <f t="shared" ca="1" si="137"/>
        <v>0</v>
      </c>
      <c r="FQ8" s="39">
        <f t="shared" ca="1" si="138"/>
        <v>0</v>
      </c>
      <c r="FR8" s="39">
        <f t="shared" ca="1" si="139"/>
        <v>0</v>
      </c>
      <c r="FS8" s="39">
        <f t="shared" ca="1" si="140"/>
        <v>0</v>
      </c>
      <c r="FT8" s="39">
        <f t="shared" ca="1" si="141"/>
        <v>0</v>
      </c>
      <c r="FU8" s="39">
        <f t="shared" ca="1" si="142"/>
        <v>0</v>
      </c>
      <c r="FV8" s="39">
        <f t="shared" ca="1" si="143"/>
        <v>0</v>
      </c>
      <c r="FW8" s="39">
        <f t="shared" ca="1" si="144"/>
        <v>0</v>
      </c>
      <c r="FX8" s="39">
        <f t="shared" ca="1" si="145"/>
        <v>0</v>
      </c>
      <c r="FY8" s="39">
        <f t="shared" ca="1" si="146"/>
        <v>0</v>
      </c>
      <c r="FZ8" s="39">
        <f t="shared" ca="1" si="147"/>
        <v>0</v>
      </c>
      <c r="GA8" s="39">
        <f t="shared" ca="1" si="148"/>
        <v>0</v>
      </c>
      <c r="GB8" s="39">
        <f t="shared" ca="1" si="149"/>
        <v>0</v>
      </c>
      <c r="GC8" s="39">
        <f t="shared" ca="1" si="150"/>
        <v>0</v>
      </c>
      <c r="GD8" s="39">
        <f t="shared" ca="1" si="151"/>
        <v>0</v>
      </c>
      <c r="GE8" s="39">
        <f t="shared" ca="1" si="152"/>
        <v>0</v>
      </c>
      <c r="GF8" s="39">
        <f t="shared" ca="1" si="153"/>
        <v>0</v>
      </c>
      <c r="GG8" s="39">
        <f t="shared" ca="1" si="154"/>
        <v>0</v>
      </c>
      <c r="GH8" s="39">
        <f t="shared" ca="1" si="155"/>
        <v>0</v>
      </c>
      <c r="GI8" s="39">
        <f t="shared" ca="1" si="156"/>
        <v>0</v>
      </c>
      <c r="GJ8" s="39">
        <f t="shared" ca="1" si="157"/>
        <v>0</v>
      </c>
      <c r="GK8" s="39">
        <f t="shared" ca="1" si="158"/>
        <v>0</v>
      </c>
      <c r="GL8" s="39">
        <f t="shared" ca="1" si="159"/>
        <v>0</v>
      </c>
      <c r="GM8" s="39">
        <f t="shared" ca="1" si="160"/>
        <v>0</v>
      </c>
      <c r="GN8" s="39">
        <f t="shared" ca="1" si="161"/>
        <v>0</v>
      </c>
      <c r="GO8" s="39">
        <f t="shared" ca="1" si="162"/>
        <v>0</v>
      </c>
      <c r="GP8" s="39">
        <f t="shared" ca="1" si="163"/>
        <v>0</v>
      </c>
      <c r="GQ8" s="39">
        <f t="shared" ca="1" si="164"/>
        <v>0</v>
      </c>
      <c r="GR8" s="39">
        <f t="shared" ca="1" si="165"/>
        <v>0</v>
      </c>
      <c r="GS8" s="39">
        <f t="shared" ca="1" si="166"/>
        <v>0</v>
      </c>
      <c r="GT8" s="39">
        <f t="shared" ca="1" si="167"/>
        <v>0</v>
      </c>
      <c r="GU8" s="39">
        <f t="shared" ca="1" si="168"/>
        <v>0</v>
      </c>
      <c r="GV8" s="39">
        <f t="shared" ca="1" si="169"/>
        <v>0</v>
      </c>
      <c r="GW8" s="39">
        <f t="shared" ca="1" si="170"/>
        <v>0</v>
      </c>
      <c r="GX8" s="39">
        <f t="shared" ca="1" si="171"/>
        <v>0</v>
      </c>
      <c r="GY8" s="39">
        <f t="shared" ca="1" si="172"/>
        <v>0</v>
      </c>
      <c r="GZ8" s="39">
        <f t="shared" ca="1" si="173"/>
        <v>0</v>
      </c>
      <c r="HA8" s="39">
        <f t="shared" ca="1" si="174"/>
        <v>0</v>
      </c>
      <c r="HB8" s="39">
        <f t="shared" ca="1" si="175"/>
        <v>0</v>
      </c>
      <c r="HC8" s="39">
        <f t="shared" ca="1" si="176"/>
        <v>0</v>
      </c>
      <c r="HD8" s="39">
        <f t="shared" ca="1" si="177"/>
        <v>0</v>
      </c>
      <c r="HE8" s="39">
        <f t="shared" ca="1" si="178"/>
        <v>0</v>
      </c>
      <c r="HF8" s="39">
        <f t="shared" ca="1" si="179"/>
        <v>0</v>
      </c>
      <c r="HG8" s="39">
        <f t="shared" ca="1" si="180"/>
        <v>0</v>
      </c>
      <c r="HH8" s="39">
        <f t="shared" ca="1" si="181"/>
        <v>0</v>
      </c>
      <c r="HI8" s="39">
        <f t="shared" ca="1" si="182"/>
        <v>0</v>
      </c>
      <c r="HJ8" s="39">
        <f t="shared" ca="1" si="183"/>
        <v>0</v>
      </c>
      <c r="HK8" s="39">
        <f t="shared" ca="1" si="184"/>
        <v>0</v>
      </c>
      <c r="HL8" s="39">
        <f t="shared" ca="1" si="185"/>
        <v>0</v>
      </c>
      <c r="HM8" s="39">
        <f t="shared" ca="1" si="186"/>
        <v>0</v>
      </c>
      <c r="HN8" s="39">
        <f t="shared" ca="1" si="187"/>
        <v>0</v>
      </c>
      <c r="HO8" s="39">
        <f t="shared" ca="1" si="188"/>
        <v>0</v>
      </c>
      <c r="HP8" s="39">
        <f t="shared" ca="1" si="189"/>
        <v>0</v>
      </c>
      <c r="HQ8" s="39">
        <f t="shared" ca="1" si="190"/>
        <v>0</v>
      </c>
      <c r="HR8" s="39">
        <f t="shared" ca="1" si="191"/>
        <v>36241</v>
      </c>
      <c r="HS8" s="39">
        <f t="shared" ca="1" si="192"/>
        <v>0</v>
      </c>
      <c r="HT8" s="39">
        <f t="shared" ca="1" si="193"/>
        <v>0</v>
      </c>
      <c r="HU8" s="39">
        <f t="shared" ca="1" si="194"/>
        <v>0</v>
      </c>
      <c r="HV8" s="39">
        <f t="shared" ca="1" si="195"/>
        <v>0</v>
      </c>
      <c r="HW8" s="39">
        <f t="shared" ca="1" si="196"/>
        <v>0</v>
      </c>
      <c r="HX8" s="39">
        <f t="shared" ca="1" si="197"/>
        <v>0</v>
      </c>
      <c r="HY8" s="39">
        <f t="shared" ca="1" si="198"/>
        <v>0</v>
      </c>
      <c r="HZ8" s="39">
        <f t="shared" ca="1" si="199"/>
        <v>0</v>
      </c>
      <c r="IA8" s="39">
        <f t="shared" ca="1" si="200"/>
        <v>0</v>
      </c>
      <c r="IB8" s="39">
        <f t="shared" ca="1" si="201"/>
        <v>0</v>
      </c>
      <c r="IC8" s="39">
        <f t="shared" ca="1" si="202"/>
        <v>0</v>
      </c>
      <c r="ID8" s="39">
        <f t="shared" ca="1" si="203"/>
        <v>0</v>
      </c>
      <c r="IE8" s="39">
        <f t="shared" ca="1" si="204"/>
        <v>0</v>
      </c>
      <c r="IF8" s="39">
        <f t="shared" ca="1" si="205"/>
        <v>0</v>
      </c>
      <c r="IG8" s="39">
        <f t="shared" ca="1" si="206"/>
        <v>0</v>
      </c>
      <c r="IH8" s="39">
        <f t="shared" ca="1" si="207"/>
        <v>0</v>
      </c>
      <c r="II8" s="39">
        <f t="shared" ca="1" si="208"/>
        <v>0</v>
      </c>
      <c r="IJ8" s="39">
        <f t="shared" ca="1" si="209"/>
        <v>0</v>
      </c>
      <c r="IK8" s="39">
        <f t="shared" ca="1" si="210"/>
        <v>0</v>
      </c>
      <c r="IL8" s="39">
        <f t="shared" ca="1" si="211"/>
        <v>0</v>
      </c>
      <c r="IM8" s="39">
        <f t="shared" ca="1" si="212"/>
        <v>0</v>
      </c>
      <c r="IN8" s="39">
        <f t="shared" ca="1" si="213"/>
        <v>421</v>
      </c>
      <c r="IO8" s="39">
        <f t="shared" ca="1" si="214"/>
        <v>0</v>
      </c>
      <c r="IP8" s="39">
        <f t="shared" ca="1" si="215"/>
        <v>0</v>
      </c>
      <c r="IQ8" s="39">
        <f t="shared" ca="1" si="216"/>
        <v>0</v>
      </c>
      <c r="IR8" s="39">
        <f t="shared" ca="1" si="217"/>
        <v>0</v>
      </c>
      <c r="IS8" s="39">
        <f t="shared" ca="1" si="218"/>
        <v>0</v>
      </c>
      <c r="IT8" s="39">
        <f t="shared" ca="1" si="219"/>
        <v>0</v>
      </c>
      <c r="IU8" s="39">
        <f t="shared" ca="1" si="220"/>
        <v>0</v>
      </c>
      <c r="IV8" s="39">
        <f t="shared" ca="1" si="221"/>
        <v>0</v>
      </c>
      <c r="IW8" s="39">
        <f t="shared" ca="1" si="222"/>
        <v>0</v>
      </c>
      <c r="IX8" s="39">
        <f t="shared" ca="1" si="223"/>
        <v>0</v>
      </c>
      <c r="IY8" s="39">
        <f t="shared" ca="1" si="224"/>
        <v>0</v>
      </c>
      <c r="IZ8" s="39">
        <f t="shared" ca="1" si="225"/>
        <v>0</v>
      </c>
      <c r="JA8" s="39">
        <f t="shared" ca="1" si="226"/>
        <v>0</v>
      </c>
      <c r="JB8" s="39">
        <f t="shared" ca="1" si="227"/>
        <v>0</v>
      </c>
      <c r="JC8" s="39">
        <f t="shared" ca="1" si="228"/>
        <v>0</v>
      </c>
      <c r="JD8" s="39">
        <f t="shared" ca="1" si="229"/>
        <v>0</v>
      </c>
      <c r="JE8" s="39">
        <f t="shared" ca="1" si="230"/>
        <v>0</v>
      </c>
      <c r="JF8" s="39">
        <f t="shared" ca="1" si="231"/>
        <v>0</v>
      </c>
      <c r="JG8" s="39">
        <f t="shared" ca="1" si="232"/>
        <v>0</v>
      </c>
      <c r="JH8" s="39">
        <f t="shared" ca="1" si="233"/>
        <v>0</v>
      </c>
      <c r="JI8" s="39">
        <f t="shared" ca="1" si="234"/>
        <v>0</v>
      </c>
      <c r="JJ8" s="39">
        <f t="shared" ca="1" si="235"/>
        <v>0</v>
      </c>
      <c r="JK8" s="39">
        <f t="shared" ca="1" si="236"/>
        <v>0</v>
      </c>
      <c r="JL8" s="39">
        <f t="shared" ca="1" si="237"/>
        <v>0</v>
      </c>
      <c r="JM8" s="39">
        <f t="shared" ca="1" si="238"/>
        <v>0</v>
      </c>
      <c r="JN8" s="39">
        <f t="shared" ca="1" si="239"/>
        <v>0</v>
      </c>
      <c r="JO8" s="39">
        <f t="shared" ca="1" si="240"/>
        <v>0</v>
      </c>
      <c r="JP8" s="39">
        <f t="shared" ca="1" si="241"/>
        <v>0</v>
      </c>
      <c r="JQ8" s="39">
        <f t="shared" ca="1" si="242"/>
        <v>0</v>
      </c>
      <c r="JR8" s="39">
        <f t="shared" ca="1" si="243"/>
        <v>0</v>
      </c>
      <c r="JS8" s="39">
        <f t="shared" ca="1" si="244"/>
        <v>0</v>
      </c>
      <c r="JT8" s="39">
        <f t="shared" ca="1" si="245"/>
        <v>0</v>
      </c>
      <c r="JU8" s="39">
        <f t="shared" ca="1" si="246"/>
        <v>0</v>
      </c>
      <c r="JV8" s="39">
        <f t="shared" ca="1" si="247"/>
        <v>0</v>
      </c>
      <c r="JW8" s="39">
        <f t="shared" ca="1" si="248"/>
        <v>0</v>
      </c>
      <c r="JX8" s="39">
        <f t="shared" ca="1" si="249"/>
        <v>0</v>
      </c>
      <c r="JY8" s="39">
        <f t="shared" ca="1" si="250"/>
        <v>0</v>
      </c>
      <c r="JZ8" s="39">
        <f t="shared" ca="1" si="251"/>
        <v>0</v>
      </c>
      <c r="KA8" s="39">
        <f t="shared" ca="1" si="252"/>
        <v>0</v>
      </c>
      <c r="KB8" s="39">
        <f t="shared" ca="1" si="253"/>
        <v>0</v>
      </c>
      <c r="KC8" s="39">
        <f t="shared" ca="1" si="254"/>
        <v>0</v>
      </c>
      <c r="KD8" s="39">
        <f t="shared" ca="1" si="255"/>
        <v>0</v>
      </c>
      <c r="KE8" s="39">
        <f t="shared" ca="1" si="256"/>
        <v>0</v>
      </c>
      <c r="KF8" s="39">
        <f t="shared" ca="1" si="257"/>
        <v>0</v>
      </c>
      <c r="KG8" s="39">
        <f t="shared" ca="1" si="258"/>
        <v>0</v>
      </c>
      <c r="KH8" s="39">
        <f t="shared" ca="1" si="259"/>
        <v>0</v>
      </c>
      <c r="KI8" s="39">
        <f t="shared" ca="1" si="260"/>
        <v>0</v>
      </c>
      <c r="KJ8" s="39">
        <f t="shared" ca="1" si="261"/>
        <v>0</v>
      </c>
      <c r="KK8" s="39">
        <f t="shared" ca="1" si="262"/>
        <v>0</v>
      </c>
      <c r="KL8" s="39">
        <f t="shared" ca="1" si="263"/>
        <v>0</v>
      </c>
      <c r="KM8" s="39">
        <f t="shared" ca="1" si="264"/>
        <v>0</v>
      </c>
      <c r="KN8" s="39">
        <f t="shared" ca="1" si="265"/>
        <v>0</v>
      </c>
      <c r="KO8" s="39">
        <f t="shared" ca="1" si="266"/>
        <v>0</v>
      </c>
      <c r="KP8" s="39">
        <f t="shared" ca="1" si="267"/>
        <v>0</v>
      </c>
      <c r="KQ8" s="39">
        <f t="shared" ca="1" si="268"/>
        <v>0</v>
      </c>
      <c r="KR8" s="39">
        <f t="shared" ca="1" si="269"/>
        <v>0</v>
      </c>
      <c r="KS8" s="39">
        <f t="shared" ca="1" si="270"/>
        <v>0</v>
      </c>
      <c r="KT8" s="39">
        <f t="shared" ca="1" si="271"/>
        <v>0</v>
      </c>
      <c r="KU8" s="39">
        <f t="shared" ca="1" si="272"/>
        <v>0</v>
      </c>
      <c r="KV8" s="39">
        <f t="shared" ca="1" si="273"/>
        <v>0</v>
      </c>
      <c r="KW8" s="39">
        <f t="shared" ca="1" si="274"/>
        <v>0</v>
      </c>
      <c r="KX8" s="39">
        <f t="shared" ca="1" si="275"/>
        <v>0</v>
      </c>
      <c r="KY8" s="39">
        <f t="shared" ca="1" si="276"/>
        <v>0</v>
      </c>
      <c r="KZ8" s="39">
        <f t="shared" ca="1" si="277"/>
        <v>0</v>
      </c>
      <c r="LA8" s="39">
        <f t="shared" ca="1" si="278"/>
        <v>0</v>
      </c>
      <c r="LB8" s="39">
        <f t="shared" ca="1" si="279"/>
        <v>0</v>
      </c>
      <c r="LC8" s="39">
        <f t="shared" ca="1" si="280"/>
        <v>0</v>
      </c>
      <c r="LD8" s="39">
        <f t="shared" ca="1" si="281"/>
        <v>0</v>
      </c>
      <c r="LE8" s="39">
        <f t="shared" ca="1" si="282"/>
        <v>0</v>
      </c>
      <c r="LF8" s="39">
        <f t="shared" ca="1" si="283"/>
        <v>0</v>
      </c>
      <c r="LG8" s="39">
        <f t="shared" ca="1" si="284"/>
        <v>0</v>
      </c>
      <c r="LH8" s="39">
        <f t="shared" ca="1" si="285"/>
        <v>0</v>
      </c>
      <c r="LI8" s="39">
        <f t="shared" ca="1" si="286"/>
        <v>0</v>
      </c>
      <c r="LJ8" s="39">
        <f t="shared" ca="1" si="287"/>
        <v>0</v>
      </c>
      <c r="LK8" s="39">
        <f t="shared" ca="1" si="288"/>
        <v>0</v>
      </c>
      <c r="LL8" s="39">
        <f t="shared" ca="1" si="289"/>
        <v>0</v>
      </c>
      <c r="LM8" s="39">
        <f t="shared" ca="1" si="290"/>
        <v>0</v>
      </c>
      <c r="LN8" s="39">
        <f t="shared" ca="1" si="291"/>
        <v>0</v>
      </c>
      <c r="LO8" s="39">
        <f t="shared" ca="1" si="292"/>
        <v>0</v>
      </c>
      <c r="LP8" s="39">
        <f t="shared" ca="1" si="293"/>
        <v>0</v>
      </c>
      <c r="LQ8" s="39">
        <f t="shared" ca="1" si="294"/>
        <v>0</v>
      </c>
      <c r="LR8" s="39">
        <f t="shared" ca="1" si="295"/>
        <v>0</v>
      </c>
      <c r="LS8" s="39">
        <f t="shared" ca="1" si="296"/>
        <v>0</v>
      </c>
      <c r="LT8" s="39">
        <f t="shared" ca="1" si="297"/>
        <v>0</v>
      </c>
      <c r="LU8" s="39">
        <f t="shared" ca="1" si="298"/>
        <v>0</v>
      </c>
      <c r="LV8" s="39">
        <f t="shared" ca="1" si="299"/>
        <v>0</v>
      </c>
      <c r="LW8" s="39">
        <f t="shared" ca="1" si="300"/>
        <v>0</v>
      </c>
      <c r="LX8" s="39">
        <f t="shared" ca="1" si="301"/>
        <v>0</v>
      </c>
      <c r="LY8" s="39">
        <f t="shared" ca="1" si="302"/>
        <v>0</v>
      </c>
      <c r="LZ8" s="39">
        <f t="shared" ca="1" si="303"/>
        <v>0</v>
      </c>
      <c r="MA8" s="39">
        <f t="shared" ca="1" si="304"/>
        <v>0</v>
      </c>
      <c r="MB8" s="39">
        <f t="shared" ca="1" si="305"/>
        <v>0</v>
      </c>
      <c r="MC8" s="39">
        <f t="shared" ca="1" si="306"/>
        <v>0</v>
      </c>
      <c r="MD8" s="39">
        <f t="shared" ca="1" si="307"/>
        <v>0</v>
      </c>
      <c r="ME8" s="39">
        <f t="shared" ca="1" si="308"/>
        <v>0</v>
      </c>
      <c r="MF8" s="39">
        <f t="shared" ca="1" si="309"/>
        <v>0</v>
      </c>
      <c r="MG8" s="39">
        <f t="shared" ca="1" si="310"/>
        <v>0</v>
      </c>
      <c r="MH8" s="39">
        <f t="shared" ca="1" si="311"/>
        <v>0</v>
      </c>
      <c r="MI8" s="39">
        <f t="shared" ca="1" si="312"/>
        <v>0</v>
      </c>
      <c r="MJ8" s="39">
        <f t="shared" ca="1" si="313"/>
        <v>0</v>
      </c>
      <c r="MK8" s="39">
        <f t="shared" ca="1" si="314"/>
        <v>0</v>
      </c>
      <c r="ML8" s="39">
        <f t="shared" ca="1" si="315"/>
        <v>0</v>
      </c>
      <c r="MM8" s="39">
        <f t="shared" ca="1" si="316"/>
        <v>0</v>
      </c>
      <c r="MN8" s="39">
        <f t="shared" ca="1" si="317"/>
        <v>0</v>
      </c>
      <c r="MO8" s="39">
        <f t="shared" ca="1" si="318"/>
        <v>0</v>
      </c>
      <c r="MP8" s="39">
        <f t="shared" ca="1" si="319"/>
        <v>0</v>
      </c>
      <c r="MQ8" s="39">
        <f t="shared" ca="1" si="320"/>
        <v>0</v>
      </c>
      <c r="MR8" s="39">
        <f t="shared" ca="1" si="321"/>
        <v>0</v>
      </c>
      <c r="MS8" s="39">
        <f t="shared" ca="1" si="322"/>
        <v>0</v>
      </c>
      <c r="MT8" s="39">
        <f t="shared" ca="1" si="323"/>
        <v>0</v>
      </c>
      <c r="MU8" s="39">
        <f t="shared" ca="1" si="324"/>
        <v>0</v>
      </c>
      <c r="MV8" s="39">
        <f t="shared" ca="1" si="325"/>
        <v>0</v>
      </c>
      <c r="MW8" s="39">
        <f t="shared" ca="1" si="326"/>
        <v>0</v>
      </c>
      <c r="MX8" s="39">
        <f t="shared" ca="1" si="327"/>
        <v>0</v>
      </c>
      <c r="MY8" s="39">
        <f t="shared" ca="1" si="328"/>
        <v>0</v>
      </c>
      <c r="MZ8" s="39">
        <f t="shared" ca="1" si="329"/>
        <v>0</v>
      </c>
      <c r="NA8" s="39">
        <f t="shared" ca="1" si="330"/>
        <v>0</v>
      </c>
      <c r="NB8" s="39">
        <f t="shared" ca="1" si="331"/>
        <v>0</v>
      </c>
      <c r="NC8" s="39">
        <f t="shared" ca="1" si="332"/>
        <v>0</v>
      </c>
      <c r="ND8" s="39">
        <f t="shared" ca="1" si="333"/>
        <v>0</v>
      </c>
      <c r="NE8" s="39">
        <f t="shared" ca="1" si="334"/>
        <v>0</v>
      </c>
      <c r="NF8" s="39">
        <f t="shared" ca="1" si="335"/>
        <v>0</v>
      </c>
      <c r="NG8" s="39">
        <f t="shared" ca="1" si="336"/>
        <v>0</v>
      </c>
      <c r="NH8" s="39">
        <f t="shared" ca="1" si="337"/>
        <v>0</v>
      </c>
      <c r="NI8" s="39">
        <f t="shared" ca="1" si="338"/>
        <v>0</v>
      </c>
      <c r="NJ8" s="39">
        <f t="shared" ca="1" si="339"/>
        <v>0</v>
      </c>
      <c r="NK8" s="39">
        <f t="shared" ca="1" si="340"/>
        <v>0</v>
      </c>
      <c r="NL8" s="39">
        <f t="shared" ca="1" si="341"/>
        <v>0</v>
      </c>
      <c r="NM8" s="39">
        <f t="shared" ca="1" si="342"/>
        <v>0</v>
      </c>
      <c r="NN8" s="39">
        <f t="shared" ca="1" si="343"/>
        <v>0</v>
      </c>
      <c r="NO8" s="39">
        <f t="shared" ca="1" si="344"/>
        <v>0</v>
      </c>
      <c r="NP8" s="39">
        <f t="shared" ca="1" si="345"/>
        <v>0</v>
      </c>
      <c r="NQ8" s="39">
        <f t="shared" ca="1" si="346"/>
        <v>0</v>
      </c>
      <c r="NR8" s="39">
        <f t="shared" ca="1" si="347"/>
        <v>0</v>
      </c>
      <c r="NS8" s="39">
        <f t="shared" ca="1" si="348"/>
        <v>0</v>
      </c>
      <c r="NT8" s="39">
        <f t="shared" ca="1" si="349"/>
        <v>0</v>
      </c>
      <c r="NU8" s="39">
        <f t="shared" ca="1" si="350"/>
        <v>0</v>
      </c>
      <c r="NV8" s="39">
        <f t="shared" ca="1" si="351"/>
        <v>0</v>
      </c>
    </row>
    <row r="9" spans="1:386" x14ac:dyDescent="0.2">
      <c r="A9" s="39">
        <f>'node config'!$A9</f>
        <v>23</v>
      </c>
      <c r="B9" s="39" t="str">
        <f>'node config'!$C9</f>
        <v>app_first</v>
      </c>
      <c r="C9" s="39">
        <f>'node config'!E9</f>
        <v>1</v>
      </c>
      <c r="D9" s="40">
        <f>'node config'!$H9</f>
        <v>-84</v>
      </c>
      <c r="E9" s="36">
        <f ca="1">IF(ISBLANK(OFFSET('node config'!$U9,0,2*(COLUMN()-COLUMN($E9)))),"",OFFSET('node config'!$U9,0,2*(COLUMN()-COLUMN($E9))))</f>
        <v>30</v>
      </c>
      <c r="F9" s="36" t="str">
        <f ca="1">IF(ISBLANK(OFFSET('node config'!$U9,0,2*(COLUMN()-COLUMN($E9)))),"",OFFSET('node config'!$U9,0,2*(COLUMN()-COLUMN($E9))))</f>
        <v/>
      </c>
      <c r="G9" s="36" t="str">
        <f ca="1">IF(ISBLANK(OFFSET('node config'!$U9,0,2*(COLUMN()-COLUMN($E9)))),"",OFFSET('node config'!$U9,0,2*(COLUMN()-COLUMN($E9))))</f>
        <v/>
      </c>
      <c r="H9" s="36" t="str">
        <f ca="1">IF(ISBLANK(OFFSET('node config'!$U9,0,2*(COLUMN()-COLUMN($E9)))),"",OFFSET('node config'!$U9,0,2*(COLUMN()-COLUMN($E9))))</f>
        <v/>
      </c>
      <c r="I9" s="36" t="str">
        <f ca="1">IF(ISBLANK(OFFSET('node config'!$U9,0,2*(COLUMN()-COLUMN($E9)))),"",OFFSET('node config'!$U9,0,2*(COLUMN()-COLUMN($E9))))</f>
        <v/>
      </c>
      <c r="J9" s="36" t="str">
        <f ca="1">IF(ISBLANK(OFFSET('node config'!$U9,0,2*(COLUMN()-COLUMN($E9)))),"",OFFSET('node config'!$U9,0,2*(COLUMN()-COLUMN($E9))))</f>
        <v/>
      </c>
      <c r="K9" s="36" t="str">
        <f ca="1">IF(ISBLANK(OFFSET('node config'!$U9,0,2*(COLUMN()-COLUMN($E9)))),"",OFFSET('node config'!$U9,0,2*(COLUMN()-COLUMN($E9))))</f>
        <v/>
      </c>
      <c r="L9" s="36" t="str">
        <f ca="1">IF(ISBLANK(OFFSET('node config'!$U9,0,2*(COLUMN()-COLUMN($E9)))),"",OFFSET('node config'!$U9,0,2*(COLUMN()-COLUMN($E9))))</f>
        <v/>
      </c>
      <c r="M9" s="38">
        <f ca="1">IFERROR(OFFSET('node config'!$V9,0,2*(COLUMN()-COLUMN($M9)))/INDEX('node config'!$B9:$B58,MATCH(E9,'node config'!$A9:$A58,0))-1,"")</f>
        <v>2</v>
      </c>
      <c r="N9" s="38" t="str">
        <f ca="1">IFERROR(OFFSET('node config'!$V9,0,2*(COLUMN()-COLUMN($M9)))/INDEX('node config'!$B9:$B58,MATCH(F9,'node config'!$A9:$A58,0))-1,"")</f>
        <v/>
      </c>
      <c r="O9" s="38" t="str">
        <f ca="1">IFERROR(OFFSET('node config'!$V9,0,2*(COLUMN()-COLUMN($M9)))/INDEX('node config'!$B9:$B58,MATCH(G9,'node config'!$A9:$A58,0))-1,"")</f>
        <v/>
      </c>
      <c r="P9" s="38" t="str">
        <f ca="1">IFERROR(OFFSET('node config'!$V9,0,2*(COLUMN()-COLUMN($M9)))/INDEX('node config'!$B9:$B58,MATCH(H9,'node config'!$A9:$A58,0))-1,"")</f>
        <v/>
      </c>
      <c r="Q9" s="38" t="str">
        <f ca="1">IFERROR(OFFSET('node config'!$V9,0,2*(COLUMN()-COLUMN($M9)))/INDEX('node config'!$B9:$B58,MATCH(I9,'node config'!$A9:$A58,0))-1,"")</f>
        <v/>
      </c>
      <c r="R9" s="38" t="str">
        <f ca="1">IFERROR(OFFSET('node config'!$V9,0,2*(COLUMN()-COLUMN($M9)))/INDEX('node config'!$B9:$B58,MATCH(J9,'node config'!$A9:$A58,0))-1,"")</f>
        <v/>
      </c>
      <c r="S9" s="38" t="str">
        <f ca="1">IFERROR(OFFSET('node config'!$V9,0,2*(COLUMN()-COLUMN($M9)))/INDEX('node config'!$B9:$B58,MATCH(K9,'node config'!$A9:$A58,0))-1,"")</f>
        <v/>
      </c>
      <c r="T9" s="38" t="str">
        <f ca="1">IFERROR(OFFSET('node config'!$V9,0,2*(COLUMN()-COLUMN($M9)))/INDEX('node config'!$B9:$B58,MATCH(L9,'node config'!$A9:$A58,0))-1,"")</f>
        <v/>
      </c>
      <c r="U9" s="36">
        <f t="shared" ca="1" si="352"/>
        <v>212</v>
      </c>
      <c r="V9" s="36" t="str">
        <f t="shared" ca="1" si="0"/>
        <v/>
      </c>
      <c r="W9" s="36" t="str">
        <f t="shared" ca="1" si="0"/>
        <v/>
      </c>
      <c r="X9" s="36" t="str">
        <f t="shared" ca="1" si="0"/>
        <v/>
      </c>
      <c r="Y9" s="36" t="str">
        <f t="shared" ca="1" si="0"/>
        <v/>
      </c>
      <c r="Z9" s="36" t="str">
        <f t="shared" ca="1" si="0"/>
        <v/>
      </c>
      <c r="AA9" s="36" t="str">
        <f t="shared" ca="1" si="0"/>
        <v/>
      </c>
      <c r="AB9" s="36" t="str">
        <f t="shared" ca="1" si="0"/>
        <v/>
      </c>
      <c r="AC9" s="40">
        <f t="shared" ca="1" si="353"/>
        <v>-84</v>
      </c>
      <c r="AD9" s="40">
        <f t="shared" ca="1" si="354"/>
        <v>0</v>
      </c>
      <c r="AE9" s="40">
        <f t="shared" ca="1" si="355"/>
        <v>0</v>
      </c>
      <c r="AF9" s="40">
        <f t="shared" ca="1" si="356"/>
        <v>0</v>
      </c>
      <c r="AG9" s="40">
        <f t="shared" ca="1" si="357"/>
        <v>0</v>
      </c>
      <c r="AH9" s="40">
        <f t="shared" ca="1" si="358"/>
        <v>0</v>
      </c>
      <c r="AI9" s="40">
        <f t="shared" ca="1" si="359"/>
        <v>0</v>
      </c>
      <c r="AJ9" s="40">
        <f t="shared" ca="1" si="360"/>
        <v>0</v>
      </c>
      <c r="AK9" s="39">
        <f t="shared" ca="1" si="2"/>
        <v>0</v>
      </c>
      <c r="AL9" s="39">
        <f t="shared" ca="1" si="3"/>
        <v>0</v>
      </c>
      <c r="AM9" s="39">
        <f t="shared" ca="1" si="4"/>
        <v>0</v>
      </c>
      <c r="AN9" s="39">
        <f t="shared" ca="1" si="5"/>
        <v>0</v>
      </c>
      <c r="AO9" s="39">
        <f t="shared" ca="1" si="6"/>
        <v>0</v>
      </c>
      <c r="AP9" s="39">
        <f t="shared" ca="1" si="7"/>
        <v>0</v>
      </c>
      <c r="AQ9" s="39">
        <f t="shared" ca="1" si="8"/>
        <v>0</v>
      </c>
      <c r="AR9" s="39">
        <f t="shared" ca="1" si="9"/>
        <v>0</v>
      </c>
      <c r="AS9" s="39">
        <f t="shared" ca="1" si="10"/>
        <v>0</v>
      </c>
      <c r="AT9" s="39">
        <f t="shared" ca="1" si="11"/>
        <v>0</v>
      </c>
      <c r="AU9" s="39">
        <f t="shared" ca="1" si="12"/>
        <v>0</v>
      </c>
      <c r="AV9" s="39">
        <f t="shared" ca="1" si="13"/>
        <v>0</v>
      </c>
      <c r="AW9" s="39">
        <f t="shared" ca="1" si="14"/>
        <v>0</v>
      </c>
      <c r="AX9" s="39">
        <f t="shared" ca="1" si="15"/>
        <v>0</v>
      </c>
      <c r="AY9" s="39">
        <f t="shared" ca="1" si="16"/>
        <v>0</v>
      </c>
      <c r="AZ9" s="39">
        <f t="shared" ca="1" si="17"/>
        <v>0</v>
      </c>
      <c r="BA9" s="39">
        <f t="shared" ca="1" si="18"/>
        <v>0</v>
      </c>
      <c r="BB9" s="39">
        <f t="shared" ca="1" si="19"/>
        <v>0</v>
      </c>
      <c r="BC9" s="39">
        <f t="shared" ca="1" si="20"/>
        <v>0</v>
      </c>
      <c r="BD9" s="39">
        <f t="shared" ca="1" si="21"/>
        <v>0</v>
      </c>
      <c r="BE9" s="39">
        <f t="shared" ca="1" si="22"/>
        <v>0</v>
      </c>
      <c r="BF9" s="39">
        <f t="shared" ca="1" si="23"/>
        <v>0</v>
      </c>
      <c r="BG9" s="39">
        <f t="shared" ca="1" si="24"/>
        <v>0</v>
      </c>
      <c r="BH9" s="39">
        <f t="shared" ca="1" si="25"/>
        <v>0</v>
      </c>
      <c r="BI9" s="39">
        <f t="shared" ca="1" si="26"/>
        <v>0</v>
      </c>
      <c r="BJ9" s="39">
        <f t="shared" ca="1" si="27"/>
        <v>0</v>
      </c>
      <c r="BK9" s="39">
        <f t="shared" ca="1" si="28"/>
        <v>0</v>
      </c>
      <c r="BL9" s="39">
        <f t="shared" ca="1" si="29"/>
        <v>0</v>
      </c>
      <c r="BM9" s="39">
        <f t="shared" ca="1" si="30"/>
        <v>0</v>
      </c>
      <c r="BN9" s="39">
        <f t="shared" ca="1" si="31"/>
        <v>0</v>
      </c>
      <c r="BO9" s="39">
        <f t="shared" ca="1" si="32"/>
        <v>0</v>
      </c>
      <c r="BP9" s="39">
        <f t="shared" ca="1" si="33"/>
        <v>0</v>
      </c>
      <c r="BQ9" s="39">
        <f t="shared" ca="1" si="34"/>
        <v>0</v>
      </c>
      <c r="BR9" s="39">
        <f t="shared" ca="1" si="35"/>
        <v>0</v>
      </c>
      <c r="BS9" s="39">
        <f t="shared" ca="1" si="36"/>
        <v>0</v>
      </c>
      <c r="BT9" s="39">
        <f t="shared" ca="1" si="37"/>
        <v>0</v>
      </c>
      <c r="BU9" s="39">
        <f t="shared" ca="1" si="38"/>
        <v>0</v>
      </c>
      <c r="BV9" s="39">
        <f t="shared" ca="1" si="39"/>
        <v>-195</v>
      </c>
      <c r="BW9" s="39">
        <f t="shared" ca="1" si="40"/>
        <v>4</v>
      </c>
      <c r="BX9" s="39">
        <f t="shared" ca="1" si="41"/>
        <v>0</v>
      </c>
      <c r="BY9" s="39">
        <f t="shared" ca="1" si="42"/>
        <v>0</v>
      </c>
      <c r="BZ9" s="39">
        <f t="shared" ca="1" si="43"/>
        <v>0</v>
      </c>
      <c r="CA9" s="39">
        <f t="shared" ca="1" si="44"/>
        <v>0</v>
      </c>
      <c r="CB9" s="39">
        <f t="shared" ca="1" si="45"/>
        <v>0</v>
      </c>
      <c r="CC9" s="39">
        <f t="shared" ca="1" si="46"/>
        <v>0</v>
      </c>
      <c r="CD9" s="39">
        <f t="shared" ca="1" si="47"/>
        <v>0</v>
      </c>
      <c r="CE9" s="39">
        <f t="shared" ca="1" si="48"/>
        <v>0</v>
      </c>
      <c r="CF9" s="39">
        <f t="shared" ca="1" si="49"/>
        <v>0</v>
      </c>
      <c r="CG9" s="39">
        <f t="shared" ca="1" si="50"/>
        <v>0</v>
      </c>
      <c r="CH9" s="39">
        <f t="shared" ca="1" si="51"/>
        <v>0</v>
      </c>
      <c r="CI9" s="39">
        <f t="shared" ca="1" si="52"/>
        <v>0</v>
      </c>
      <c r="CJ9" s="39">
        <f t="shared" ca="1" si="53"/>
        <v>0</v>
      </c>
      <c r="CK9" s="39">
        <f t="shared" ca="1" si="54"/>
        <v>0</v>
      </c>
      <c r="CL9" s="39">
        <f t="shared" ca="1" si="55"/>
        <v>0</v>
      </c>
      <c r="CM9" s="39">
        <f t="shared" ca="1" si="56"/>
        <v>0</v>
      </c>
      <c r="CN9" s="39">
        <f t="shared" ca="1" si="57"/>
        <v>0</v>
      </c>
      <c r="CO9" s="39">
        <f t="shared" ca="1" si="58"/>
        <v>0</v>
      </c>
      <c r="CP9" s="39">
        <f t="shared" ca="1" si="59"/>
        <v>0</v>
      </c>
      <c r="CQ9" s="39">
        <f t="shared" ca="1" si="60"/>
        <v>0</v>
      </c>
      <c r="CR9" s="39">
        <f t="shared" ca="1" si="61"/>
        <v>0</v>
      </c>
      <c r="CS9" s="39">
        <f t="shared" ca="1" si="62"/>
        <v>0</v>
      </c>
      <c r="CT9" s="39">
        <f t="shared" ca="1" si="63"/>
        <v>0</v>
      </c>
      <c r="CU9" s="39">
        <f t="shared" ca="1" si="64"/>
        <v>0</v>
      </c>
      <c r="CV9" s="39">
        <f t="shared" ca="1" si="65"/>
        <v>47</v>
      </c>
      <c r="CW9" s="39">
        <f t="shared" ca="1" si="66"/>
        <v>23</v>
      </c>
      <c r="CX9" s="39">
        <f t="shared" ca="1" si="67"/>
        <v>870</v>
      </c>
      <c r="CY9" s="39">
        <f t="shared" ca="1" si="68"/>
        <v>0</v>
      </c>
      <c r="CZ9" s="39">
        <f t="shared" ca="1" si="69"/>
        <v>0</v>
      </c>
      <c r="DA9" s="39">
        <f t="shared" ca="1" si="70"/>
        <v>0</v>
      </c>
      <c r="DB9" s="39">
        <f t="shared" ca="1" si="71"/>
        <v>0</v>
      </c>
      <c r="DC9" s="39">
        <f t="shared" ca="1" si="72"/>
        <v>0</v>
      </c>
      <c r="DD9" s="39">
        <f t="shared" ca="1" si="73"/>
        <v>0</v>
      </c>
      <c r="DE9" s="39">
        <f t="shared" ca="1" si="74"/>
        <v>0</v>
      </c>
      <c r="DF9" s="39">
        <f t="shared" ca="1" si="75"/>
        <v>0</v>
      </c>
      <c r="DG9" s="39">
        <f t="shared" ca="1" si="76"/>
        <v>0</v>
      </c>
      <c r="DH9" s="39">
        <f t="shared" ca="1" si="77"/>
        <v>0</v>
      </c>
      <c r="DI9" s="39">
        <f t="shared" ca="1" si="78"/>
        <v>0</v>
      </c>
      <c r="DJ9" s="39">
        <f t="shared" ca="1" si="79"/>
        <v>0</v>
      </c>
      <c r="DK9" s="39">
        <f t="shared" ca="1" si="80"/>
        <v>0</v>
      </c>
      <c r="DL9" s="39">
        <f t="shared" ca="1" si="81"/>
        <v>0</v>
      </c>
      <c r="DM9" s="39">
        <f t="shared" ca="1" si="82"/>
        <v>0</v>
      </c>
      <c r="DN9" s="39">
        <f t="shared" ca="1" si="83"/>
        <v>0</v>
      </c>
      <c r="DO9" s="39">
        <f t="shared" ca="1" si="84"/>
        <v>0</v>
      </c>
      <c r="DP9" s="39">
        <f t="shared" ca="1" si="85"/>
        <v>0</v>
      </c>
      <c r="DQ9" s="39">
        <f t="shared" ca="1" si="86"/>
        <v>0</v>
      </c>
      <c r="DR9" s="39">
        <f t="shared" ca="1" si="87"/>
        <v>0</v>
      </c>
      <c r="DS9" s="39">
        <f t="shared" ca="1" si="88"/>
        <v>0</v>
      </c>
      <c r="DT9" s="39">
        <f t="shared" ca="1" si="89"/>
        <v>0</v>
      </c>
      <c r="DU9" s="39">
        <f t="shared" ca="1" si="90"/>
        <v>0</v>
      </c>
      <c r="DV9" s="39">
        <f t="shared" ca="1" si="91"/>
        <v>0</v>
      </c>
      <c r="DW9" s="39">
        <f t="shared" ca="1" si="92"/>
        <v>0</v>
      </c>
      <c r="DX9" s="39">
        <f t="shared" ca="1" si="93"/>
        <v>0</v>
      </c>
      <c r="DY9" s="39">
        <f t="shared" ca="1" si="94"/>
        <v>0</v>
      </c>
      <c r="DZ9" s="39">
        <f t="shared" ca="1" si="95"/>
        <v>0</v>
      </c>
      <c r="EA9" s="39">
        <f t="shared" ca="1" si="96"/>
        <v>0</v>
      </c>
      <c r="EB9" s="39">
        <f t="shared" ca="1" si="97"/>
        <v>0</v>
      </c>
      <c r="EC9" s="39">
        <f t="shared" ca="1" si="98"/>
        <v>0</v>
      </c>
      <c r="ED9" s="39">
        <f t="shared" ca="1" si="99"/>
        <v>0</v>
      </c>
      <c r="EE9" s="39">
        <f t="shared" ca="1" si="100"/>
        <v>0</v>
      </c>
      <c r="EF9" s="39">
        <f t="shared" ca="1" si="101"/>
        <v>0</v>
      </c>
      <c r="EG9" s="39">
        <f t="shared" ca="1" si="102"/>
        <v>0</v>
      </c>
      <c r="EH9" s="39">
        <f t="shared" ca="1" si="103"/>
        <v>0</v>
      </c>
      <c r="EI9" s="39">
        <f t="shared" ca="1" si="104"/>
        <v>0</v>
      </c>
      <c r="EJ9" s="39">
        <f t="shared" ca="1" si="105"/>
        <v>0</v>
      </c>
      <c r="EK9" s="39">
        <f t="shared" ca="1" si="106"/>
        <v>0</v>
      </c>
      <c r="EL9" s="39">
        <f t="shared" ca="1" si="107"/>
        <v>0</v>
      </c>
      <c r="EM9" s="39">
        <f t="shared" ca="1" si="108"/>
        <v>0</v>
      </c>
      <c r="EN9" s="39">
        <f t="shared" ca="1" si="109"/>
        <v>0</v>
      </c>
      <c r="EO9" s="39">
        <f t="shared" ca="1" si="110"/>
        <v>0</v>
      </c>
      <c r="EP9" s="39">
        <f t="shared" ca="1" si="111"/>
        <v>0</v>
      </c>
      <c r="EQ9" s="39">
        <f t="shared" ca="1" si="112"/>
        <v>0</v>
      </c>
      <c r="ER9" s="39">
        <f t="shared" ca="1" si="113"/>
        <v>0</v>
      </c>
      <c r="ES9" s="39">
        <f t="shared" ca="1" si="114"/>
        <v>0</v>
      </c>
      <c r="ET9" s="39">
        <f t="shared" ca="1" si="115"/>
        <v>0</v>
      </c>
      <c r="EU9" s="39">
        <f t="shared" ca="1" si="116"/>
        <v>0</v>
      </c>
      <c r="EV9" s="39">
        <f t="shared" ca="1" si="117"/>
        <v>0</v>
      </c>
      <c r="EW9" s="39">
        <f t="shared" ca="1" si="118"/>
        <v>0</v>
      </c>
      <c r="EX9" s="39">
        <f t="shared" ca="1" si="119"/>
        <v>0</v>
      </c>
      <c r="EY9" s="39">
        <f t="shared" ca="1" si="120"/>
        <v>0</v>
      </c>
      <c r="EZ9" s="39">
        <f t="shared" ca="1" si="121"/>
        <v>0</v>
      </c>
      <c r="FA9" s="39">
        <f t="shared" ca="1" si="122"/>
        <v>0</v>
      </c>
      <c r="FB9" s="39">
        <f t="shared" ca="1" si="123"/>
        <v>0</v>
      </c>
      <c r="FC9" s="39">
        <f t="shared" ca="1" si="124"/>
        <v>0</v>
      </c>
      <c r="FD9" s="39">
        <f t="shared" ca="1" si="125"/>
        <v>0</v>
      </c>
      <c r="FE9" s="39">
        <f t="shared" ca="1" si="126"/>
        <v>0</v>
      </c>
      <c r="FF9" s="39">
        <f t="shared" ca="1" si="127"/>
        <v>0</v>
      </c>
      <c r="FG9" s="39">
        <f t="shared" ca="1" si="128"/>
        <v>0</v>
      </c>
      <c r="FH9" s="39">
        <f t="shared" ca="1" si="129"/>
        <v>0</v>
      </c>
      <c r="FI9" s="39">
        <f t="shared" ca="1" si="130"/>
        <v>0</v>
      </c>
      <c r="FJ9" s="39">
        <f t="shared" ca="1" si="131"/>
        <v>0</v>
      </c>
      <c r="FK9" s="39">
        <f t="shared" ca="1" si="132"/>
        <v>0</v>
      </c>
      <c r="FL9" s="39">
        <f t="shared" ca="1" si="133"/>
        <v>0</v>
      </c>
      <c r="FM9" s="39">
        <f t="shared" ca="1" si="134"/>
        <v>0</v>
      </c>
      <c r="FN9" s="39">
        <f t="shared" ca="1" si="135"/>
        <v>0</v>
      </c>
      <c r="FO9" s="39">
        <f t="shared" ca="1" si="136"/>
        <v>0</v>
      </c>
      <c r="FP9" s="39">
        <f t="shared" ca="1" si="137"/>
        <v>0</v>
      </c>
      <c r="FQ9" s="39">
        <f t="shared" ca="1" si="138"/>
        <v>0</v>
      </c>
      <c r="FR9" s="39">
        <f t="shared" ca="1" si="139"/>
        <v>0</v>
      </c>
      <c r="FS9" s="39">
        <f t="shared" ca="1" si="140"/>
        <v>0</v>
      </c>
      <c r="FT9" s="39">
        <f t="shared" ca="1" si="141"/>
        <v>0</v>
      </c>
      <c r="FU9" s="39">
        <f t="shared" ca="1" si="142"/>
        <v>0</v>
      </c>
      <c r="FV9" s="39">
        <f t="shared" ca="1" si="143"/>
        <v>0</v>
      </c>
      <c r="FW9" s="39">
        <f t="shared" ca="1" si="144"/>
        <v>0</v>
      </c>
      <c r="FX9" s="39">
        <f t="shared" ca="1" si="145"/>
        <v>0</v>
      </c>
      <c r="FY9" s="39">
        <f t="shared" ca="1" si="146"/>
        <v>0</v>
      </c>
      <c r="FZ9" s="39">
        <f t="shared" ca="1" si="147"/>
        <v>0</v>
      </c>
      <c r="GA9" s="39">
        <f t="shared" ca="1" si="148"/>
        <v>0</v>
      </c>
      <c r="GB9" s="39">
        <f t="shared" ca="1" si="149"/>
        <v>0</v>
      </c>
      <c r="GC9" s="39">
        <f t="shared" ca="1" si="150"/>
        <v>0</v>
      </c>
      <c r="GD9" s="39">
        <f t="shared" ca="1" si="151"/>
        <v>0</v>
      </c>
      <c r="GE9" s="39">
        <f t="shared" ca="1" si="152"/>
        <v>0</v>
      </c>
      <c r="GF9" s="39">
        <f t="shared" ca="1" si="153"/>
        <v>0</v>
      </c>
      <c r="GG9" s="39">
        <f t="shared" ca="1" si="154"/>
        <v>0</v>
      </c>
      <c r="GH9" s="39">
        <f t="shared" ca="1" si="155"/>
        <v>0</v>
      </c>
      <c r="GI9" s="39">
        <f t="shared" ca="1" si="156"/>
        <v>0</v>
      </c>
      <c r="GJ9" s="39">
        <f t="shared" ca="1" si="157"/>
        <v>0</v>
      </c>
      <c r="GK9" s="39">
        <f t="shared" ca="1" si="158"/>
        <v>0</v>
      </c>
      <c r="GL9" s="39">
        <f t="shared" ca="1" si="159"/>
        <v>0</v>
      </c>
      <c r="GM9" s="39">
        <f t="shared" ca="1" si="160"/>
        <v>0</v>
      </c>
      <c r="GN9" s="39">
        <f t="shared" ca="1" si="161"/>
        <v>0</v>
      </c>
      <c r="GO9" s="39">
        <f t="shared" ca="1" si="162"/>
        <v>0</v>
      </c>
      <c r="GP9" s="39">
        <f t="shared" ca="1" si="163"/>
        <v>0</v>
      </c>
      <c r="GQ9" s="39">
        <f t="shared" ca="1" si="164"/>
        <v>0</v>
      </c>
      <c r="GR9" s="39">
        <f t="shared" ca="1" si="165"/>
        <v>0</v>
      </c>
      <c r="GS9" s="39">
        <f t="shared" ca="1" si="166"/>
        <v>0</v>
      </c>
      <c r="GT9" s="39">
        <f t="shared" ca="1" si="167"/>
        <v>0</v>
      </c>
      <c r="GU9" s="39">
        <f t="shared" ca="1" si="168"/>
        <v>0</v>
      </c>
      <c r="GV9" s="39">
        <f t="shared" ca="1" si="169"/>
        <v>0</v>
      </c>
      <c r="GW9" s="39">
        <f t="shared" ca="1" si="170"/>
        <v>0</v>
      </c>
      <c r="GX9" s="39">
        <f t="shared" ca="1" si="171"/>
        <v>0</v>
      </c>
      <c r="GY9" s="39">
        <f t="shared" ca="1" si="172"/>
        <v>0</v>
      </c>
      <c r="GZ9" s="39">
        <f t="shared" ca="1" si="173"/>
        <v>0</v>
      </c>
      <c r="HA9" s="39">
        <f t="shared" ca="1" si="174"/>
        <v>0</v>
      </c>
      <c r="HB9" s="39">
        <f t="shared" ca="1" si="175"/>
        <v>0</v>
      </c>
      <c r="HC9" s="39">
        <f t="shared" ca="1" si="176"/>
        <v>0</v>
      </c>
      <c r="HD9" s="39">
        <f t="shared" ca="1" si="177"/>
        <v>0</v>
      </c>
      <c r="HE9" s="39">
        <f t="shared" ca="1" si="178"/>
        <v>0</v>
      </c>
      <c r="HF9" s="39">
        <f t="shared" ca="1" si="179"/>
        <v>0</v>
      </c>
      <c r="HG9" s="39">
        <f t="shared" ca="1" si="180"/>
        <v>0</v>
      </c>
      <c r="HH9" s="39">
        <f t="shared" ca="1" si="181"/>
        <v>0</v>
      </c>
      <c r="HI9" s="39">
        <f t="shared" ca="1" si="182"/>
        <v>0</v>
      </c>
      <c r="HJ9" s="39">
        <f t="shared" ca="1" si="183"/>
        <v>0</v>
      </c>
      <c r="HK9" s="39">
        <f t="shared" ca="1" si="184"/>
        <v>0</v>
      </c>
      <c r="HL9" s="39">
        <f t="shared" ca="1" si="185"/>
        <v>0</v>
      </c>
      <c r="HM9" s="39">
        <f t="shared" ca="1" si="186"/>
        <v>0</v>
      </c>
      <c r="HN9" s="39">
        <f t="shared" ca="1" si="187"/>
        <v>0</v>
      </c>
      <c r="HO9" s="39">
        <f t="shared" ca="1" si="188"/>
        <v>0</v>
      </c>
      <c r="HP9" s="39">
        <f t="shared" ca="1" si="189"/>
        <v>0</v>
      </c>
      <c r="HQ9" s="39">
        <f t="shared" ca="1" si="190"/>
        <v>0</v>
      </c>
      <c r="HR9" s="39">
        <f t="shared" ca="1" si="191"/>
        <v>36241</v>
      </c>
      <c r="HS9" s="39">
        <f t="shared" ca="1" si="192"/>
        <v>0</v>
      </c>
      <c r="HT9" s="39">
        <f t="shared" ca="1" si="193"/>
        <v>0</v>
      </c>
      <c r="HU9" s="39">
        <f t="shared" ca="1" si="194"/>
        <v>0</v>
      </c>
      <c r="HV9" s="39">
        <f t="shared" ca="1" si="195"/>
        <v>0</v>
      </c>
      <c r="HW9" s="39">
        <f t="shared" ca="1" si="196"/>
        <v>0</v>
      </c>
      <c r="HX9" s="39">
        <f t="shared" ca="1" si="197"/>
        <v>0</v>
      </c>
      <c r="HY9" s="39">
        <f t="shared" ca="1" si="198"/>
        <v>0</v>
      </c>
      <c r="HZ9" s="39">
        <f t="shared" ca="1" si="199"/>
        <v>0</v>
      </c>
      <c r="IA9" s="39">
        <f t="shared" ca="1" si="200"/>
        <v>0</v>
      </c>
      <c r="IB9" s="39">
        <f t="shared" ca="1" si="201"/>
        <v>0</v>
      </c>
      <c r="IC9" s="39">
        <f t="shared" ca="1" si="202"/>
        <v>0</v>
      </c>
      <c r="ID9" s="39">
        <f t="shared" ca="1" si="203"/>
        <v>0</v>
      </c>
      <c r="IE9" s="39">
        <f t="shared" ca="1" si="204"/>
        <v>0</v>
      </c>
      <c r="IF9" s="39">
        <f t="shared" ca="1" si="205"/>
        <v>0</v>
      </c>
      <c r="IG9" s="39">
        <f t="shared" ca="1" si="206"/>
        <v>0</v>
      </c>
      <c r="IH9" s="39">
        <f t="shared" ca="1" si="207"/>
        <v>0</v>
      </c>
      <c r="II9" s="39">
        <f t="shared" ca="1" si="208"/>
        <v>0</v>
      </c>
      <c r="IJ9" s="39">
        <f t="shared" ca="1" si="209"/>
        <v>0</v>
      </c>
      <c r="IK9" s="39">
        <f t="shared" ca="1" si="210"/>
        <v>0</v>
      </c>
      <c r="IL9" s="39">
        <f t="shared" ca="1" si="211"/>
        <v>0</v>
      </c>
      <c r="IM9" s="39">
        <f t="shared" ca="1" si="212"/>
        <v>0</v>
      </c>
      <c r="IN9" s="39">
        <f t="shared" ca="1" si="213"/>
        <v>421</v>
      </c>
      <c r="IO9" s="39">
        <f t="shared" ca="1" si="214"/>
        <v>-84</v>
      </c>
      <c r="IP9" s="39">
        <f t="shared" ca="1" si="215"/>
        <v>0</v>
      </c>
      <c r="IQ9" s="39">
        <f t="shared" ca="1" si="216"/>
        <v>0</v>
      </c>
      <c r="IR9" s="39">
        <f t="shared" ca="1" si="217"/>
        <v>0</v>
      </c>
      <c r="IS9" s="39">
        <f t="shared" ca="1" si="218"/>
        <v>0</v>
      </c>
      <c r="IT9" s="39">
        <f t="shared" ca="1" si="219"/>
        <v>0</v>
      </c>
      <c r="IU9" s="39">
        <f t="shared" ca="1" si="220"/>
        <v>0</v>
      </c>
      <c r="IV9" s="39">
        <f t="shared" ca="1" si="221"/>
        <v>0</v>
      </c>
      <c r="IW9" s="39">
        <f t="shared" ca="1" si="222"/>
        <v>0</v>
      </c>
      <c r="IX9" s="39">
        <f t="shared" ca="1" si="223"/>
        <v>0</v>
      </c>
      <c r="IY9" s="39">
        <f t="shared" ca="1" si="224"/>
        <v>0</v>
      </c>
      <c r="IZ9" s="39">
        <f t="shared" ca="1" si="225"/>
        <v>0</v>
      </c>
      <c r="JA9" s="39">
        <f t="shared" ca="1" si="226"/>
        <v>0</v>
      </c>
      <c r="JB9" s="39">
        <f t="shared" ca="1" si="227"/>
        <v>0</v>
      </c>
      <c r="JC9" s="39">
        <f t="shared" ca="1" si="228"/>
        <v>0</v>
      </c>
      <c r="JD9" s="39">
        <f t="shared" ca="1" si="229"/>
        <v>0</v>
      </c>
      <c r="JE9" s="39">
        <f t="shared" ca="1" si="230"/>
        <v>0</v>
      </c>
      <c r="JF9" s="39">
        <f t="shared" ca="1" si="231"/>
        <v>0</v>
      </c>
      <c r="JG9" s="39">
        <f t="shared" ca="1" si="232"/>
        <v>0</v>
      </c>
      <c r="JH9" s="39">
        <f t="shared" ca="1" si="233"/>
        <v>0</v>
      </c>
      <c r="JI9" s="39">
        <f t="shared" ca="1" si="234"/>
        <v>0</v>
      </c>
      <c r="JJ9" s="39">
        <f t="shared" ca="1" si="235"/>
        <v>0</v>
      </c>
      <c r="JK9" s="39">
        <f t="shared" ca="1" si="236"/>
        <v>0</v>
      </c>
      <c r="JL9" s="39">
        <f t="shared" ca="1" si="237"/>
        <v>0</v>
      </c>
      <c r="JM9" s="39">
        <f t="shared" ca="1" si="238"/>
        <v>0</v>
      </c>
      <c r="JN9" s="39">
        <f t="shared" ca="1" si="239"/>
        <v>0</v>
      </c>
      <c r="JO9" s="39">
        <f t="shared" ca="1" si="240"/>
        <v>0</v>
      </c>
      <c r="JP9" s="39">
        <f t="shared" ca="1" si="241"/>
        <v>0</v>
      </c>
      <c r="JQ9" s="39">
        <f t="shared" ca="1" si="242"/>
        <v>0</v>
      </c>
      <c r="JR9" s="39">
        <f t="shared" ca="1" si="243"/>
        <v>0</v>
      </c>
      <c r="JS9" s="39">
        <f t="shared" ca="1" si="244"/>
        <v>0</v>
      </c>
      <c r="JT9" s="39">
        <f t="shared" ca="1" si="245"/>
        <v>0</v>
      </c>
      <c r="JU9" s="39">
        <f t="shared" ca="1" si="246"/>
        <v>0</v>
      </c>
      <c r="JV9" s="39">
        <f t="shared" ca="1" si="247"/>
        <v>0</v>
      </c>
      <c r="JW9" s="39">
        <f t="shared" ca="1" si="248"/>
        <v>0</v>
      </c>
      <c r="JX9" s="39">
        <f t="shared" ca="1" si="249"/>
        <v>0</v>
      </c>
      <c r="JY9" s="39">
        <f t="shared" ca="1" si="250"/>
        <v>0</v>
      </c>
      <c r="JZ9" s="39">
        <f t="shared" ca="1" si="251"/>
        <v>0</v>
      </c>
      <c r="KA9" s="39">
        <f t="shared" ca="1" si="252"/>
        <v>0</v>
      </c>
      <c r="KB9" s="39">
        <f t="shared" ca="1" si="253"/>
        <v>0</v>
      </c>
      <c r="KC9" s="39">
        <f t="shared" ca="1" si="254"/>
        <v>0</v>
      </c>
      <c r="KD9" s="39">
        <f t="shared" ca="1" si="255"/>
        <v>0</v>
      </c>
      <c r="KE9" s="39">
        <f t="shared" ca="1" si="256"/>
        <v>0</v>
      </c>
      <c r="KF9" s="39">
        <f t="shared" ca="1" si="257"/>
        <v>0</v>
      </c>
      <c r="KG9" s="39">
        <f t="shared" ca="1" si="258"/>
        <v>0</v>
      </c>
      <c r="KH9" s="39">
        <f t="shared" ca="1" si="259"/>
        <v>0</v>
      </c>
      <c r="KI9" s="39">
        <f t="shared" ca="1" si="260"/>
        <v>0</v>
      </c>
      <c r="KJ9" s="39">
        <f t="shared" ca="1" si="261"/>
        <v>0</v>
      </c>
      <c r="KK9" s="39">
        <f t="shared" ca="1" si="262"/>
        <v>0</v>
      </c>
      <c r="KL9" s="39">
        <f t="shared" ca="1" si="263"/>
        <v>0</v>
      </c>
      <c r="KM9" s="39">
        <f t="shared" ca="1" si="264"/>
        <v>0</v>
      </c>
      <c r="KN9" s="39">
        <f t="shared" ca="1" si="265"/>
        <v>0</v>
      </c>
      <c r="KO9" s="39">
        <f t="shared" ca="1" si="266"/>
        <v>0</v>
      </c>
      <c r="KP9" s="39">
        <f t="shared" ca="1" si="267"/>
        <v>0</v>
      </c>
      <c r="KQ9" s="39">
        <f t="shared" ca="1" si="268"/>
        <v>0</v>
      </c>
      <c r="KR9" s="39">
        <f t="shared" ca="1" si="269"/>
        <v>0</v>
      </c>
      <c r="KS9" s="39">
        <f t="shared" ca="1" si="270"/>
        <v>0</v>
      </c>
      <c r="KT9" s="39">
        <f t="shared" ca="1" si="271"/>
        <v>0</v>
      </c>
      <c r="KU9" s="39">
        <f t="shared" ca="1" si="272"/>
        <v>0</v>
      </c>
      <c r="KV9" s="39">
        <f t="shared" ca="1" si="273"/>
        <v>0</v>
      </c>
      <c r="KW9" s="39">
        <f t="shared" ca="1" si="274"/>
        <v>0</v>
      </c>
      <c r="KX9" s="39">
        <f t="shared" ca="1" si="275"/>
        <v>0</v>
      </c>
      <c r="KY9" s="39">
        <f t="shared" ca="1" si="276"/>
        <v>0</v>
      </c>
      <c r="KZ9" s="39">
        <f t="shared" ca="1" si="277"/>
        <v>0</v>
      </c>
      <c r="LA9" s="39">
        <f t="shared" ca="1" si="278"/>
        <v>0</v>
      </c>
      <c r="LB9" s="39">
        <f t="shared" ca="1" si="279"/>
        <v>0</v>
      </c>
      <c r="LC9" s="39">
        <f t="shared" ca="1" si="280"/>
        <v>0</v>
      </c>
      <c r="LD9" s="39">
        <f t="shared" ca="1" si="281"/>
        <v>0</v>
      </c>
      <c r="LE9" s="39">
        <f t="shared" ca="1" si="282"/>
        <v>0</v>
      </c>
      <c r="LF9" s="39">
        <f t="shared" ca="1" si="283"/>
        <v>0</v>
      </c>
      <c r="LG9" s="39">
        <f t="shared" ca="1" si="284"/>
        <v>0</v>
      </c>
      <c r="LH9" s="39">
        <f t="shared" ca="1" si="285"/>
        <v>0</v>
      </c>
      <c r="LI9" s="39">
        <f t="shared" ca="1" si="286"/>
        <v>0</v>
      </c>
      <c r="LJ9" s="39">
        <f t="shared" ca="1" si="287"/>
        <v>0</v>
      </c>
      <c r="LK9" s="39">
        <f t="shared" ca="1" si="288"/>
        <v>0</v>
      </c>
      <c r="LL9" s="39">
        <f t="shared" ca="1" si="289"/>
        <v>0</v>
      </c>
      <c r="LM9" s="39">
        <f t="shared" ca="1" si="290"/>
        <v>0</v>
      </c>
      <c r="LN9" s="39">
        <f t="shared" ca="1" si="291"/>
        <v>0</v>
      </c>
      <c r="LO9" s="39">
        <f t="shared" ca="1" si="292"/>
        <v>0</v>
      </c>
      <c r="LP9" s="39">
        <f t="shared" ca="1" si="293"/>
        <v>0</v>
      </c>
      <c r="LQ9" s="39">
        <f t="shared" ca="1" si="294"/>
        <v>0</v>
      </c>
      <c r="LR9" s="39">
        <f t="shared" ca="1" si="295"/>
        <v>0</v>
      </c>
      <c r="LS9" s="39">
        <f t="shared" ca="1" si="296"/>
        <v>0</v>
      </c>
      <c r="LT9" s="39">
        <f t="shared" ca="1" si="297"/>
        <v>0</v>
      </c>
      <c r="LU9" s="39">
        <f t="shared" ca="1" si="298"/>
        <v>0</v>
      </c>
      <c r="LV9" s="39">
        <f t="shared" ca="1" si="299"/>
        <v>0</v>
      </c>
      <c r="LW9" s="39">
        <f t="shared" ca="1" si="300"/>
        <v>0</v>
      </c>
      <c r="LX9" s="39">
        <f t="shared" ca="1" si="301"/>
        <v>0</v>
      </c>
      <c r="LY9" s="39">
        <f t="shared" ca="1" si="302"/>
        <v>0</v>
      </c>
      <c r="LZ9" s="39">
        <f t="shared" ca="1" si="303"/>
        <v>0</v>
      </c>
      <c r="MA9" s="39">
        <f t="shared" ca="1" si="304"/>
        <v>0</v>
      </c>
      <c r="MB9" s="39">
        <f t="shared" ca="1" si="305"/>
        <v>0</v>
      </c>
      <c r="MC9" s="39">
        <f t="shared" ca="1" si="306"/>
        <v>0</v>
      </c>
      <c r="MD9" s="39">
        <f t="shared" ca="1" si="307"/>
        <v>0</v>
      </c>
      <c r="ME9" s="39">
        <f t="shared" ca="1" si="308"/>
        <v>0</v>
      </c>
      <c r="MF9" s="39">
        <f t="shared" ca="1" si="309"/>
        <v>0</v>
      </c>
      <c r="MG9" s="39">
        <f t="shared" ca="1" si="310"/>
        <v>0</v>
      </c>
      <c r="MH9" s="39">
        <f t="shared" ca="1" si="311"/>
        <v>0</v>
      </c>
      <c r="MI9" s="39">
        <f t="shared" ca="1" si="312"/>
        <v>0</v>
      </c>
      <c r="MJ9" s="39">
        <f t="shared" ca="1" si="313"/>
        <v>0</v>
      </c>
      <c r="MK9" s="39">
        <f t="shared" ca="1" si="314"/>
        <v>0</v>
      </c>
      <c r="ML9" s="39">
        <f t="shared" ca="1" si="315"/>
        <v>0</v>
      </c>
      <c r="MM9" s="39">
        <f t="shared" ca="1" si="316"/>
        <v>0</v>
      </c>
      <c r="MN9" s="39">
        <f t="shared" ca="1" si="317"/>
        <v>0</v>
      </c>
      <c r="MO9" s="39">
        <f t="shared" ca="1" si="318"/>
        <v>0</v>
      </c>
      <c r="MP9" s="39">
        <f t="shared" ca="1" si="319"/>
        <v>0</v>
      </c>
      <c r="MQ9" s="39">
        <f t="shared" ca="1" si="320"/>
        <v>0</v>
      </c>
      <c r="MR9" s="39">
        <f t="shared" ca="1" si="321"/>
        <v>0</v>
      </c>
      <c r="MS9" s="39">
        <f t="shared" ca="1" si="322"/>
        <v>0</v>
      </c>
      <c r="MT9" s="39">
        <f t="shared" ca="1" si="323"/>
        <v>0</v>
      </c>
      <c r="MU9" s="39">
        <f t="shared" ca="1" si="324"/>
        <v>0</v>
      </c>
      <c r="MV9" s="39">
        <f t="shared" ca="1" si="325"/>
        <v>0</v>
      </c>
      <c r="MW9" s="39">
        <f t="shared" ca="1" si="326"/>
        <v>0</v>
      </c>
      <c r="MX9" s="39">
        <f t="shared" ca="1" si="327"/>
        <v>0</v>
      </c>
      <c r="MY9" s="39">
        <f t="shared" ca="1" si="328"/>
        <v>0</v>
      </c>
      <c r="MZ9" s="39">
        <f t="shared" ca="1" si="329"/>
        <v>0</v>
      </c>
      <c r="NA9" s="39">
        <f t="shared" ca="1" si="330"/>
        <v>0</v>
      </c>
      <c r="NB9" s="39">
        <f t="shared" ca="1" si="331"/>
        <v>0</v>
      </c>
      <c r="NC9" s="39">
        <f t="shared" ca="1" si="332"/>
        <v>0</v>
      </c>
      <c r="ND9" s="39">
        <f t="shared" ca="1" si="333"/>
        <v>0</v>
      </c>
      <c r="NE9" s="39">
        <f t="shared" ca="1" si="334"/>
        <v>0</v>
      </c>
      <c r="NF9" s="39">
        <f t="shared" ca="1" si="335"/>
        <v>0</v>
      </c>
      <c r="NG9" s="39">
        <f t="shared" ca="1" si="336"/>
        <v>0</v>
      </c>
      <c r="NH9" s="39">
        <f t="shared" ca="1" si="337"/>
        <v>0</v>
      </c>
      <c r="NI9" s="39">
        <f t="shared" ca="1" si="338"/>
        <v>0</v>
      </c>
      <c r="NJ9" s="39">
        <f t="shared" ca="1" si="339"/>
        <v>0</v>
      </c>
      <c r="NK9" s="39">
        <f t="shared" ca="1" si="340"/>
        <v>0</v>
      </c>
      <c r="NL9" s="39">
        <f t="shared" ca="1" si="341"/>
        <v>0</v>
      </c>
      <c r="NM9" s="39">
        <f t="shared" ca="1" si="342"/>
        <v>0</v>
      </c>
      <c r="NN9" s="39">
        <f t="shared" ca="1" si="343"/>
        <v>0</v>
      </c>
      <c r="NO9" s="39">
        <f t="shared" ca="1" si="344"/>
        <v>0</v>
      </c>
      <c r="NP9" s="39">
        <f t="shared" ca="1" si="345"/>
        <v>0</v>
      </c>
      <c r="NQ9" s="39">
        <f t="shared" ca="1" si="346"/>
        <v>0</v>
      </c>
      <c r="NR9" s="39">
        <f t="shared" ca="1" si="347"/>
        <v>0</v>
      </c>
      <c r="NS9" s="39">
        <f t="shared" ca="1" si="348"/>
        <v>0</v>
      </c>
      <c r="NT9" s="39">
        <f t="shared" ca="1" si="349"/>
        <v>0</v>
      </c>
      <c r="NU9" s="39">
        <f t="shared" ca="1" si="350"/>
        <v>0</v>
      </c>
      <c r="NV9" s="39">
        <f t="shared" ca="1" si="351"/>
        <v>0</v>
      </c>
    </row>
    <row r="10" spans="1:386" x14ac:dyDescent="0.2">
      <c r="A10" s="39">
        <f>'node config'!$A10</f>
        <v>35</v>
      </c>
      <c r="B10" s="39" t="str">
        <f>'node config'!$C10</f>
        <v>app_first</v>
      </c>
      <c r="C10" s="39">
        <f>'node config'!E10</f>
        <v>1</v>
      </c>
      <c r="D10" s="40">
        <f>'node config'!$H10</f>
        <v>1</v>
      </c>
      <c r="E10" s="36">
        <f ca="1">IF(ISBLANK(OFFSET('node config'!$U10,0,2*(COLUMN()-COLUMN($E10)))),"",OFFSET('node config'!$U10,0,2*(COLUMN()-COLUMN($E10))))</f>
        <v>30</v>
      </c>
      <c r="F10" s="36">
        <f ca="1">IF(ISBLANK(OFFSET('node config'!$U10,0,2*(COLUMN()-COLUMN($E10)))),"",OFFSET('node config'!$U10,0,2*(COLUMN()-COLUMN($E10))))</f>
        <v>36</v>
      </c>
      <c r="G10" s="36">
        <f ca="1">IF(ISBLANK(OFFSET('node config'!$U10,0,2*(COLUMN()-COLUMN($E10)))),"",OFFSET('node config'!$U10,0,2*(COLUMN()-COLUMN($E10))))</f>
        <v>39</v>
      </c>
      <c r="H10" s="36">
        <f ca="1">IF(ISBLANK(OFFSET('node config'!$U10,0,2*(COLUMN()-COLUMN($E10)))),"",OFFSET('node config'!$U10,0,2*(COLUMN()-COLUMN($E10))))</f>
        <v>27</v>
      </c>
      <c r="I10" s="36">
        <f ca="1">IF(ISBLANK(OFFSET('node config'!$U10,0,2*(COLUMN()-COLUMN($E10)))),"",OFFSET('node config'!$U10,0,2*(COLUMN()-COLUMN($E10))))</f>
        <v>9</v>
      </c>
      <c r="J10" s="36" t="str">
        <f ca="1">IF(ISBLANK(OFFSET('node config'!$U10,0,2*(COLUMN()-COLUMN($E10)))),"",OFFSET('node config'!$U10,0,2*(COLUMN()-COLUMN($E10))))</f>
        <v/>
      </c>
      <c r="K10" s="36" t="str">
        <f ca="1">IF(ISBLANK(OFFSET('node config'!$U10,0,2*(COLUMN()-COLUMN($E10)))),"",OFFSET('node config'!$U10,0,2*(COLUMN()-COLUMN($E10))))</f>
        <v/>
      </c>
      <c r="L10" s="36" t="str">
        <f ca="1">IF(ISBLANK(OFFSET('node config'!$U10,0,2*(COLUMN()-COLUMN($E10)))),"",OFFSET('node config'!$U10,0,2*(COLUMN()-COLUMN($E10))))</f>
        <v/>
      </c>
      <c r="M10" s="38">
        <f ca="1">IFERROR(OFFSET('node config'!$V10,0,2*(COLUMN()-COLUMN($M10)))/INDEX('node config'!$B10:$B59,MATCH(E10,'node config'!$A10:$A59,0))-1,"")</f>
        <v>0</v>
      </c>
      <c r="N10" s="38">
        <f ca="1">IFERROR(OFFSET('node config'!$V10,0,2*(COLUMN()-COLUMN($M10)))/INDEX('node config'!$B10:$B59,MATCH(F10,'node config'!$A10:$A59,0))-1,"")</f>
        <v>4</v>
      </c>
      <c r="O10" s="38">
        <f ca="1">IFERROR(OFFSET('node config'!$V10,0,2*(COLUMN()-COLUMN($M10)))/INDEX('node config'!$B10:$B59,MATCH(G10,'node config'!$A10:$A59,0))-1,"")</f>
        <v>2</v>
      </c>
      <c r="P10" s="38">
        <f ca="1">IFERROR(OFFSET('node config'!$V10,0,2*(COLUMN()-COLUMN($M10)))/INDEX('node config'!$B10:$B59,MATCH(H10,'node config'!$A10:$A59,0))-1,"")</f>
        <v>2</v>
      </c>
      <c r="Q10" s="38">
        <f ca="1">IFERROR(OFFSET('node config'!$V10,0,2*(COLUMN()-COLUMN($M10)))/INDEX('node config'!$B10:$B59,MATCH(I10,'node config'!$A10:$A59,0))-1,"")</f>
        <v>3</v>
      </c>
      <c r="R10" s="38" t="str">
        <f ca="1">IFERROR(OFFSET('node config'!$V10,0,2*(COLUMN()-COLUMN($M10)))/INDEX('node config'!$B10:$B59,MATCH(J10,'node config'!$A10:$A59,0))-1,"")</f>
        <v/>
      </c>
      <c r="S10" s="38" t="str">
        <f ca="1">IFERROR(OFFSET('node config'!$V10,0,2*(COLUMN()-COLUMN($M10)))/INDEX('node config'!$B10:$B59,MATCH(K10,'node config'!$A10:$A59,0))-1,"")</f>
        <v/>
      </c>
      <c r="T10" s="38" t="str">
        <f ca="1">IFERROR(OFFSET('node config'!$V10,0,2*(COLUMN()-COLUMN($M10)))/INDEX('node config'!$B10:$B59,MATCH(L10,'node config'!$A10:$A59,0))-1,"")</f>
        <v/>
      </c>
      <c r="U10" s="36">
        <f t="shared" ca="1" si="352"/>
        <v>210</v>
      </c>
      <c r="V10" s="36">
        <f t="shared" ca="1" si="0"/>
        <v>256</v>
      </c>
      <c r="W10" s="36">
        <f t="shared" ca="1" si="0"/>
        <v>275</v>
      </c>
      <c r="X10" s="36">
        <f t="shared" ca="1" si="0"/>
        <v>191</v>
      </c>
      <c r="Y10" s="36">
        <f t="shared" ca="1" si="0"/>
        <v>66</v>
      </c>
      <c r="Z10" s="36" t="str">
        <f t="shared" ca="1" si="0"/>
        <v/>
      </c>
      <c r="AA10" s="36" t="str">
        <f t="shared" ca="1" si="0"/>
        <v/>
      </c>
      <c r="AB10" s="36" t="str">
        <f t="shared" ca="1" si="0"/>
        <v/>
      </c>
      <c r="AC10" s="40">
        <f t="shared" ca="1" si="353"/>
        <v>1</v>
      </c>
      <c r="AD10" s="40">
        <f t="shared" ca="1" si="354"/>
        <v>0</v>
      </c>
      <c r="AE10" s="40">
        <f t="shared" ca="1" si="355"/>
        <v>0</v>
      </c>
      <c r="AF10" s="40">
        <f t="shared" ca="1" si="356"/>
        <v>0</v>
      </c>
      <c r="AG10" s="40">
        <f t="shared" ca="1" si="357"/>
        <v>0</v>
      </c>
      <c r="AH10" s="40">
        <f t="shared" ca="1" si="358"/>
        <v>0</v>
      </c>
      <c r="AI10" s="40">
        <f t="shared" ca="1" si="359"/>
        <v>0</v>
      </c>
      <c r="AJ10" s="40">
        <f t="shared" ca="1" si="360"/>
        <v>0</v>
      </c>
      <c r="AK10" s="39">
        <f t="shared" ca="1" si="2"/>
        <v>0</v>
      </c>
      <c r="AL10" s="39">
        <f t="shared" ca="1" si="3"/>
        <v>0</v>
      </c>
      <c r="AM10" s="39">
        <f t="shared" ca="1" si="4"/>
        <v>0</v>
      </c>
      <c r="AN10" s="39">
        <f t="shared" ca="1" si="5"/>
        <v>0</v>
      </c>
      <c r="AO10" s="39">
        <f t="shared" ca="1" si="6"/>
        <v>0</v>
      </c>
      <c r="AP10" s="39">
        <f t="shared" ca="1" si="7"/>
        <v>0</v>
      </c>
      <c r="AQ10" s="39">
        <f t="shared" ca="1" si="8"/>
        <v>0</v>
      </c>
      <c r="AR10" s="39">
        <f t="shared" ca="1" si="9"/>
        <v>0</v>
      </c>
      <c r="AS10" s="39">
        <f t="shared" ca="1" si="10"/>
        <v>0</v>
      </c>
      <c r="AT10" s="39">
        <f t="shared" ca="1" si="11"/>
        <v>0</v>
      </c>
      <c r="AU10" s="39">
        <f t="shared" ca="1" si="12"/>
        <v>0</v>
      </c>
      <c r="AV10" s="39">
        <f t="shared" ca="1" si="13"/>
        <v>0</v>
      </c>
      <c r="AW10" s="39">
        <f t="shared" ca="1" si="14"/>
        <v>0</v>
      </c>
      <c r="AX10" s="39">
        <f t="shared" ca="1" si="15"/>
        <v>0</v>
      </c>
      <c r="AY10" s="39">
        <f t="shared" ca="1" si="16"/>
        <v>0</v>
      </c>
      <c r="AZ10" s="39">
        <f t="shared" ca="1" si="17"/>
        <v>0</v>
      </c>
      <c r="BA10" s="39">
        <f t="shared" ca="1" si="18"/>
        <v>0</v>
      </c>
      <c r="BB10" s="39">
        <f t="shared" ca="1" si="19"/>
        <v>0</v>
      </c>
      <c r="BC10" s="39">
        <f t="shared" ca="1" si="20"/>
        <v>0</v>
      </c>
      <c r="BD10" s="39">
        <f t="shared" ca="1" si="21"/>
        <v>0</v>
      </c>
      <c r="BE10" s="39">
        <f t="shared" ca="1" si="22"/>
        <v>0</v>
      </c>
      <c r="BF10" s="39">
        <f t="shared" ca="1" si="23"/>
        <v>0</v>
      </c>
      <c r="BG10" s="39">
        <f t="shared" ca="1" si="24"/>
        <v>0</v>
      </c>
      <c r="BH10" s="39">
        <f t="shared" ca="1" si="25"/>
        <v>0</v>
      </c>
      <c r="BI10" s="39">
        <f t="shared" ca="1" si="26"/>
        <v>0</v>
      </c>
      <c r="BJ10" s="39">
        <f t="shared" ca="1" si="27"/>
        <v>0</v>
      </c>
      <c r="BK10" s="39">
        <f t="shared" ca="1" si="28"/>
        <v>0</v>
      </c>
      <c r="BL10" s="39">
        <f t="shared" ca="1" si="29"/>
        <v>0</v>
      </c>
      <c r="BM10" s="39">
        <f t="shared" ca="1" si="30"/>
        <v>0</v>
      </c>
      <c r="BN10" s="39">
        <f t="shared" ca="1" si="31"/>
        <v>0</v>
      </c>
      <c r="BO10" s="39">
        <f t="shared" ca="1" si="32"/>
        <v>0</v>
      </c>
      <c r="BP10" s="39">
        <f t="shared" ca="1" si="33"/>
        <v>0</v>
      </c>
      <c r="BQ10" s="39">
        <f t="shared" ca="1" si="34"/>
        <v>0</v>
      </c>
      <c r="BR10" s="39">
        <f t="shared" ca="1" si="35"/>
        <v>0</v>
      </c>
      <c r="BS10" s="39">
        <f t="shared" ca="1" si="36"/>
        <v>0</v>
      </c>
      <c r="BT10" s="39">
        <f t="shared" ca="1" si="37"/>
        <v>0</v>
      </c>
      <c r="BU10" s="39">
        <f t="shared" ca="1" si="38"/>
        <v>0</v>
      </c>
      <c r="BV10" s="39">
        <f t="shared" ca="1" si="39"/>
        <v>-195</v>
      </c>
      <c r="BW10" s="39">
        <f t="shared" ca="1" si="40"/>
        <v>4</v>
      </c>
      <c r="BX10" s="39">
        <f t="shared" ca="1" si="41"/>
        <v>0</v>
      </c>
      <c r="BY10" s="39">
        <f t="shared" ca="1" si="42"/>
        <v>0</v>
      </c>
      <c r="BZ10" s="39">
        <f t="shared" ca="1" si="43"/>
        <v>0</v>
      </c>
      <c r="CA10" s="39">
        <f t="shared" ca="1" si="44"/>
        <v>0</v>
      </c>
      <c r="CB10" s="39">
        <f t="shared" ca="1" si="45"/>
        <v>0</v>
      </c>
      <c r="CC10" s="39">
        <f t="shared" ca="1" si="46"/>
        <v>0</v>
      </c>
      <c r="CD10" s="39">
        <f t="shared" ca="1" si="47"/>
        <v>0</v>
      </c>
      <c r="CE10" s="39">
        <f t="shared" ca="1" si="48"/>
        <v>0</v>
      </c>
      <c r="CF10" s="39">
        <f t="shared" ca="1" si="49"/>
        <v>0</v>
      </c>
      <c r="CG10" s="39">
        <f t="shared" ca="1" si="50"/>
        <v>0</v>
      </c>
      <c r="CH10" s="39">
        <f t="shared" ca="1" si="51"/>
        <v>0</v>
      </c>
      <c r="CI10" s="39">
        <f t="shared" ca="1" si="52"/>
        <v>0</v>
      </c>
      <c r="CJ10" s="39">
        <f t="shared" ca="1" si="53"/>
        <v>0</v>
      </c>
      <c r="CK10" s="39">
        <f t="shared" ca="1" si="54"/>
        <v>0</v>
      </c>
      <c r="CL10" s="39">
        <f t="shared" ca="1" si="55"/>
        <v>0</v>
      </c>
      <c r="CM10" s="39">
        <f t="shared" ca="1" si="56"/>
        <v>0</v>
      </c>
      <c r="CN10" s="39">
        <f t="shared" ca="1" si="57"/>
        <v>0</v>
      </c>
      <c r="CO10" s="39">
        <f t="shared" ca="1" si="58"/>
        <v>0</v>
      </c>
      <c r="CP10" s="39">
        <f t="shared" ca="1" si="59"/>
        <v>0</v>
      </c>
      <c r="CQ10" s="39">
        <f t="shared" ca="1" si="60"/>
        <v>0</v>
      </c>
      <c r="CR10" s="39">
        <f t="shared" ca="1" si="61"/>
        <v>0</v>
      </c>
      <c r="CS10" s="39">
        <f t="shared" ca="1" si="62"/>
        <v>0</v>
      </c>
      <c r="CT10" s="39">
        <f t="shared" ca="1" si="63"/>
        <v>0</v>
      </c>
      <c r="CU10" s="39">
        <f t="shared" ca="1" si="64"/>
        <v>0</v>
      </c>
      <c r="CV10" s="39">
        <f t="shared" ca="1" si="65"/>
        <v>47</v>
      </c>
      <c r="CW10" s="39">
        <f t="shared" ca="1" si="66"/>
        <v>23</v>
      </c>
      <c r="CX10" s="39">
        <f t="shared" ca="1" si="67"/>
        <v>870</v>
      </c>
      <c r="CY10" s="39">
        <f t="shared" ca="1" si="68"/>
        <v>1</v>
      </c>
      <c r="CZ10" s="39">
        <f t="shared" ca="1" si="69"/>
        <v>0</v>
      </c>
      <c r="DA10" s="39">
        <f t="shared" ca="1" si="70"/>
        <v>0</v>
      </c>
      <c r="DB10" s="39">
        <f t="shared" ca="1" si="71"/>
        <v>0</v>
      </c>
      <c r="DC10" s="39">
        <f t="shared" ca="1" si="72"/>
        <v>0</v>
      </c>
      <c r="DD10" s="39">
        <f t="shared" ca="1" si="73"/>
        <v>0</v>
      </c>
      <c r="DE10" s="39">
        <f t="shared" ca="1" si="74"/>
        <v>0</v>
      </c>
      <c r="DF10" s="39">
        <f t="shared" ca="1" si="75"/>
        <v>0</v>
      </c>
      <c r="DG10" s="39">
        <f t="shared" ca="1" si="76"/>
        <v>0</v>
      </c>
      <c r="DH10" s="39">
        <f t="shared" ca="1" si="77"/>
        <v>0</v>
      </c>
      <c r="DI10" s="39">
        <f t="shared" ca="1" si="78"/>
        <v>0</v>
      </c>
      <c r="DJ10" s="39">
        <f t="shared" ca="1" si="79"/>
        <v>0</v>
      </c>
      <c r="DK10" s="39">
        <f t="shared" ca="1" si="80"/>
        <v>0</v>
      </c>
      <c r="DL10" s="39">
        <f t="shared" ca="1" si="81"/>
        <v>0</v>
      </c>
      <c r="DM10" s="39">
        <f t="shared" ca="1" si="82"/>
        <v>0</v>
      </c>
      <c r="DN10" s="39">
        <f t="shared" ca="1" si="83"/>
        <v>0</v>
      </c>
      <c r="DO10" s="39">
        <f t="shared" ca="1" si="84"/>
        <v>0</v>
      </c>
      <c r="DP10" s="39">
        <f t="shared" ca="1" si="85"/>
        <v>0</v>
      </c>
      <c r="DQ10" s="39">
        <f t="shared" ca="1" si="86"/>
        <v>0</v>
      </c>
      <c r="DR10" s="39">
        <f t="shared" ca="1" si="87"/>
        <v>0</v>
      </c>
      <c r="DS10" s="39">
        <f t="shared" ca="1" si="88"/>
        <v>0</v>
      </c>
      <c r="DT10" s="39">
        <f t="shared" ca="1" si="89"/>
        <v>0</v>
      </c>
      <c r="DU10" s="39">
        <f t="shared" ca="1" si="90"/>
        <v>0</v>
      </c>
      <c r="DV10" s="39">
        <f t="shared" ca="1" si="91"/>
        <v>0</v>
      </c>
      <c r="DW10" s="39">
        <f t="shared" ca="1" si="92"/>
        <v>0</v>
      </c>
      <c r="DX10" s="39">
        <f t="shared" ca="1" si="93"/>
        <v>0</v>
      </c>
      <c r="DY10" s="39">
        <f t="shared" ca="1" si="94"/>
        <v>0</v>
      </c>
      <c r="DZ10" s="39">
        <f t="shared" ca="1" si="95"/>
        <v>0</v>
      </c>
      <c r="EA10" s="39">
        <f t="shared" ca="1" si="96"/>
        <v>0</v>
      </c>
      <c r="EB10" s="39">
        <f t="shared" ca="1" si="97"/>
        <v>0</v>
      </c>
      <c r="EC10" s="39">
        <f t="shared" ca="1" si="98"/>
        <v>0</v>
      </c>
      <c r="ED10" s="39">
        <f t="shared" ca="1" si="99"/>
        <v>0</v>
      </c>
      <c r="EE10" s="39">
        <f t="shared" ca="1" si="100"/>
        <v>0</v>
      </c>
      <c r="EF10" s="39">
        <f t="shared" ca="1" si="101"/>
        <v>0</v>
      </c>
      <c r="EG10" s="39">
        <f t="shared" ca="1" si="102"/>
        <v>0</v>
      </c>
      <c r="EH10" s="39">
        <f t="shared" ca="1" si="103"/>
        <v>0</v>
      </c>
      <c r="EI10" s="39">
        <f t="shared" ca="1" si="104"/>
        <v>0</v>
      </c>
      <c r="EJ10" s="39">
        <f t="shared" ca="1" si="105"/>
        <v>0</v>
      </c>
      <c r="EK10" s="39">
        <f t="shared" ca="1" si="106"/>
        <v>0</v>
      </c>
      <c r="EL10" s="39">
        <f t="shared" ca="1" si="107"/>
        <v>0</v>
      </c>
      <c r="EM10" s="39">
        <f t="shared" ca="1" si="108"/>
        <v>0</v>
      </c>
      <c r="EN10" s="39">
        <f t="shared" ca="1" si="109"/>
        <v>0</v>
      </c>
      <c r="EO10" s="39">
        <f t="shared" ca="1" si="110"/>
        <v>0</v>
      </c>
      <c r="EP10" s="39">
        <f t="shared" ca="1" si="111"/>
        <v>0</v>
      </c>
      <c r="EQ10" s="39">
        <f t="shared" ca="1" si="112"/>
        <v>0</v>
      </c>
      <c r="ER10" s="39">
        <f t="shared" ca="1" si="113"/>
        <v>0</v>
      </c>
      <c r="ES10" s="39">
        <f t="shared" ca="1" si="114"/>
        <v>0</v>
      </c>
      <c r="ET10" s="39">
        <f t="shared" ca="1" si="115"/>
        <v>0</v>
      </c>
      <c r="EU10" s="39">
        <f t="shared" ca="1" si="116"/>
        <v>0</v>
      </c>
      <c r="EV10" s="39">
        <f t="shared" ca="1" si="117"/>
        <v>0</v>
      </c>
      <c r="EW10" s="39">
        <f t="shared" ca="1" si="118"/>
        <v>0</v>
      </c>
      <c r="EX10" s="39">
        <f t="shared" ca="1" si="119"/>
        <v>0</v>
      </c>
      <c r="EY10" s="39">
        <f t="shared" ca="1" si="120"/>
        <v>0</v>
      </c>
      <c r="EZ10" s="39">
        <f t="shared" ca="1" si="121"/>
        <v>0</v>
      </c>
      <c r="FA10" s="39">
        <f t="shared" ca="1" si="122"/>
        <v>0</v>
      </c>
      <c r="FB10" s="39">
        <f t="shared" ca="1" si="123"/>
        <v>0</v>
      </c>
      <c r="FC10" s="39">
        <f t="shared" ca="1" si="124"/>
        <v>0</v>
      </c>
      <c r="FD10" s="39">
        <f t="shared" ca="1" si="125"/>
        <v>0</v>
      </c>
      <c r="FE10" s="39">
        <f t="shared" ca="1" si="126"/>
        <v>0</v>
      </c>
      <c r="FF10" s="39">
        <f t="shared" ca="1" si="127"/>
        <v>0</v>
      </c>
      <c r="FG10" s="39">
        <f t="shared" ca="1" si="128"/>
        <v>0</v>
      </c>
      <c r="FH10" s="39">
        <f t="shared" ca="1" si="129"/>
        <v>0</v>
      </c>
      <c r="FI10" s="39">
        <f t="shared" ca="1" si="130"/>
        <v>0</v>
      </c>
      <c r="FJ10" s="39">
        <f t="shared" ca="1" si="131"/>
        <v>0</v>
      </c>
      <c r="FK10" s="39">
        <f t="shared" ca="1" si="132"/>
        <v>0</v>
      </c>
      <c r="FL10" s="39">
        <f t="shared" ca="1" si="133"/>
        <v>0</v>
      </c>
      <c r="FM10" s="39">
        <f t="shared" ca="1" si="134"/>
        <v>0</v>
      </c>
      <c r="FN10" s="39">
        <f t="shared" ca="1" si="135"/>
        <v>0</v>
      </c>
      <c r="FO10" s="39">
        <f t="shared" ca="1" si="136"/>
        <v>0</v>
      </c>
      <c r="FP10" s="39">
        <f t="shared" ca="1" si="137"/>
        <v>0</v>
      </c>
      <c r="FQ10" s="39">
        <f t="shared" ca="1" si="138"/>
        <v>0</v>
      </c>
      <c r="FR10" s="39">
        <f t="shared" ca="1" si="139"/>
        <v>0</v>
      </c>
      <c r="FS10" s="39">
        <f t="shared" ca="1" si="140"/>
        <v>0</v>
      </c>
      <c r="FT10" s="39">
        <f t="shared" ca="1" si="141"/>
        <v>0</v>
      </c>
      <c r="FU10" s="39">
        <f t="shared" ca="1" si="142"/>
        <v>0</v>
      </c>
      <c r="FV10" s="39">
        <f t="shared" ca="1" si="143"/>
        <v>0</v>
      </c>
      <c r="FW10" s="39">
        <f t="shared" ca="1" si="144"/>
        <v>0</v>
      </c>
      <c r="FX10" s="39">
        <f t="shared" ca="1" si="145"/>
        <v>0</v>
      </c>
      <c r="FY10" s="39">
        <f t="shared" ca="1" si="146"/>
        <v>0</v>
      </c>
      <c r="FZ10" s="39">
        <f t="shared" ca="1" si="147"/>
        <v>0</v>
      </c>
      <c r="GA10" s="39">
        <f t="shared" ca="1" si="148"/>
        <v>0</v>
      </c>
      <c r="GB10" s="39">
        <f t="shared" ca="1" si="149"/>
        <v>0</v>
      </c>
      <c r="GC10" s="39">
        <f t="shared" ca="1" si="150"/>
        <v>0</v>
      </c>
      <c r="GD10" s="39">
        <f t="shared" ca="1" si="151"/>
        <v>0</v>
      </c>
      <c r="GE10" s="39">
        <f t="shared" ca="1" si="152"/>
        <v>0</v>
      </c>
      <c r="GF10" s="39">
        <f t="shared" ca="1" si="153"/>
        <v>0</v>
      </c>
      <c r="GG10" s="39">
        <f t="shared" ca="1" si="154"/>
        <v>0</v>
      </c>
      <c r="GH10" s="39">
        <f t="shared" ca="1" si="155"/>
        <v>0</v>
      </c>
      <c r="GI10" s="39">
        <f t="shared" ca="1" si="156"/>
        <v>0</v>
      </c>
      <c r="GJ10" s="39">
        <f t="shared" ca="1" si="157"/>
        <v>0</v>
      </c>
      <c r="GK10" s="39">
        <f t="shared" ca="1" si="158"/>
        <v>0</v>
      </c>
      <c r="GL10" s="39">
        <f t="shared" ca="1" si="159"/>
        <v>0</v>
      </c>
      <c r="GM10" s="39">
        <f t="shared" ca="1" si="160"/>
        <v>0</v>
      </c>
      <c r="GN10" s="39">
        <f t="shared" ca="1" si="161"/>
        <v>0</v>
      </c>
      <c r="GO10" s="39">
        <f t="shared" ca="1" si="162"/>
        <v>0</v>
      </c>
      <c r="GP10" s="39">
        <f t="shared" ca="1" si="163"/>
        <v>0</v>
      </c>
      <c r="GQ10" s="39">
        <f t="shared" ca="1" si="164"/>
        <v>0</v>
      </c>
      <c r="GR10" s="39">
        <f t="shared" ca="1" si="165"/>
        <v>0</v>
      </c>
      <c r="GS10" s="39">
        <f t="shared" ca="1" si="166"/>
        <v>0</v>
      </c>
      <c r="GT10" s="39">
        <f t="shared" ca="1" si="167"/>
        <v>0</v>
      </c>
      <c r="GU10" s="39">
        <f t="shared" ca="1" si="168"/>
        <v>0</v>
      </c>
      <c r="GV10" s="39">
        <f t="shared" ca="1" si="169"/>
        <v>0</v>
      </c>
      <c r="GW10" s="39">
        <f t="shared" ca="1" si="170"/>
        <v>0</v>
      </c>
      <c r="GX10" s="39">
        <f t="shared" ca="1" si="171"/>
        <v>0</v>
      </c>
      <c r="GY10" s="39">
        <f t="shared" ca="1" si="172"/>
        <v>0</v>
      </c>
      <c r="GZ10" s="39">
        <f t="shared" ca="1" si="173"/>
        <v>0</v>
      </c>
      <c r="HA10" s="39">
        <f t="shared" ca="1" si="174"/>
        <v>0</v>
      </c>
      <c r="HB10" s="39">
        <f t="shared" ca="1" si="175"/>
        <v>0</v>
      </c>
      <c r="HC10" s="39">
        <f t="shared" ca="1" si="176"/>
        <v>0</v>
      </c>
      <c r="HD10" s="39">
        <f t="shared" ca="1" si="177"/>
        <v>0</v>
      </c>
      <c r="HE10" s="39">
        <f t="shared" ca="1" si="178"/>
        <v>0</v>
      </c>
      <c r="HF10" s="39">
        <f t="shared" ca="1" si="179"/>
        <v>0</v>
      </c>
      <c r="HG10" s="39">
        <f t="shared" ca="1" si="180"/>
        <v>0</v>
      </c>
      <c r="HH10" s="39">
        <f t="shared" ca="1" si="181"/>
        <v>0</v>
      </c>
      <c r="HI10" s="39">
        <f t="shared" ca="1" si="182"/>
        <v>0</v>
      </c>
      <c r="HJ10" s="39">
        <f t="shared" ca="1" si="183"/>
        <v>0</v>
      </c>
      <c r="HK10" s="39">
        <f t="shared" ca="1" si="184"/>
        <v>0</v>
      </c>
      <c r="HL10" s="39">
        <f t="shared" ca="1" si="185"/>
        <v>0</v>
      </c>
      <c r="HM10" s="39">
        <f t="shared" ca="1" si="186"/>
        <v>0</v>
      </c>
      <c r="HN10" s="39">
        <f t="shared" ca="1" si="187"/>
        <v>0</v>
      </c>
      <c r="HO10" s="39">
        <f t="shared" ca="1" si="188"/>
        <v>0</v>
      </c>
      <c r="HP10" s="39">
        <f t="shared" ca="1" si="189"/>
        <v>0</v>
      </c>
      <c r="HQ10" s="39">
        <f t="shared" ca="1" si="190"/>
        <v>0</v>
      </c>
      <c r="HR10" s="39">
        <f t="shared" ca="1" si="191"/>
        <v>36241</v>
      </c>
      <c r="HS10" s="39">
        <f t="shared" ca="1" si="192"/>
        <v>0</v>
      </c>
      <c r="HT10" s="39">
        <f t="shared" ca="1" si="193"/>
        <v>1</v>
      </c>
      <c r="HU10" s="39">
        <f t="shared" ca="1" si="194"/>
        <v>0</v>
      </c>
      <c r="HV10" s="39">
        <f t="shared" ca="1" si="195"/>
        <v>0</v>
      </c>
      <c r="HW10" s="39">
        <f t="shared" ca="1" si="196"/>
        <v>0</v>
      </c>
      <c r="HX10" s="39">
        <f t="shared" ca="1" si="197"/>
        <v>0</v>
      </c>
      <c r="HY10" s="39">
        <f t="shared" ca="1" si="198"/>
        <v>0</v>
      </c>
      <c r="HZ10" s="39">
        <f t="shared" ca="1" si="199"/>
        <v>0</v>
      </c>
      <c r="IA10" s="39">
        <f t="shared" ca="1" si="200"/>
        <v>0</v>
      </c>
      <c r="IB10" s="39">
        <f t="shared" ca="1" si="201"/>
        <v>0</v>
      </c>
      <c r="IC10" s="39">
        <f t="shared" ca="1" si="202"/>
        <v>0</v>
      </c>
      <c r="ID10" s="39">
        <f t="shared" ca="1" si="203"/>
        <v>0</v>
      </c>
      <c r="IE10" s="39">
        <f t="shared" ca="1" si="204"/>
        <v>0</v>
      </c>
      <c r="IF10" s="39">
        <f t="shared" ca="1" si="205"/>
        <v>0</v>
      </c>
      <c r="IG10" s="39">
        <f t="shared" ca="1" si="206"/>
        <v>0</v>
      </c>
      <c r="IH10" s="39">
        <f t="shared" ca="1" si="207"/>
        <v>0</v>
      </c>
      <c r="II10" s="39">
        <f t="shared" ca="1" si="208"/>
        <v>0</v>
      </c>
      <c r="IJ10" s="39">
        <f t="shared" ca="1" si="209"/>
        <v>0</v>
      </c>
      <c r="IK10" s="39">
        <f t="shared" ca="1" si="210"/>
        <v>0</v>
      </c>
      <c r="IL10" s="39">
        <f t="shared" ca="1" si="211"/>
        <v>0</v>
      </c>
      <c r="IM10" s="39">
        <f t="shared" ca="1" si="212"/>
        <v>1</v>
      </c>
      <c r="IN10" s="39">
        <f t="shared" ca="1" si="213"/>
        <v>421</v>
      </c>
      <c r="IO10" s="39">
        <f t="shared" ca="1" si="214"/>
        <v>-84</v>
      </c>
      <c r="IP10" s="39">
        <f t="shared" ca="1" si="215"/>
        <v>0</v>
      </c>
      <c r="IQ10" s="39">
        <f t="shared" ca="1" si="216"/>
        <v>0</v>
      </c>
      <c r="IR10" s="39">
        <f t="shared" ca="1" si="217"/>
        <v>0</v>
      </c>
      <c r="IS10" s="39">
        <f t="shared" ca="1" si="218"/>
        <v>0</v>
      </c>
      <c r="IT10" s="39">
        <f t="shared" ca="1" si="219"/>
        <v>0</v>
      </c>
      <c r="IU10" s="39">
        <f t="shared" ca="1" si="220"/>
        <v>0</v>
      </c>
      <c r="IV10" s="39">
        <f t="shared" ca="1" si="221"/>
        <v>0</v>
      </c>
      <c r="IW10" s="39">
        <f t="shared" ca="1" si="222"/>
        <v>0</v>
      </c>
      <c r="IX10" s="39">
        <f t="shared" ca="1" si="223"/>
        <v>0</v>
      </c>
      <c r="IY10" s="39">
        <f t="shared" ca="1" si="224"/>
        <v>0</v>
      </c>
      <c r="IZ10" s="39">
        <f t="shared" ca="1" si="225"/>
        <v>0</v>
      </c>
      <c r="JA10" s="39">
        <f t="shared" ca="1" si="226"/>
        <v>0</v>
      </c>
      <c r="JB10" s="39">
        <f t="shared" ca="1" si="227"/>
        <v>0</v>
      </c>
      <c r="JC10" s="39">
        <f t="shared" ca="1" si="228"/>
        <v>0</v>
      </c>
      <c r="JD10" s="39">
        <f t="shared" ca="1" si="229"/>
        <v>0</v>
      </c>
      <c r="JE10" s="39">
        <f t="shared" ca="1" si="230"/>
        <v>0</v>
      </c>
      <c r="JF10" s="39">
        <f t="shared" ca="1" si="231"/>
        <v>0</v>
      </c>
      <c r="JG10" s="39">
        <f t="shared" ca="1" si="232"/>
        <v>0</v>
      </c>
      <c r="JH10" s="39">
        <f t="shared" ca="1" si="233"/>
        <v>0</v>
      </c>
      <c r="JI10" s="39">
        <f t="shared" ca="1" si="234"/>
        <v>0</v>
      </c>
      <c r="JJ10" s="39">
        <f t="shared" ca="1" si="235"/>
        <v>0</v>
      </c>
      <c r="JK10" s="39">
        <f t="shared" ca="1" si="236"/>
        <v>0</v>
      </c>
      <c r="JL10" s="39">
        <f t="shared" ca="1" si="237"/>
        <v>0</v>
      </c>
      <c r="JM10" s="39">
        <f t="shared" ca="1" si="238"/>
        <v>0</v>
      </c>
      <c r="JN10" s="39">
        <f t="shared" ca="1" si="239"/>
        <v>0</v>
      </c>
      <c r="JO10" s="39">
        <f t="shared" ca="1" si="240"/>
        <v>0</v>
      </c>
      <c r="JP10" s="39">
        <f t="shared" ca="1" si="241"/>
        <v>0</v>
      </c>
      <c r="JQ10" s="39">
        <f t="shared" ca="1" si="242"/>
        <v>0</v>
      </c>
      <c r="JR10" s="39">
        <f t="shared" ca="1" si="243"/>
        <v>0</v>
      </c>
      <c r="JS10" s="39">
        <f t="shared" ca="1" si="244"/>
        <v>0</v>
      </c>
      <c r="JT10" s="39">
        <f t="shared" ca="1" si="245"/>
        <v>0</v>
      </c>
      <c r="JU10" s="39">
        <f t="shared" ca="1" si="246"/>
        <v>0</v>
      </c>
      <c r="JV10" s="39">
        <f t="shared" ca="1" si="247"/>
        <v>0</v>
      </c>
      <c r="JW10" s="39">
        <f t="shared" ca="1" si="248"/>
        <v>0</v>
      </c>
      <c r="JX10" s="39">
        <f t="shared" ca="1" si="249"/>
        <v>0</v>
      </c>
      <c r="JY10" s="39">
        <f t="shared" ca="1" si="250"/>
        <v>0</v>
      </c>
      <c r="JZ10" s="39">
        <f t="shared" ca="1" si="251"/>
        <v>0</v>
      </c>
      <c r="KA10" s="39">
        <f t="shared" ca="1" si="252"/>
        <v>0</v>
      </c>
      <c r="KB10" s="39">
        <f t="shared" ca="1" si="253"/>
        <v>0</v>
      </c>
      <c r="KC10" s="39">
        <f t="shared" ca="1" si="254"/>
        <v>0</v>
      </c>
      <c r="KD10" s="39">
        <f t="shared" ca="1" si="255"/>
        <v>0</v>
      </c>
      <c r="KE10" s="39">
        <f t="shared" ca="1" si="256"/>
        <v>0</v>
      </c>
      <c r="KF10" s="39">
        <f t="shared" ca="1" si="257"/>
        <v>0</v>
      </c>
      <c r="KG10" s="39">
        <f t="shared" ca="1" si="258"/>
        <v>1</v>
      </c>
      <c r="KH10" s="39">
        <f t="shared" ca="1" si="259"/>
        <v>0</v>
      </c>
      <c r="KI10" s="39">
        <f t="shared" ca="1" si="260"/>
        <v>0</v>
      </c>
      <c r="KJ10" s="39">
        <f t="shared" ca="1" si="261"/>
        <v>0</v>
      </c>
      <c r="KK10" s="39">
        <f t="shared" ca="1" si="262"/>
        <v>0</v>
      </c>
      <c r="KL10" s="39">
        <f t="shared" ca="1" si="263"/>
        <v>0</v>
      </c>
      <c r="KM10" s="39">
        <f t="shared" ca="1" si="264"/>
        <v>0</v>
      </c>
      <c r="KN10" s="39">
        <f t="shared" ca="1" si="265"/>
        <v>0</v>
      </c>
      <c r="KO10" s="39">
        <f t="shared" ca="1" si="266"/>
        <v>0</v>
      </c>
      <c r="KP10" s="39">
        <f t="shared" ca="1" si="267"/>
        <v>0</v>
      </c>
      <c r="KQ10" s="39">
        <f t="shared" ca="1" si="268"/>
        <v>0</v>
      </c>
      <c r="KR10" s="39">
        <f t="shared" ca="1" si="269"/>
        <v>0</v>
      </c>
      <c r="KS10" s="39">
        <f t="shared" ca="1" si="270"/>
        <v>0</v>
      </c>
      <c r="KT10" s="39">
        <f t="shared" ca="1" si="271"/>
        <v>0</v>
      </c>
      <c r="KU10" s="39">
        <f t="shared" ca="1" si="272"/>
        <v>0</v>
      </c>
      <c r="KV10" s="39">
        <f t="shared" ca="1" si="273"/>
        <v>0</v>
      </c>
      <c r="KW10" s="39">
        <f t="shared" ca="1" si="274"/>
        <v>0</v>
      </c>
      <c r="KX10" s="39">
        <f t="shared" ca="1" si="275"/>
        <v>0</v>
      </c>
      <c r="KY10" s="39">
        <f t="shared" ca="1" si="276"/>
        <v>0</v>
      </c>
      <c r="KZ10" s="39">
        <f t="shared" ca="1" si="277"/>
        <v>1</v>
      </c>
      <c r="LA10" s="39">
        <f t="shared" ca="1" si="278"/>
        <v>0</v>
      </c>
      <c r="LB10" s="39">
        <f t="shared" ca="1" si="279"/>
        <v>0</v>
      </c>
      <c r="LC10" s="39">
        <f t="shared" ca="1" si="280"/>
        <v>0</v>
      </c>
      <c r="LD10" s="39">
        <f t="shared" ca="1" si="281"/>
        <v>0</v>
      </c>
      <c r="LE10" s="39">
        <f t="shared" ca="1" si="282"/>
        <v>0</v>
      </c>
      <c r="LF10" s="39">
        <f t="shared" ca="1" si="283"/>
        <v>0</v>
      </c>
      <c r="LG10" s="39">
        <f t="shared" ca="1" si="284"/>
        <v>0</v>
      </c>
      <c r="LH10" s="39">
        <f t="shared" ca="1" si="285"/>
        <v>0</v>
      </c>
      <c r="LI10" s="39">
        <f t="shared" ca="1" si="286"/>
        <v>0</v>
      </c>
      <c r="LJ10" s="39">
        <f t="shared" ca="1" si="287"/>
        <v>0</v>
      </c>
      <c r="LK10" s="39">
        <f t="shared" ca="1" si="288"/>
        <v>0</v>
      </c>
      <c r="LL10" s="39">
        <f t="shared" ca="1" si="289"/>
        <v>0</v>
      </c>
      <c r="LM10" s="39">
        <f t="shared" ca="1" si="290"/>
        <v>0</v>
      </c>
      <c r="LN10" s="39">
        <f t="shared" ca="1" si="291"/>
        <v>0</v>
      </c>
      <c r="LO10" s="39">
        <f t="shared" ca="1" si="292"/>
        <v>0</v>
      </c>
      <c r="LP10" s="39">
        <f t="shared" ca="1" si="293"/>
        <v>0</v>
      </c>
      <c r="LQ10" s="39">
        <f t="shared" ca="1" si="294"/>
        <v>0</v>
      </c>
      <c r="LR10" s="39">
        <f t="shared" ca="1" si="295"/>
        <v>0</v>
      </c>
      <c r="LS10" s="39">
        <f t="shared" ca="1" si="296"/>
        <v>0</v>
      </c>
      <c r="LT10" s="39">
        <f t="shared" ca="1" si="297"/>
        <v>0</v>
      </c>
      <c r="LU10" s="39">
        <f t="shared" ca="1" si="298"/>
        <v>0</v>
      </c>
      <c r="LV10" s="39">
        <f t="shared" ca="1" si="299"/>
        <v>0</v>
      </c>
      <c r="LW10" s="39">
        <f t="shared" ca="1" si="300"/>
        <v>0</v>
      </c>
      <c r="LX10" s="39">
        <f t="shared" ca="1" si="301"/>
        <v>0</v>
      </c>
      <c r="LY10" s="39">
        <f t="shared" ca="1" si="302"/>
        <v>0</v>
      </c>
      <c r="LZ10" s="39">
        <f t="shared" ca="1" si="303"/>
        <v>0</v>
      </c>
      <c r="MA10" s="39">
        <f t="shared" ca="1" si="304"/>
        <v>0</v>
      </c>
      <c r="MB10" s="39">
        <f t="shared" ca="1" si="305"/>
        <v>0</v>
      </c>
      <c r="MC10" s="39">
        <f t="shared" ca="1" si="306"/>
        <v>0</v>
      </c>
      <c r="MD10" s="39">
        <f t="shared" ca="1" si="307"/>
        <v>0</v>
      </c>
      <c r="ME10" s="39">
        <f t="shared" ca="1" si="308"/>
        <v>0</v>
      </c>
      <c r="MF10" s="39">
        <f t="shared" ca="1" si="309"/>
        <v>0</v>
      </c>
      <c r="MG10" s="39">
        <f t="shared" ca="1" si="310"/>
        <v>0</v>
      </c>
      <c r="MH10" s="39">
        <f t="shared" ca="1" si="311"/>
        <v>0</v>
      </c>
      <c r="MI10" s="39">
        <f t="shared" ca="1" si="312"/>
        <v>0</v>
      </c>
      <c r="MJ10" s="39">
        <f t="shared" ca="1" si="313"/>
        <v>0</v>
      </c>
      <c r="MK10" s="39">
        <f t="shared" ca="1" si="314"/>
        <v>0</v>
      </c>
      <c r="ML10" s="39">
        <f t="shared" ca="1" si="315"/>
        <v>0</v>
      </c>
      <c r="MM10" s="39">
        <f t="shared" ca="1" si="316"/>
        <v>0</v>
      </c>
      <c r="MN10" s="39">
        <f t="shared" ca="1" si="317"/>
        <v>0</v>
      </c>
      <c r="MO10" s="39">
        <f t="shared" ca="1" si="318"/>
        <v>0</v>
      </c>
      <c r="MP10" s="39">
        <f t="shared" ca="1" si="319"/>
        <v>0</v>
      </c>
      <c r="MQ10" s="39">
        <f t="shared" ca="1" si="320"/>
        <v>0</v>
      </c>
      <c r="MR10" s="39">
        <f t="shared" ca="1" si="321"/>
        <v>0</v>
      </c>
      <c r="MS10" s="39">
        <f t="shared" ca="1" si="322"/>
        <v>0</v>
      </c>
      <c r="MT10" s="39">
        <f t="shared" ca="1" si="323"/>
        <v>0</v>
      </c>
      <c r="MU10" s="39">
        <f t="shared" ca="1" si="324"/>
        <v>0</v>
      </c>
      <c r="MV10" s="39">
        <f t="shared" ca="1" si="325"/>
        <v>0</v>
      </c>
      <c r="MW10" s="39">
        <f t="shared" ca="1" si="326"/>
        <v>0</v>
      </c>
      <c r="MX10" s="39">
        <f t="shared" ca="1" si="327"/>
        <v>0</v>
      </c>
      <c r="MY10" s="39">
        <f t="shared" ca="1" si="328"/>
        <v>0</v>
      </c>
      <c r="MZ10" s="39">
        <f t="shared" ca="1" si="329"/>
        <v>0</v>
      </c>
      <c r="NA10" s="39">
        <f t="shared" ca="1" si="330"/>
        <v>0</v>
      </c>
      <c r="NB10" s="39">
        <f t="shared" ca="1" si="331"/>
        <v>0</v>
      </c>
      <c r="NC10" s="39">
        <f t="shared" ca="1" si="332"/>
        <v>0</v>
      </c>
      <c r="ND10" s="39">
        <f t="shared" ca="1" si="333"/>
        <v>0</v>
      </c>
      <c r="NE10" s="39">
        <f t="shared" ca="1" si="334"/>
        <v>0</v>
      </c>
      <c r="NF10" s="39">
        <f t="shared" ca="1" si="335"/>
        <v>0</v>
      </c>
      <c r="NG10" s="39">
        <f t="shared" ca="1" si="336"/>
        <v>0</v>
      </c>
      <c r="NH10" s="39">
        <f t="shared" ca="1" si="337"/>
        <v>0</v>
      </c>
      <c r="NI10" s="39">
        <f t="shared" ca="1" si="338"/>
        <v>0</v>
      </c>
      <c r="NJ10" s="39">
        <f t="shared" ca="1" si="339"/>
        <v>0</v>
      </c>
      <c r="NK10" s="39">
        <f t="shared" ca="1" si="340"/>
        <v>0</v>
      </c>
      <c r="NL10" s="39">
        <f t="shared" ca="1" si="341"/>
        <v>0</v>
      </c>
      <c r="NM10" s="39">
        <f t="shared" ca="1" si="342"/>
        <v>0</v>
      </c>
      <c r="NN10" s="39">
        <f t="shared" ca="1" si="343"/>
        <v>0</v>
      </c>
      <c r="NO10" s="39">
        <f t="shared" ca="1" si="344"/>
        <v>0</v>
      </c>
      <c r="NP10" s="39">
        <f t="shared" ca="1" si="345"/>
        <v>0</v>
      </c>
      <c r="NQ10" s="39">
        <f t="shared" ca="1" si="346"/>
        <v>0</v>
      </c>
      <c r="NR10" s="39">
        <f t="shared" ca="1" si="347"/>
        <v>0</v>
      </c>
      <c r="NS10" s="39">
        <f t="shared" ca="1" si="348"/>
        <v>0</v>
      </c>
      <c r="NT10" s="39">
        <f t="shared" ca="1" si="349"/>
        <v>0</v>
      </c>
      <c r="NU10" s="39">
        <f t="shared" ca="1" si="350"/>
        <v>0</v>
      </c>
      <c r="NV10" s="39">
        <f t="shared" ca="1" si="351"/>
        <v>0</v>
      </c>
    </row>
    <row r="11" spans="1:386" x14ac:dyDescent="0.2">
      <c r="A11" s="39">
        <f>'node config'!$A11</f>
        <v>4</v>
      </c>
      <c r="B11" s="39" t="str">
        <f>'node config'!$C11</f>
        <v>app_first</v>
      </c>
      <c r="C11" s="39">
        <f>'node config'!E11</f>
        <v>1</v>
      </c>
      <c r="D11" s="40">
        <f>'node config'!$H11</f>
        <v>-167</v>
      </c>
      <c r="E11" s="36">
        <f ca="1">IF(ISBLANK(OFFSET('node config'!$U11,0,2*(COLUMN()-COLUMN($E11)))),"",OFFSET('node config'!$U11,0,2*(COLUMN()-COLUMN($E11))))</f>
        <v>36</v>
      </c>
      <c r="F11" s="36" t="str">
        <f ca="1">IF(ISBLANK(OFFSET('node config'!$U11,0,2*(COLUMN()-COLUMN($E11)))),"",OFFSET('node config'!$U11,0,2*(COLUMN()-COLUMN($E11))))</f>
        <v/>
      </c>
      <c r="G11" s="36" t="str">
        <f ca="1">IF(ISBLANK(OFFSET('node config'!$U11,0,2*(COLUMN()-COLUMN($E11)))),"",OFFSET('node config'!$U11,0,2*(COLUMN()-COLUMN($E11))))</f>
        <v/>
      </c>
      <c r="H11" s="36" t="str">
        <f ca="1">IF(ISBLANK(OFFSET('node config'!$U11,0,2*(COLUMN()-COLUMN($E11)))),"",OFFSET('node config'!$U11,0,2*(COLUMN()-COLUMN($E11))))</f>
        <v/>
      </c>
      <c r="I11" s="36" t="str">
        <f ca="1">IF(ISBLANK(OFFSET('node config'!$U11,0,2*(COLUMN()-COLUMN($E11)))),"",OFFSET('node config'!$U11,0,2*(COLUMN()-COLUMN($E11))))</f>
        <v/>
      </c>
      <c r="J11" s="36" t="str">
        <f ca="1">IF(ISBLANK(OFFSET('node config'!$U11,0,2*(COLUMN()-COLUMN($E11)))),"",OFFSET('node config'!$U11,0,2*(COLUMN()-COLUMN($E11))))</f>
        <v/>
      </c>
      <c r="K11" s="36" t="str">
        <f ca="1">IF(ISBLANK(OFFSET('node config'!$U11,0,2*(COLUMN()-COLUMN($E11)))),"",OFFSET('node config'!$U11,0,2*(COLUMN()-COLUMN($E11))))</f>
        <v/>
      </c>
      <c r="L11" s="36" t="str">
        <f ca="1">IF(ISBLANK(OFFSET('node config'!$U11,0,2*(COLUMN()-COLUMN($E11)))),"",OFFSET('node config'!$U11,0,2*(COLUMN()-COLUMN($E11))))</f>
        <v/>
      </c>
      <c r="M11" s="38">
        <f ca="1">IFERROR(OFFSET('node config'!$V11,0,2*(COLUMN()-COLUMN($M11)))/INDEX('node config'!$B11:$B60,MATCH(E11,'node config'!$A11:$A60,0))-1,"")</f>
        <v>0</v>
      </c>
      <c r="N11" s="38" t="str">
        <f ca="1">IFERROR(OFFSET('node config'!$V11,0,2*(COLUMN()-COLUMN($M11)))/INDEX('node config'!$B11:$B60,MATCH(F11,'node config'!$A11:$A60,0))-1,"")</f>
        <v/>
      </c>
      <c r="O11" s="38" t="str">
        <f ca="1">IFERROR(OFFSET('node config'!$V11,0,2*(COLUMN()-COLUMN($M11)))/INDEX('node config'!$B11:$B60,MATCH(G11,'node config'!$A11:$A60,0))-1,"")</f>
        <v/>
      </c>
      <c r="P11" s="38" t="str">
        <f ca="1">IFERROR(OFFSET('node config'!$V11,0,2*(COLUMN()-COLUMN($M11)))/INDEX('node config'!$B11:$B60,MATCH(H11,'node config'!$A11:$A60,0))-1,"")</f>
        <v/>
      </c>
      <c r="Q11" s="38" t="str">
        <f ca="1">IFERROR(OFFSET('node config'!$V11,0,2*(COLUMN()-COLUMN($M11)))/INDEX('node config'!$B11:$B60,MATCH(I11,'node config'!$A11:$A60,0))-1,"")</f>
        <v/>
      </c>
      <c r="R11" s="38" t="str">
        <f ca="1">IFERROR(OFFSET('node config'!$V11,0,2*(COLUMN()-COLUMN($M11)))/INDEX('node config'!$B11:$B60,MATCH(J11,'node config'!$A11:$A60,0))-1,"")</f>
        <v/>
      </c>
      <c r="S11" s="38" t="str">
        <f ca="1">IFERROR(OFFSET('node config'!$V11,0,2*(COLUMN()-COLUMN($M11)))/INDEX('node config'!$B11:$B60,MATCH(K11,'node config'!$A11:$A60,0))-1,"")</f>
        <v/>
      </c>
      <c r="T11" s="38" t="str">
        <f ca="1">IFERROR(OFFSET('node config'!$V11,0,2*(COLUMN()-COLUMN($M11)))/INDEX('node config'!$B11:$B60,MATCH(L11,'node config'!$A11:$A60,0))-1,"")</f>
        <v/>
      </c>
      <c r="U11" s="36">
        <f t="shared" ca="1" si="352"/>
        <v>252</v>
      </c>
      <c r="V11" s="36" t="str">
        <f t="shared" ca="1" si="0"/>
        <v/>
      </c>
      <c r="W11" s="36" t="str">
        <f t="shared" ca="1" si="0"/>
        <v/>
      </c>
      <c r="X11" s="36" t="str">
        <f t="shared" ca="1" si="0"/>
        <v/>
      </c>
      <c r="Y11" s="36" t="str">
        <f t="shared" ca="1" si="0"/>
        <v/>
      </c>
      <c r="Z11" s="36" t="str">
        <f t="shared" ca="1" si="0"/>
        <v/>
      </c>
      <c r="AA11" s="36" t="str">
        <f t="shared" ca="1" si="0"/>
        <v/>
      </c>
      <c r="AB11" s="36" t="str">
        <f t="shared" ca="1" si="0"/>
        <v/>
      </c>
      <c r="AC11" s="40">
        <f t="shared" ca="1" si="353"/>
        <v>-167</v>
      </c>
      <c r="AD11" s="40">
        <f t="shared" ca="1" si="354"/>
        <v>0</v>
      </c>
      <c r="AE11" s="40">
        <f t="shared" ca="1" si="355"/>
        <v>0</v>
      </c>
      <c r="AF11" s="40">
        <f t="shared" ca="1" si="356"/>
        <v>0</v>
      </c>
      <c r="AG11" s="40">
        <f t="shared" ca="1" si="357"/>
        <v>0</v>
      </c>
      <c r="AH11" s="40">
        <f t="shared" ca="1" si="358"/>
        <v>0</v>
      </c>
      <c r="AI11" s="40">
        <f t="shared" ca="1" si="359"/>
        <v>0</v>
      </c>
      <c r="AJ11" s="40">
        <f t="shared" ca="1" si="360"/>
        <v>0</v>
      </c>
      <c r="AK11" s="39">
        <f t="shared" ca="1" si="2"/>
        <v>0</v>
      </c>
      <c r="AL11" s="39">
        <f t="shared" ca="1" si="3"/>
        <v>0</v>
      </c>
      <c r="AM11" s="39">
        <f t="shared" ca="1" si="4"/>
        <v>0</v>
      </c>
      <c r="AN11" s="39">
        <f t="shared" ca="1" si="5"/>
        <v>0</v>
      </c>
      <c r="AO11" s="39">
        <f t="shared" ca="1" si="6"/>
        <v>0</v>
      </c>
      <c r="AP11" s="39">
        <f t="shared" ca="1" si="7"/>
        <v>0</v>
      </c>
      <c r="AQ11" s="39">
        <f t="shared" ca="1" si="8"/>
        <v>0</v>
      </c>
      <c r="AR11" s="39">
        <f t="shared" ca="1" si="9"/>
        <v>0</v>
      </c>
      <c r="AS11" s="39">
        <f t="shared" ca="1" si="10"/>
        <v>0</v>
      </c>
      <c r="AT11" s="39">
        <f t="shared" ca="1" si="11"/>
        <v>0</v>
      </c>
      <c r="AU11" s="39">
        <f t="shared" ca="1" si="12"/>
        <v>0</v>
      </c>
      <c r="AV11" s="39">
        <f t="shared" ca="1" si="13"/>
        <v>0</v>
      </c>
      <c r="AW11" s="39">
        <f t="shared" ca="1" si="14"/>
        <v>0</v>
      </c>
      <c r="AX11" s="39">
        <f t="shared" ca="1" si="15"/>
        <v>0</v>
      </c>
      <c r="AY11" s="39">
        <f t="shared" ca="1" si="16"/>
        <v>0</v>
      </c>
      <c r="AZ11" s="39">
        <f t="shared" ca="1" si="17"/>
        <v>0</v>
      </c>
      <c r="BA11" s="39">
        <f t="shared" ca="1" si="18"/>
        <v>0</v>
      </c>
      <c r="BB11" s="39">
        <f t="shared" ca="1" si="19"/>
        <v>0</v>
      </c>
      <c r="BC11" s="39">
        <f t="shared" ca="1" si="20"/>
        <v>0</v>
      </c>
      <c r="BD11" s="39">
        <f t="shared" ca="1" si="21"/>
        <v>0</v>
      </c>
      <c r="BE11" s="39">
        <f t="shared" ca="1" si="22"/>
        <v>0</v>
      </c>
      <c r="BF11" s="39">
        <f t="shared" ca="1" si="23"/>
        <v>0</v>
      </c>
      <c r="BG11" s="39">
        <f t="shared" ca="1" si="24"/>
        <v>0</v>
      </c>
      <c r="BH11" s="39">
        <f t="shared" ca="1" si="25"/>
        <v>0</v>
      </c>
      <c r="BI11" s="39">
        <f t="shared" ca="1" si="26"/>
        <v>0</v>
      </c>
      <c r="BJ11" s="39">
        <f t="shared" ca="1" si="27"/>
        <v>0</v>
      </c>
      <c r="BK11" s="39">
        <f t="shared" ca="1" si="28"/>
        <v>0</v>
      </c>
      <c r="BL11" s="39">
        <f t="shared" ca="1" si="29"/>
        <v>0</v>
      </c>
      <c r="BM11" s="39">
        <f t="shared" ca="1" si="30"/>
        <v>0</v>
      </c>
      <c r="BN11" s="39">
        <f t="shared" ca="1" si="31"/>
        <v>0</v>
      </c>
      <c r="BO11" s="39">
        <f t="shared" ca="1" si="32"/>
        <v>0</v>
      </c>
      <c r="BP11" s="39">
        <f t="shared" ca="1" si="33"/>
        <v>0</v>
      </c>
      <c r="BQ11" s="39">
        <f t="shared" ca="1" si="34"/>
        <v>0</v>
      </c>
      <c r="BR11" s="39">
        <f t="shared" ca="1" si="35"/>
        <v>0</v>
      </c>
      <c r="BS11" s="39">
        <f t="shared" ca="1" si="36"/>
        <v>0</v>
      </c>
      <c r="BT11" s="39">
        <f t="shared" ca="1" si="37"/>
        <v>0</v>
      </c>
      <c r="BU11" s="39">
        <f t="shared" ca="1" si="38"/>
        <v>0</v>
      </c>
      <c r="BV11" s="39">
        <f t="shared" ca="1" si="39"/>
        <v>-195</v>
      </c>
      <c r="BW11" s="39">
        <f t="shared" ca="1" si="40"/>
        <v>4</v>
      </c>
      <c r="BX11" s="39">
        <f t="shared" ca="1" si="41"/>
        <v>0</v>
      </c>
      <c r="BY11" s="39">
        <f t="shared" ca="1" si="42"/>
        <v>0</v>
      </c>
      <c r="BZ11" s="39">
        <f t="shared" ca="1" si="43"/>
        <v>0</v>
      </c>
      <c r="CA11" s="39">
        <f t="shared" ca="1" si="44"/>
        <v>0</v>
      </c>
      <c r="CB11" s="39">
        <f t="shared" ca="1" si="45"/>
        <v>0</v>
      </c>
      <c r="CC11" s="39">
        <f t="shared" ca="1" si="46"/>
        <v>0</v>
      </c>
      <c r="CD11" s="39">
        <f t="shared" ca="1" si="47"/>
        <v>0</v>
      </c>
      <c r="CE11" s="39">
        <f t="shared" ca="1" si="48"/>
        <v>0</v>
      </c>
      <c r="CF11" s="39">
        <f t="shared" ca="1" si="49"/>
        <v>0</v>
      </c>
      <c r="CG11" s="39">
        <f t="shared" ca="1" si="50"/>
        <v>0</v>
      </c>
      <c r="CH11" s="39">
        <f t="shared" ca="1" si="51"/>
        <v>0</v>
      </c>
      <c r="CI11" s="39">
        <f t="shared" ca="1" si="52"/>
        <v>0</v>
      </c>
      <c r="CJ11" s="39">
        <f t="shared" ca="1" si="53"/>
        <v>0</v>
      </c>
      <c r="CK11" s="39">
        <f t="shared" ca="1" si="54"/>
        <v>0</v>
      </c>
      <c r="CL11" s="39">
        <f t="shared" ca="1" si="55"/>
        <v>0</v>
      </c>
      <c r="CM11" s="39">
        <f t="shared" ca="1" si="56"/>
        <v>0</v>
      </c>
      <c r="CN11" s="39">
        <f t="shared" ca="1" si="57"/>
        <v>0</v>
      </c>
      <c r="CO11" s="39">
        <f t="shared" ca="1" si="58"/>
        <v>0</v>
      </c>
      <c r="CP11" s="39">
        <f t="shared" ca="1" si="59"/>
        <v>0</v>
      </c>
      <c r="CQ11" s="39">
        <f t="shared" ca="1" si="60"/>
        <v>0</v>
      </c>
      <c r="CR11" s="39">
        <f t="shared" ca="1" si="61"/>
        <v>0</v>
      </c>
      <c r="CS11" s="39">
        <f t="shared" ca="1" si="62"/>
        <v>0</v>
      </c>
      <c r="CT11" s="39">
        <f t="shared" ca="1" si="63"/>
        <v>0</v>
      </c>
      <c r="CU11" s="39">
        <f t="shared" ca="1" si="64"/>
        <v>0</v>
      </c>
      <c r="CV11" s="39">
        <f t="shared" ca="1" si="65"/>
        <v>47</v>
      </c>
      <c r="CW11" s="39">
        <f t="shared" ca="1" si="66"/>
        <v>23</v>
      </c>
      <c r="CX11" s="39">
        <f t="shared" ca="1" si="67"/>
        <v>870</v>
      </c>
      <c r="CY11" s="39">
        <f t="shared" ca="1" si="68"/>
        <v>1</v>
      </c>
      <c r="CZ11" s="39">
        <f t="shared" ca="1" si="69"/>
        <v>0</v>
      </c>
      <c r="DA11" s="39">
        <f t="shared" ca="1" si="70"/>
        <v>0</v>
      </c>
      <c r="DB11" s="39">
        <f t="shared" ca="1" si="71"/>
        <v>0</v>
      </c>
      <c r="DC11" s="39">
        <f t="shared" ca="1" si="72"/>
        <v>0</v>
      </c>
      <c r="DD11" s="39">
        <f t="shared" ca="1" si="73"/>
        <v>0</v>
      </c>
      <c r="DE11" s="39">
        <f t="shared" ca="1" si="74"/>
        <v>0</v>
      </c>
      <c r="DF11" s="39">
        <f t="shared" ca="1" si="75"/>
        <v>0</v>
      </c>
      <c r="DG11" s="39">
        <f t="shared" ca="1" si="76"/>
        <v>0</v>
      </c>
      <c r="DH11" s="39">
        <f t="shared" ca="1" si="77"/>
        <v>0</v>
      </c>
      <c r="DI11" s="39">
        <f t="shared" ca="1" si="78"/>
        <v>0</v>
      </c>
      <c r="DJ11" s="39">
        <f t="shared" ca="1" si="79"/>
        <v>0</v>
      </c>
      <c r="DK11" s="39">
        <f t="shared" ca="1" si="80"/>
        <v>0</v>
      </c>
      <c r="DL11" s="39">
        <f t="shared" ca="1" si="81"/>
        <v>0</v>
      </c>
      <c r="DM11" s="39">
        <f t="shared" ca="1" si="82"/>
        <v>0</v>
      </c>
      <c r="DN11" s="39">
        <f t="shared" ca="1" si="83"/>
        <v>0</v>
      </c>
      <c r="DO11" s="39">
        <f t="shared" ca="1" si="84"/>
        <v>0</v>
      </c>
      <c r="DP11" s="39">
        <f t="shared" ca="1" si="85"/>
        <v>0</v>
      </c>
      <c r="DQ11" s="39">
        <f t="shared" ca="1" si="86"/>
        <v>0</v>
      </c>
      <c r="DR11" s="39">
        <f t="shared" ca="1" si="87"/>
        <v>0</v>
      </c>
      <c r="DS11" s="39">
        <f t="shared" ca="1" si="88"/>
        <v>0</v>
      </c>
      <c r="DT11" s="39">
        <f t="shared" ca="1" si="89"/>
        <v>0</v>
      </c>
      <c r="DU11" s="39">
        <f t="shared" ca="1" si="90"/>
        <v>0</v>
      </c>
      <c r="DV11" s="39">
        <f t="shared" ca="1" si="91"/>
        <v>0</v>
      </c>
      <c r="DW11" s="39">
        <f t="shared" ca="1" si="92"/>
        <v>0</v>
      </c>
      <c r="DX11" s="39">
        <f t="shared" ca="1" si="93"/>
        <v>0</v>
      </c>
      <c r="DY11" s="39">
        <f t="shared" ca="1" si="94"/>
        <v>0</v>
      </c>
      <c r="DZ11" s="39">
        <f t="shared" ca="1" si="95"/>
        <v>0</v>
      </c>
      <c r="EA11" s="39">
        <f t="shared" ca="1" si="96"/>
        <v>0</v>
      </c>
      <c r="EB11" s="39">
        <f t="shared" ca="1" si="97"/>
        <v>0</v>
      </c>
      <c r="EC11" s="39">
        <f t="shared" ca="1" si="98"/>
        <v>0</v>
      </c>
      <c r="ED11" s="39">
        <f t="shared" ca="1" si="99"/>
        <v>0</v>
      </c>
      <c r="EE11" s="39">
        <f t="shared" ca="1" si="100"/>
        <v>0</v>
      </c>
      <c r="EF11" s="39">
        <f t="shared" ca="1" si="101"/>
        <v>0</v>
      </c>
      <c r="EG11" s="39">
        <f t="shared" ca="1" si="102"/>
        <v>0</v>
      </c>
      <c r="EH11" s="39">
        <f t="shared" ca="1" si="103"/>
        <v>0</v>
      </c>
      <c r="EI11" s="39">
        <f t="shared" ca="1" si="104"/>
        <v>0</v>
      </c>
      <c r="EJ11" s="39">
        <f t="shared" ca="1" si="105"/>
        <v>0</v>
      </c>
      <c r="EK11" s="39">
        <f t="shared" ca="1" si="106"/>
        <v>0</v>
      </c>
      <c r="EL11" s="39">
        <f t="shared" ca="1" si="107"/>
        <v>0</v>
      </c>
      <c r="EM11" s="39">
        <f t="shared" ca="1" si="108"/>
        <v>0</v>
      </c>
      <c r="EN11" s="39">
        <f t="shared" ca="1" si="109"/>
        <v>0</v>
      </c>
      <c r="EO11" s="39">
        <f t="shared" ca="1" si="110"/>
        <v>0</v>
      </c>
      <c r="EP11" s="39">
        <f t="shared" ca="1" si="111"/>
        <v>0</v>
      </c>
      <c r="EQ11" s="39">
        <f t="shared" ca="1" si="112"/>
        <v>0</v>
      </c>
      <c r="ER11" s="39">
        <f t="shared" ca="1" si="113"/>
        <v>0</v>
      </c>
      <c r="ES11" s="39">
        <f t="shared" ca="1" si="114"/>
        <v>0</v>
      </c>
      <c r="ET11" s="39">
        <f t="shared" ca="1" si="115"/>
        <v>0</v>
      </c>
      <c r="EU11" s="39">
        <f t="shared" ca="1" si="116"/>
        <v>0</v>
      </c>
      <c r="EV11" s="39">
        <f t="shared" ca="1" si="117"/>
        <v>0</v>
      </c>
      <c r="EW11" s="39">
        <f t="shared" ca="1" si="118"/>
        <v>0</v>
      </c>
      <c r="EX11" s="39">
        <f t="shared" ca="1" si="119"/>
        <v>0</v>
      </c>
      <c r="EY11" s="39">
        <f t="shared" ca="1" si="120"/>
        <v>0</v>
      </c>
      <c r="EZ11" s="39">
        <f t="shared" ca="1" si="121"/>
        <v>0</v>
      </c>
      <c r="FA11" s="39">
        <f t="shared" ca="1" si="122"/>
        <v>0</v>
      </c>
      <c r="FB11" s="39">
        <f t="shared" ca="1" si="123"/>
        <v>0</v>
      </c>
      <c r="FC11" s="39">
        <f t="shared" ca="1" si="124"/>
        <v>0</v>
      </c>
      <c r="FD11" s="39">
        <f t="shared" ca="1" si="125"/>
        <v>0</v>
      </c>
      <c r="FE11" s="39">
        <f t="shared" ca="1" si="126"/>
        <v>0</v>
      </c>
      <c r="FF11" s="39">
        <f t="shared" ca="1" si="127"/>
        <v>0</v>
      </c>
      <c r="FG11" s="39">
        <f t="shared" ca="1" si="128"/>
        <v>0</v>
      </c>
      <c r="FH11" s="39">
        <f t="shared" ca="1" si="129"/>
        <v>0</v>
      </c>
      <c r="FI11" s="39">
        <f t="shared" ca="1" si="130"/>
        <v>0</v>
      </c>
      <c r="FJ11" s="39">
        <f t="shared" ca="1" si="131"/>
        <v>0</v>
      </c>
      <c r="FK11" s="39">
        <f t="shared" ca="1" si="132"/>
        <v>0</v>
      </c>
      <c r="FL11" s="39">
        <f t="shared" ca="1" si="133"/>
        <v>0</v>
      </c>
      <c r="FM11" s="39">
        <f t="shared" ca="1" si="134"/>
        <v>0</v>
      </c>
      <c r="FN11" s="39">
        <f t="shared" ca="1" si="135"/>
        <v>0</v>
      </c>
      <c r="FO11" s="39">
        <f t="shared" ca="1" si="136"/>
        <v>0</v>
      </c>
      <c r="FP11" s="39">
        <f t="shared" ca="1" si="137"/>
        <v>0</v>
      </c>
      <c r="FQ11" s="39">
        <f t="shared" ca="1" si="138"/>
        <v>0</v>
      </c>
      <c r="FR11" s="39">
        <f t="shared" ca="1" si="139"/>
        <v>0</v>
      </c>
      <c r="FS11" s="39">
        <f t="shared" ca="1" si="140"/>
        <v>0</v>
      </c>
      <c r="FT11" s="39">
        <f t="shared" ca="1" si="141"/>
        <v>0</v>
      </c>
      <c r="FU11" s="39">
        <f t="shared" ca="1" si="142"/>
        <v>0</v>
      </c>
      <c r="FV11" s="39">
        <f t="shared" ca="1" si="143"/>
        <v>0</v>
      </c>
      <c r="FW11" s="39">
        <f t="shared" ca="1" si="144"/>
        <v>0</v>
      </c>
      <c r="FX11" s="39">
        <f t="shared" ca="1" si="145"/>
        <v>0</v>
      </c>
      <c r="FY11" s="39">
        <f t="shared" ca="1" si="146"/>
        <v>0</v>
      </c>
      <c r="FZ11" s="39">
        <f t="shared" ca="1" si="147"/>
        <v>0</v>
      </c>
      <c r="GA11" s="39">
        <f t="shared" ca="1" si="148"/>
        <v>0</v>
      </c>
      <c r="GB11" s="39">
        <f t="shared" ca="1" si="149"/>
        <v>0</v>
      </c>
      <c r="GC11" s="39">
        <f t="shared" ca="1" si="150"/>
        <v>0</v>
      </c>
      <c r="GD11" s="39">
        <f t="shared" ca="1" si="151"/>
        <v>0</v>
      </c>
      <c r="GE11" s="39">
        <f t="shared" ca="1" si="152"/>
        <v>0</v>
      </c>
      <c r="GF11" s="39">
        <f t="shared" ca="1" si="153"/>
        <v>0</v>
      </c>
      <c r="GG11" s="39">
        <f t="shared" ca="1" si="154"/>
        <v>0</v>
      </c>
      <c r="GH11" s="39">
        <f t="shared" ca="1" si="155"/>
        <v>0</v>
      </c>
      <c r="GI11" s="39">
        <f t="shared" ca="1" si="156"/>
        <v>0</v>
      </c>
      <c r="GJ11" s="39">
        <f t="shared" ca="1" si="157"/>
        <v>0</v>
      </c>
      <c r="GK11" s="39">
        <f t="shared" ca="1" si="158"/>
        <v>0</v>
      </c>
      <c r="GL11" s="39">
        <f t="shared" ca="1" si="159"/>
        <v>0</v>
      </c>
      <c r="GM11" s="39">
        <f t="shared" ca="1" si="160"/>
        <v>0</v>
      </c>
      <c r="GN11" s="39">
        <f t="shared" ca="1" si="161"/>
        <v>0</v>
      </c>
      <c r="GO11" s="39">
        <f t="shared" ca="1" si="162"/>
        <v>0</v>
      </c>
      <c r="GP11" s="39">
        <f t="shared" ca="1" si="163"/>
        <v>0</v>
      </c>
      <c r="GQ11" s="39">
        <f t="shared" ca="1" si="164"/>
        <v>0</v>
      </c>
      <c r="GR11" s="39">
        <f t="shared" ca="1" si="165"/>
        <v>0</v>
      </c>
      <c r="GS11" s="39">
        <f t="shared" ca="1" si="166"/>
        <v>0</v>
      </c>
      <c r="GT11" s="39">
        <f t="shared" ca="1" si="167"/>
        <v>0</v>
      </c>
      <c r="GU11" s="39">
        <f t="shared" ca="1" si="168"/>
        <v>0</v>
      </c>
      <c r="GV11" s="39">
        <f t="shared" ca="1" si="169"/>
        <v>0</v>
      </c>
      <c r="GW11" s="39">
        <f t="shared" ca="1" si="170"/>
        <v>0</v>
      </c>
      <c r="GX11" s="39">
        <f t="shared" ca="1" si="171"/>
        <v>0</v>
      </c>
      <c r="GY11" s="39">
        <f t="shared" ca="1" si="172"/>
        <v>0</v>
      </c>
      <c r="GZ11" s="39">
        <f t="shared" ca="1" si="173"/>
        <v>0</v>
      </c>
      <c r="HA11" s="39">
        <f t="shared" ca="1" si="174"/>
        <v>0</v>
      </c>
      <c r="HB11" s="39">
        <f t="shared" ca="1" si="175"/>
        <v>0</v>
      </c>
      <c r="HC11" s="39">
        <f t="shared" ca="1" si="176"/>
        <v>0</v>
      </c>
      <c r="HD11" s="39">
        <f t="shared" ca="1" si="177"/>
        <v>0</v>
      </c>
      <c r="HE11" s="39">
        <f t="shared" ca="1" si="178"/>
        <v>0</v>
      </c>
      <c r="HF11" s="39">
        <f t="shared" ca="1" si="179"/>
        <v>0</v>
      </c>
      <c r="HG11" s="39">
        <f t="shared" ca="1" si="180"/>
        <v>0</v>
      </c>
      <c r="HH11" s="39">
        <f t="shared" ca="1" si="181"/>
        <v>0</v>
      </c>
      <c r="HI11" s="39">
        <f t="shared" ca="1" si="182"/>
        <v>0</v>
      </c>
      <c r="HJ11" s="39">
        <f t="shared" ca="1" si="183"/>
        <v>0</v>
      </c>
      <c r="HK11" s="39">
        <f t="shared" ca="1" si="184"/>
        <v>0</v>
      </c>
      <c r="HL11" s="39">
        <f t="shared" ca="1" si="185"/>
        <v>0</v>
      </c>
      <c r="HM11" s="39">
        <f t="shared" ca="1" si="186"/>
        <v>0</v>
      </c>
      <c r="HN11" s="39">
        <f t="shared" ca="1" si="187"/>
        <v>0</v>
      </c>
      <c r="HO11" s="39">
        <f t="shared" ca="1" si="188"/>
        <v>0</v>
      </c>
      <c r="HP11" s="39">
        <f t="shared" ca="1" si="189"/>
        <v>0</v>
      </c>
      <c r="HQ11" s="39">
        <f t="shared" ca="1" si="190"/>
        <v>0</v>
      </c>
      <c r="HR11" s="39">
        <f t="shared" ca="1" si="191"/>
        <v>36241</v>
      </c>
      <c r="HS11" s="39">
        <f t="shared" ca="1" si="192"/>
        <v>0</v>
      </c>
      <c r="HT11" s="39">
        <f t="shared" ca="1" si="193"/>
        <v>1</v>
      </c>
      <c r="HU11" s="39">
        <f t="shared" ca="1" si="194"/>
        <v>0</v>
      </c>
      <c r="HV11" s="39">
        <f t="shared" ca="1" si="195"/>
        <v>0</v>
      </c>
      <c r="HW11" s="39">
        <f t="shared" ca="1" si="196"/>
        <v>0</v>
      </c>
      <c r="HX11" s="39">
        <f t="shared" ca="1" si="197"/>
        <v>0</v>
      </c>
      <c r="HY11" s="39">
        <f t="shared" ca="1" si="198"/>
        <v>0</v>
      </c>
      <c r="HZ11" s="39">
        <f t="shared" ca="1" si="199"/>
        <v>0</v>
      </c>
      <c r="IA11" s="39">
        <f t="shared" ca="1" si="200"/>
        <v>0</v>
      </c>
      <c r="IB11" s="39">
        <f t="shared" ca="1" si="201"/>
        <v>0</v>
      </c>
      <c r="IC11" s="39">
        <f t="shared" ca="1" si="202"/>
        <v>0</v>
      </c>
      <c r="ID11" s="39">
        <f t="shared" ca="1" si="203"/>
        <v>0</v>
      </c>
      <c r="IE11" s="39">
        <f t="shared" ca="1" si="204"/>
        <v>0</v>
      </c>
      <c r="IF11" s="39">
        <f t="shared" ca="1" si="205"/>
        <v>0</v>
      </c>
      <c r="IG11" s="39">
        <f t="shared" ca="1" si="206"/>
        <v>0</v>
      </c>
      <c r="IH11" s="39">
        <f t="shared" ca="1" si="207"/>
        <v>0</v>
      </c>
      <c r="II11" s="39">
        <f t="shared" ca="1" si="208"/>
        <v>0</v>
      </c>
      <c r="IJ11" s="39">
        <f t="shared" ca="1" si="209"/>
        <v>0</v>
      </c>
      <c r="IK11" s="39">
        <f t="shared" ca="1" si="210"/>
        <v>0</v>
      </c>
      <c r="IL11" s="39">
        <f t="shared" ca="1" si="211"/>
        <v>0</v>
      </c>
      <c r="IM11" s="39">
        <f t="shared" ca="1" si="212"/>
        <v>1</v>
      </c>
      <c r="IN11" s="39">
        <f t="shared" ca="1" si="213"/>
        <v>421</v>
      </c>
      <c r="IO11" s="39">
        <f t="shared" ca="1" si="214"/>
        <v>-84</v>
      </c>
      <c r="IP11" s="39">
        <f t="shared" ca="1" si="215"/>
        <v>0</v>
      </c>
      <c r="IQ11" s="39">
        <f t="shared" ca="1" si="216"/>
        <v>0</v>
      </c>
      <c r="IR11" s="39">
        <f t="shared" ca="1" si="217"/>
        <v>0</v>
      </c>
      <c r="IS11" s="39">
        <f t="shared" ca="1" si="218"/>
        <v>0</v>
      </c>
      <c r="IT11" s="39">
        <f t="shared" ca="1" si="219"/>
        <v>0</v>
      </c>
      <c r="IU11" s="39">
        <f t="shared" ca="1" si="220"/>
        <v>0</v>
      </c>
      <c r="IV11" s="39">
        <f t="shared" ca="1" si="221"/>
        <v>0</v>
      </c>
      <c r="IW11" s="39">
        <f t="shared" ca="1" si="222"/>
        <v>0</v>
      </c>
      <c r="IX11" s="39">
        <f t="shared" ca="1" si="223"/>
        <v>0</v>
      </c>
      <c r="IY11" s="39">
        <f t="shared" ca="1" si="224"/>
        <v>0</v>
      </c>
      <c r="IZ11" s="39">
        <f t="shared" ca="1" si="225"/>
        <v>0</v>
      </c>
      <c r="JA11" s="39">
        <f t="shared" ca="1" si="226"/>
        <v>0</v>
      </c>
      <c r="JB11" s="39">
        <f t="shared" ca="1" si="227"/>
        <v>0</v>
      </c>
      <c r="JC11" s="39">
        <f t="shared" ca="1" si="228"/>
        <v>0</v>
      </c>
      <c r="JD11" s="39">
        <f t="shared" ca="1" si="229"/>
        <v>0</v>
      </c>
      <c r="JE11" s="39">
        <f t="shared" ca="1" si="230"/>
        <v>0</v>
      </c>
      <c r="JF11" s="39">
        <f t="shared" ca="1" si="231"/>
        <v>0</v>
      </c>
      <c r="JG11" s="39">
        <f t="shared" ca="1" si="232"/>
        <v>0</v>
      </c>
      <c r="JH11" s="39">
        <f t="shared" ca="1" si="233"/>
        <v>0</v>
      </c>
      <c r="JI11" s="39">
        <f t="shared" ca="1" si="234"/>
        <v>0</v>
      </c>
      <c r="JJ11" s="39">
        <f t="shared" ca="1" si="235"/>
        <v>0</v>
      </c>
      <c r="JK11" s="39">
        <f t="shared" ca="1" si="236"/>
        <v>0</v>
      </c>
      <c r="JL11" s="39">
        <f t="shared" ca="1" si="237"/>
        <v>0</v>
      </c>
      <c r="JM11" s="39">
        <f t="shared" ca="1" si="238"/>
        <v>0</v>
      </c>
      <c r="JN11" s="39">
        <f t="shared" ca="1" si="239"/>
        <v>0</v>
      </c>
      <c r="JO11" s="39">
        <f t="shared" ca="1" si="240"/>
        <v>0</v>
      </c>
      <c r="JP11" s="39">
        <f t="shared" ca="1" si="241"/>
        <v>0</v>
      </c>
      <c r="JQ11" s="39">
        <f t="shared" ca="1" si="242"/>
        <v>0</v>
      </c>
      <c r="JR11" s="39">
        <f t="shared" ca="1" si="243"/>
        <v>0</v>
      </c>
      <c r="JS11" s="39">
        <f t="shared" ca="1" si="244"/>
        <v>0</v>
      </c>
      <c r="JT11" s="39">
        <f t="shared" ca="1" si="245"/>
        <v>0</v>
      </c>
      <c r="JU11" s="39">
        <f t="shared" ca="1" si="246"/>
        <v>0</v>
      </c>
      <c r="JV11" s="39">
        <f t="shared" ca="1" si="247"/>
        <v>0</v>
      </c>
      <c r="JW11" s="39">
        <f t="shared" ca="1" si="248"/>
        <v>0</v>
      </c>
      <c r="JX11" s="39">
        <f t="shared" ca="1" si="249"/>
        <v>0</v>
      </c>
      <c r="JY11" s="39">
        <f t="shared" ca="1" si="250"/>
        <v>0</v>
      </c>
      <c r="JZ11" s="39">
        <f t="shared" ca="1" si="251"/>
        <v>0</v>
      </c>
      <c r="KA11" s="39">
        <f t="shared" ca="1" si="252"/>
        <v>0</v>
      </c>
      <c r="KB11" s="39">
        <f t="shared" ca="1" si="253"/>
        <v>0</v>
      </c>
      <c r="KC11" s="39">
        <f t="shared" ca="1" si="254"/>
        <v>-167</v>
      </c>
      <c r="KD11" s="39">
        <f t="shared" ca="1" si="255"/>
        <v>0</v>
      </c>
      <c r="KE11" s="39">
        <f t="shared" ca="1" si="256"/>
        <v>0</v>
      </c>
      <c r="KF11" s="39">
        <f t="shared" ca="1" si="257"/>
        <v>0</v>
      </c>
      <c r="KG11" s="39">
        <f t="shared" ca="1" si="258"/>
        <v>1</v>
      </c>
      <c r="KH11" s="39">
        <f t="shared" ca="1" si="259"/>
        <v>0</v>
      </c>
      <c r="KI11" s="39">
        <f t="shared" ca="1" si="260"/>
        <v>0</v>
      </c>
      <c r="KJ11" s="39">
        <f t="shared" ca="1" si="261"/>
        <v>0</v>
      </c>
      <c r="KK11" s="39">
        <f t="shared" ca="1" si="262"/>
        <v>0</v>
      </c>
      <c r="KL11" s="39">
        <f t="shared" ca="1" si="263"/>
        <v>0</v>
      </c>
      <c r="KM11" s="39">
        <f t="shared" ca="1" si="264"/>
        <v>0</v>
      </c>
      <c r="KN11" s="39">
        <f t="shared" ca="1" si="265"/>
        <v>0</v>
      </c>
      <c r="KO11" s="39">
        <f t="shared" ca="1" si="266"/>
        <v>0</v>
      </c>
      <c r="KP11" s="39">
        <f t="shared" ca="1" si="267"/>
        <v>0</v>
      </c>
      <c r="KQ11" s="39">
        <f t="shared" ca="1" si="268"/>
        <v>0</v>
      </c>
      <c r="KR11" s="39">
        <f t="shared" ca="1" si="269"/>
        <v>0</v>
      </c>
      <c r="KS11" s="39">
        <f t="shared" ca="1" si="270"/>
        <v>0</v>
      </c>
      <c r="KT11" s="39">
        <f t="shared" ca="1" si="271"/>
        <v>0</v>
      </c>
      <c r="KU11" s="39">
        <f t="shared" ca="1" si="272"/>
        <v>0</v>
      </c>
      <c r="KV11" s="39">
        <f t="shared" ca="1" si="273"/>
        <v>0</v>
      </c>
      <c r="KW11" s="39">
        <f t="shared" ca="1" si="274"/>
        <v>0</v>
      </c>
      <c r="KX11" s="39">
        <f t="shared" ca="1" si="275"/>
        <v>0</v>
      </c>
      <c r="KY11" s="39">
        <f t="shared" ca="1" si="276"/>
        <v>0</v>
      </c>
      <c r="KZ11" s="39">
        <f t="shared" ca="1" si="277"/>
        <v>1</v>
      </c>
      <c r="LA11" s="39">
        <f t="shared" ca="1" si="278"/>
        <v>0</v>
      </c>
      <c r="LB11" s="39">
        <f t="shared" ca="1" si="279"/>
        <v>0</v>
      </c>
      <c r="LC11" s="39">
        <f t="shared" ca="1" si="280"/>
        <v>0</v>
      </c>
      <c r="LD11" s="39">
        <f t="shared" ca="1" si="281"/>
        <v>0</v>
      </c>
      <c r="LE11" s="39">
        <f t="shared" ca="1" si="282"/>
        <v>0</v>
      </c>
      <c r="LF11" s="39">
        <f t="shared" ca="1" si="283"/>
        <v>0</v>
      </c>
      <c r="LG11" s="39">
        <f t="shared" ca="1" si="284"/>
        <v>0</v>
      </c>
      <c r="LH11" s="39">
        <f t="shared" ca="1" si="285"/>
        <v>0</v>
      </c>
      <c r="LI11" s="39">
        <f t="shared" ca="1" si="286"/>
        <v>0</v>
      </c>
      <c r="LJ11" s="39">
        <f t="shared" ca="1" si="287"/>
        <v>0</v>
      </c>
      <c r="LK11" s="39">
        <f t="shared" ca="1" si="288"/>
        <v>0</v>
      </c>
      <c r="LL11" s="39">
        <f t="shared" ca="1" si="289"/>
        <v>0</v>
      </c>
      <c r="LM11" s="39">
        <f t="shared" ca="1" si="290"/>
        <v>0</v>
      </c>
      <c r="LN11" s="39">
        <f t="shared" ca="1" si="291"/>
        <v>0</v>
      </c>
      <c r="LO11" s="39">
        <f t="shared" ca="1" si="292"/>
        <v>0</v>
      </c>
      <c r="LP11" s="39">
        <f t="shared" ca="1" si="293"/>
        <v>0</v>
      </c>
      <c r="LQ11" s="39">
        <f t="shared" ca="1" si="294"/>
        <v>0</v>
      </c>
      <c r="LR11" s="39">
        <f t="shared" ca="1" si="295"/>
        <v>0</v>
      </c>
      <c r="LS11" s="39">
        <f t="shared" ca="1" si="296"/>
        <v>0</v>
      </c>
      <c r="LT11" s="39">
        <f t="shared" ca="1" si="297"/>
        <v>0</v>
      </c>
      <c r="LU11" s="39">
        <f t="shared" ca="1" si="298"/>
        <v>0</v>
      </c>
      <c r="LV11" s="39">
        <f t="shared" ca="1" si="299"/>
        <v>0</v>
      </c>
      <c r="LW11" s="39">
        <f t="shared" ca="1" si="300"/>
        <v>0</v>
      </c>
      <c r="LX11" s="39">
        <f t="shared" ca="1" si="301"/>
        <v>0</v>
      </c>
      <c r="LY11" s="39">
        <f t="shared" ca="1" si="302"/>
        <v>0</v>
      </c>
      <c r="LZ11" s="39">
        <f t="shared" ca="1" si="303"/>
        <v>0</v>
      </c>
      <c r="MA11" s="39">
        <f t="shared" ca="1" si="304"/>
        <v>0</v>
      </c>
      <c r="MB11" s="39">
        <f t="shared" ca="1" si="305"/>
        <v>0</v>
      </c>
      <c r="MC11" s="39">
        <f t="shared" ca="1" si="306"/>
        <v>0</v>
      </c>
      <c r="MD11" s="39">
        <f t="shared" ca="1" si="307"/>
        <v>0</v>
      </c>
      <c r="ME11" s="39">
        <f t="shared" ca="1" si="308"/>
        <v>0</v>
      </c>
      <c r="MF11" s="39">
        <f t="shared" ca="1" si="309"/>
        <v>0</v>
      </c>
      <c r="MG11" s="39">
        <f t="shared" ca="1" si="310"/>
        <v>0</v>
      </c>
      <c r="MH11" s="39">
        <f t="shared" ca="1" si="311"/>
        <v>0</v>
      </c>
      <c r="MI11" s="39">
        <f t="shared" ca="1" si="312"/>
        <v>0</v>
      </c>
      <c r="MJ11" s="39">
        <f t="shared" ca="1" si="313"/>
        <v>0</v>
      </c>
      <c r="MK11" s="39">
        <f t="shared" ca="1" si="314"/>
        <v>0</v>
      </c>
      <c r="ML11" s="39">
        <f t="shared" ca="1" si="315"/>
        <v>0</v>
      </c>
      <c r="MM11" s="39">
        <f t="shared" ca="1" si="316"/>
        <v>0</v>
      </c>
      <c r="MN11" s="39">
        <f t="shared" ca="1" si="317"/>
        <v>0</v>
      </c>
      <c r="MO11" s="39">
        <f t="shared" ca="1" si="318"/>
        <v>0</v>
      </c>
      <c r="MP11" s="39">
        <f t="shared" ca="1" si="319"/>
        <v>0</v>
      </c>
      <c r="MQ11" s="39">
        <f t="shared" ca="1" si="320"/>
        <v>0</v>
      </c>
      <c r="MR11" s="39">
        <f t="shared" ca="1" si="321"/>
        <v>0</v>
      </c>
      <c r="MS11" s="39">
        <f t="shared" ca="1" si="322"/>
        <v>0</v>
      </c>
      <c r="MT11" s="39">
        <f t="shared" ca="1" si="323"/>
        <v>0</v>
      </c>
      <c r="MU11" s="39">
        <f t="shared" ca="1" si="324"/>
        <v>0</v>
      </c>
      <c r="MV11" s="39">
        <f t="shared" ca="1" si="325"/>
        <v>0</v>
      </c>
      <c r="MW11" s="39">
        <f t="shared" ca="1" si="326"/>
        <v>0</v>
      </c>
      <c r="MX11" s="39">
        <f t="shared" ca="1" si="327"/>
        <v>0</v>
      </c>
      <c r="MY11" s="39">
        <f t="shared" ca="1" si="328"/>
        <v>0</v>
      </c>
      <c r="MZ11" s="39">
        <f t="shared" ca="1" si="329"/>
        <v>0</v>
      </c>
      <c r="NA11" s="39">
        <f t="shared" ca="1" si="330"/>
        <v>0</v>
      </c>
      <c r="NB11" s="39">
        <f t="shared" ca="1" si="331"/>
        <v>0</v>
      </c>
      <c r="NC11" s="39">
        <f t="shared" ca="1" si="332"/>
        <v>0</v>
      </c>
      <c r="ND11" s="39">
        <f t="shared" ca="1" si="333"/>
        <v>0</v>
      </c>
      <c r="NE11" s="39">
        <f t="shared" ca="1" si="334"/>
        <v>0</v>
      </c>
      <c r="NF11" s="39">
        <f t="shared" ca="1" si="335"/>
        <v>0</v>
      </c>
      <c r="NG11" s="39">
        <f t="shared" ca="1" si="336"/>
        <v>0</v>
      </c>
      <c r="NH11" s="39">
        <f t="shared" ca="1" si="337"/>
        <v>0</v>
      </c>
      <c r="NI11" s="39">
        <f t="shared" ca="1" si="338"/>
        <v>0</v>
      </c>
      <c r="NJ11" s="39">
        <f t="shared" ca="1" si="339"/>
        <v>0</v>
      </c>
      <c r="NK11" s="39">
        <f t="shared" ca="1" si="340"/>
        <v>0</v>
      </c>
      <c r="NL11" s="39">
        <f t="shared" ca="1" si="341"/>
        <v>0</v>
      </c>
      <c r="NM11" s="39">
        <f t="shared" ca="1" si="342"/>
        <v>0</v>
      </c>
      <c r="NN11" s="39">
        <f t="shared" ca="1" si="343"/>
        <v>0</v>
      </c>
      <c r="NO11" s="39">
        <f t="shared" ca="1" si="344"/>
        <v>0</v>
      </c>
      <c r="NP11" s="39">
        <f t="shared" ca="1" si="345"/>
        <v>0</v>
      </c>
      <c r="NQ11" s="39">
        <f t="shared" ca="1" si="346"/>
        <v>0</v>
      </c>
      <c r="NR11" s="39">
        <f t="shared" ca="1" si="347"/>
        <v>0</v>
      </c>
      <c r="NS11" s="39">
        <f t="shared" ca="1" si="348"/>
        <v>0</v>
      </c>
      <c r="NT11" s="39">
        <f t="shared" ca="1" si="349"/>
        <v>0</v>
      </c>
      <c r="NU11" s="39">
        <f t="shared" ca="1" si="350"/>
        <v>0</v>
      </c>
      <c r="NV11" s="39">
        <f t="shared" ca="1" si="351"/>
        <v>0</v>
      </c>
    </row>
    <row r="12" spans="1:386" x14ac:dyDescent="0.2">
      <c r="A12" s="39">
        <f>'node config'!$A12</f>
        <v>8</v>
      </c>
      <c r="B12" s="39" t="str">
        <f>'node config'!$C12</f>
        <v>app_first</v>
      </c>
      <c r="C12" s="39">
        <f>'node config'!E12</f>
        <v>1</v>
      </c>
      <c r="D12" s="40">
        <f>'node config'!$H12</f>
        <v>7</v>
      </c>
      <c r="E12" s="36">
        <f ca="1">IF(ISBLANK(OFFSET('node config'!$U12,0,2*(COLUMN()-COLUMN($E12)))),"",OFFSET('node config'!$U12,0,2*(COLUMN()-COLUMN($E12))))</f>
        <v>36</v>
      </c>
      <c r="F12" s="36" t="str">
        <f ca="1">IF(ISBLANK(OFFSET('node config'!$U12,0,2*(COLUMN()-COLUMN($E12)))),"",OFFSET('node config'!$U12,0,2*(COLUMN()-COLUMN($E12))))</f>
        <v/>
      </c>
      <c r="G12" s="36" t="str">
        <f ca="1">IF(ISBLANK(OFFSET('node config'!$U12,0,2*(COLUMN()-COLUMN($E12)))),"",OFFSET('node config'!$U12,0,2*(COLUMN()-COLUMN($E12))))</f>
        <v/>
      </c>
      <c r="H12" s="36" t="str">
        <f ca="1">IF(ISBLANK(OFFSET('node config'!$U12,0,2*(COLUMN()-COLUMN($E12)))),"",OFFSET('node config'!$U12,0,2*(COLUMN()-COLUMN($E12))))</f>
        <v/>
      </c>
      <c r="I12" s="36" t="str">
        <f ca="1">IF(ISBLANK(OFFSET('node config'!$U12,0,2*(COLUMN()-COLUMN($E12)))),"",OFFSET('node config'!$U12,0,2*(COLUMN()-COLUMN($E12))))</f>
        <v/>
      </c>
      <c r="J12" s="36" t="str">
        <f ca="1">IF(ISBLANK(OFFSET('node config'!$U12,0,2*(COLUMN()-COLUMN($E12)))),"",OFFSET('node config'!$U12,0,2*(COLUMN()-COLUMN($E12))))</f>
        <v/>
      </c>
      <c r="K12" s="36" t="str">
        <f ca="1">IF(ISBLANK(OFFSET('node config'!$U12,0,2*(COLUMN()-COLUMN($E12)))),"",OFFSET('node config'!$U12,0,2*(COLUMN()-COLUMN($E12))))</f>
        <v/>
      </c>
      <c r="L12" s="36" t="str">
        <f ca="1">IF(ISBLANK(OFFSET('node config'!$U12,0,2*(COLUMN()-COLUMN($E12)))),"",OFFSET('node config'!$U12,0,2*(COLUMN()-COLUMN($E12))))</f>
        <v/>
      </c>
      <c r="M12" s="38">
        <f ca="1">IFERROR(OFFSET('node config'!$V12,0,2*(COLUMN()-COLUMN($M12)))/INDEX('node config'!$B12:$B61,MATCH(E12,'node config'!$A12:$A61,0))-1,"")</f>
        <v>1</v>
      </c>
      <c r="N12" s="38" t="str">
        <f ca="1">IFERROR(OFFSET('node config'!$V12,0,2*(COLUMN()-COLUMN($M12)))/INDEX('node config'!$B12:$B61,MATCH(F12,'node config'!$A12:$A61,0))-1,"")</f>
        <v/>
      </c>
      <c r="O12" s="38" t="str">
        <f ca="1">IFERROR(OFFSET('node config'!$V12,0,2*(COLUMN()-COLUMN($M12)))/INDEX('node config'!$B12:$B61,MATCH(G12,'node config'!$A12:$A61,0))-1,"")</f>
        <v/>
      </c>
      <c r="P12" s="38" t="str">
        <f ca="1">IFERROR(OFFSET('node config'!$V12,0,2*(COLUMN()-COLUMN($M12)))/INDEX('node config'!$B12:$B61,MATCH(H12,'node config'!$A12:$A61,0))-1,"")</f>
        <v/>
      </c>
      <c r="Q12" s="38" t="str">
        <f ca="1">IFERROR(OFFSET('node config'!$V12,0,2*(COLUMN()-COLUMN($M12)))/INDEX('node config'!$B12:$B61,MATCH(I12,'node config'!$A12:$A61,0))-1,"")</f>
        <v/>
      </c>
      <c r="R12" s="38" t="str">
        <f ca="1">IFERROR(OFFSET('node config'!$V12,0,2*(COLUMN()-COLUMN($M12)))/INDEX('node config'!$B12:$B61,MATCH(J12,'node config'!$A12:$A61,0))-1,"")</f>
        <v/>
      </c>
      <c r="S12" s="38" t="str">
        <f ca="1">IFERROR(OFFSET('node config'!$V12,0,2*(COLUMN()-COLUMN($M12)))/INDEX('node config'!$B12:$B61,MATCH(K12,'node config'!$A12:$A61,0))-1,"")</f>
        <v/>
      </c>
      <c r="T12" s="38" t="str">
        <f ca="1">IFERROR(OFFSET('node config'!$V12,0,2*(COLUMN()-COLUMN($M12)))/INDEX('node config'!$B12:$B61,MATCH(L12,'node config'!$A12:$A61,0))-1,"")</f>
        <v/>
      </c>
      <c r="U12" s="36">
        <f t="shared" ca="1" si="352"/>
        <v>253</v>
      </c>
      <c r="V12" s="36" t="str">
        <f t="shared" ca="1" si="0"/>
        <v/>
      </c>
      <c r="W12" s="36" t="str">
        <f t="shared" ca="1" si="0"/>
        <v/>
      </c>
      <c r="X12" s="36" t="str">
        <f t="shared" ca="1" si="0"/>
        <v/>
      </c>
      <c r="Y12" s="36" t="str">
        <f t="shared" ca="1" si="0"/>
        <v/>
      </c>
      <c r="Z12" s="36" t="str">
        <f t="shared" ca="1" si="0"/>
        <v/>
      </c>
      <c r="AA12" s="36" t="str">
        <f t="shared" ca="1" si="0"/>
        <v/>
      </c>
      <c r="AB12" s="36" t="str">
        <f t="shared" ca="1" si="0"/>
        <v/>
      </c>
      <c r="AC12" s="40">
        <f t="shared" ca="1" si="353"/>
        <v>7</v>
      </c>
      <c r="AD12" s="40">
        <f t="shared" ca="1" si="354"/>
        <v>0</v>
      </c>
      <c r="AE12" s="40">
        <f t="shared" ca="1" si="355"/>
        <v>0</v>
      </c>
      <c r="AF12" s="40">
        <f t="shared" ca="1" si="356"/>
        <v>0</v>
      </c>
      <c r="AG12" s="40">
        <f t="shared" ca="1" si="357"/>
        <v>0</v>
      </c>
      <c r="AH12" s="40">
        <f t="shared" ca="1" si="358"/>
        <v>0</v>
      </c>
      <c r="AI12" s="40">
        <f t="shared" ca="1" si="359"/>
        <v>0</v>
      </c>
      <c r="AJ12" s="40">
        <f t="shared" ca="1" si="360"/>
        <v>0</v>
      </c>
      <c r="AK12" s="39">
        <f t="shared" ca="1" si="2"/>
        <v>0</v>
      </c>
      <c r="AL12" s="39">
        <f t="shared" ca="1" si="3"/>
        <v>0</v>
      </c>
      <c r="AM12" s="39">
        <f t="shared" ca="1" si="4"/>
        <v>0</v>
      </c>
      <c r="AN12" s="39">
        <f t="shared" ca="1" si="5"/>
        <v>0</v>
      </c>
      <c r="AO12" s="39">
        <f t="shared" ca="1" si="6"/>
        <v>0</v>
      </c>
      <c r="AP12" s="39">
        <f t="shared" ca="1" si="7"/>
        <v>0</v>
      </c>
      <c r="AQ12" s="39">
        <f t="shared" ca="1" si="8"/>
        <v>0</v>
      </c>
      <c r="AR12" s="39">
        <f t="shared" ca="1" si="9"/>
        <v>0</v>
      </c>
      <c r="AS12" s="39">
        <f t="shared" ca="1" si="10"/>
        <v>0</v>
      </c>
      <c r="AT12" s="39">
        <f t="shared" ca="1" si="11"/>
        <v>0</v>
      </c>
      <c r="AU12" s="39">
        <f t="shared" ca="1" si="12"/>
        <v>0</v>
      </c>
      <c r="AV12" s="39">
        <f t="shared" ca="1" si="13"/>
        <v>0</v>
      </c>
      <c r="AW12" s="39">
        <f t="shared" ca="1" si="14"/>
        <v>0</v>
      </c>
      <c r="AX12" s="39">
        <f t="shared" ca="1" si="15"/>
        <v>0</v>
      </c>
      <c r="AY12" s="39">
        <f t="shared" ca="1" si="16"/>
        <v>0</v>
      </c>
      <c r="AZ12" s="39">
        <f t="shared" ca="1" si="17"/>
        <v>0</v>
      </c>
      <c r="BA12" s="39">
        <f t="shared" ca="1" si="18"/>
        <v>0</v>
      </c>
      <c r="BB12" s="39">
        <f t="shared" ca="1" si="19"/>
        <v>0</v>
      </c>
      <c r="BC12" s="39">
        <f t="shared" ca="1" si="20"/>
        <v>0</v>
      </c>
      <c r="BD12" s="39">
        <f t="shared" ca="1" si="21"/>
        <v>0</v>
      </c>
      <c r="BE12" s="39">
        <f t="shared" ca="1" si="22"/>
        <v>0</v>
      </c>
      <c r="BF12" s="39">
        <f t="shared" ca="1" si="23"/>
        <v>0</v>
      </c>
      <c r="BG12" s="39">
        <f t="shared" ca="1" si="24"/>
        <v>0</v>
      </c>
      <c r="BH12" s="39">
        <f t="shared" ca="1" si="25"/>
        <v>0</v>
      </c>
      <c r="BI12" s="39">
        <f t="shared" ca="1" si="26"/>
        <v>0</v>
      </c>
      <c r="BJ12" s="39">
        <f t="shared" ca="1" si="27"/>
        <v>0</v>
      </c>
      <c r="BK12" s="39">
        <f t="shared" ca="1" si="28"/>
        <v>0</v>
      </c>
      <c r="BL12" s="39">
        <f t="shared" ca="1" si="29"/>
        <v>0</v>
      </c>
      <c r="BM12" s="39">
        <f t="shared" ca="1" si="30"/>
        <v>0</v>
      </c>
      <c r="BN12" s="39">
        <f t="shared" ca="1" si="31"/>
        <v>0</v>
      </c>
      <c r="BO12" s="39">
        <f t="shared" ca="1" si="32"/>
        <v>0</v>
      </c>
      <c r="BP12" s="39">
        <f t="shared" ca="1" si="33"/>
        <v>0</v>
      </c>
      <c r="BQ12" s="39">
        <f t="shared" ca="1" si="34"/>
        <v>0</v>
      </c>
      <c r="BR12" s="39">
        <f t="shared" ca="1" si="35"/>
        <v>0</v>
      </c>
      <c r="BS12" s="39">
        <f t="shared" ca="1" si="36"/>
        <v>0</v>
      </c>
      <c r="BT12" s="39">
        <f t="shared" ca="1" si="37"/>
        <v>0</v>
      </c>
      <c r="BU12" s="39">
        <f t="shared" ca="1" si="38"/>
        <v>0</v>
      </c>
      <c r="BV12" s="39">
        <f t="shared" ca="1" si="39"/>
        <v>-195</v>
      </c>
      <c r="BW12" s="39">
        <f t="shared" ca="1" si="40"/>
        <v>4</v>
      </c>
      <c r="BX12" s="39">
        <f t="shared" ca="1" si="41"/>
        <v>0</v>
      </c>
      <c r="BY12" s="39">
        <f t="shared" ca="1" si="42"/>
        <v>0</v>
      </c>
      <c r="BZ12" s="39">
        <f t="shared" ca="1" si="43"/>
        <v>0</v>
      </c>
      <c r="CA12" s="39">
        <f t="shared" ca="1" si="44"/>
        <v>0</v>
      </c>
      <c r="CB12" s="39">
        <f t="shared" ca="1" si="45"/>
        <v>0</v>
      </c>
      <c r="CC12" s="39">
        <f t="shared" ca="1" si="46"/>
        <v>0</v>
      </c>
      <c r="CD12" s="39">
        <f t="shared" ca="1" si="47"/>
        <v>0</v>
      </c>
      <c r="CE12" s="39">
        <f t="shared" ca="1" si="48"/>
        <v>0</v>
      </c>
      <c r="CF12" s="39">
        <f t="shared" ca="1" si="49"/>
        <v>0</v>
      </c>
      <c r="CG12" s="39">
        <f t="shared" ca="1" si="50"/>
        <v>0</v>
      </c>
      <c r="CH12" s="39">
        <f t="shared" ca="1" si="51"/>
        <v>0</v>
      </c>
      <c r="CI12" s="39">
        <f t="shared" ca="1" si="52"/>
        <v>0</v>
      </c>
      <c r="CJ12" s="39">
        <f t="shared" ca="1" si="53"/>
        <v>0</v>
      </c>
      <c r="CK12" s="39">
        <f t="shared" ca="1" si="54"/>
        <v>0</v>
      </c>
      <c r="CL12" s="39">
        <f t="shared" ca="1" si="55"/>
        <v>0</v>
      </c>
      <c r="CM12" s="39">
        <f t="shared" ca="1" si="56"/>
        <v>0</v>
      </c>
      <c r="CN12" s="39">
        <f t="shared" ca="1" si="57"/>
        <v>0</v>
      </c>
      <c r="CO12" s="39">
        <f t="shared" ca="1" si="58"/>
        <v>0</v>
      </c>
      <c r="CP12" s="39">
        <f t="shared" ca="1" si="59"/>
        <v>0</v>
      </c>
      <c r="CQ12" s="39">
        <f t="shared" ca="1" si="60"/>
        <v>0</v>
      </c>
      <c r="CR12" s="39">
        <f t="shared" ca="1" si="61"/>
        <v>0</v>
      </c>
      <c r="CS12" s="39">
        <f t="shared" ca="1" si="62"/>
        <v>0</v>
      </c>
      <c r="CT12" s="39">
        <f t="shared" ca="1" si="63"/>
        <v>0</v>
      </c>
      <c r="CU12" s="39">
        <f t="shared" ca="1" si="64"/>
        <v>0</v>
      </c>
      <c r="CV12" s="39">
        <f t="shared" ca="1" si="65"/>
        <v>47</v>
      </c>
      <c r="CW12" s="39">
        <f t="shared" ca="1" si="66"/>
        <v>23</v>
      </c>
      <c r="CX12" s="39">
        <f t="shared" ca="1" si="67"/>
        <v>870</v>
      </c>
      <c r="CY12" s="39">
        <f t="shared" ca="1" si="68"/>
        <v>1</v>
      </c>
      <c r="CZ12" s="39">
        <f t="shared" ca="1" si="69"/>
        <v>0</v>
      </c>
      <c r="DA12" s="39">
        <f t="shared" ca="1" si="70"/>
        <v>0</v>
      </c>
      <c r="DB12" s="39">
        <f t="shared" ca="1" si="71"/>
        <v>0</v>
      </c>
      <c r="DC12" s="39">
        <f t="shared" ca="1" si="72"/>
        <v>0</v>
      </c>
      <c r="DD12" s="39">
        <f t="shared" ca="1" si="73"/>
        <v>0</v>
      </c>
      <c r="DE12" s="39">
        <f t="shared" ca="1" si="74"/>
        <v>0</v>
      </c>
      <c r="DF12" s="39">
        <f t="shared" ca="1" si="75"/>
        <v>0</v>
      </c>
      <c r="DG12" s="39">
        <f t="shared" ca="1" si="76"/>
        <v>0</v>
      </c>
      <c r="DH12" s="39">
        <f t="shared" ca="1" si="77"/>
        <v>0</v>
      </c>
      <c r="DI12" s="39">
        <f t="shared" ca="1" si="78"/>
        <v>0</v>
      </c>
      <c r="DJ12" s="39">
        <f t="shared" ca="1" si="79"/>
        <v>0</v>
      </c>
      <c r="DK12" s="39">
        <f t="shared" ca="1" si="80"/>
        <v>0</v>
      </c>
      <c r="DL12" s="39">
        <f t="shared" ca="1" si="81"/>
        <v>0</v>
      </c>
      <c r="DM12" s="39">
        <f t="shared" ca="1" si="82"/>
        <v>0</v>
      </c>
      <c r="DN12" s="39">
        <f t="shared" ca="1" si="83"/>
        <v>0</v>
      </c>
      <c r="DO12" s="39">
        <f t="shared" ca="1" si="84"/>
        <v>0</v>
      </c>
      <c r="DP12" s="39">
        <f t="shared" ca="1" si="85"/>
        <v>0</v>
      </c>
      <c r="DQ12" s="39">
        <f t="shared" ca="1" si="86"/>
        <v>0</v>
      </c>
      <c r="DR12" s="39">
        <f t="shared" ca="1" si="87"/>
        <v>0</v>
      </c>
      <c r="DS12" s="39">
        <f t="shared" ca="1" si="88"/>
        <v>0</v>
      </c>
      <c r="DT12" s="39">
        <f t="shared" ca="1" si="89"/>
        <v>0</v>
      </c>
      <c r="DU12" s="39">
        <f t="shared" ca="1" si="90"/>
        <v>0</v>
      </c>
      <c r="DV12" s="39">
        <f t="shared" ca="1" si="91"/>
        <v>0</v>
      </c>
      <c r="DW12" s="39">
        <f t="shared" ca="1" si="92"/>
        <v>0</v>
      </c>
      <c r="DX12" s="39">
        <f t="shared" ca="1" si="93"/>
        <v>0</v>
      </c>
      <c r="DY12" s="39">
        <f t="shared" ca="1" si="94"/>
        <v>0</v>
      </c>
      <c r="DZ12" s="39">
        <f t="shared" ca="1" si="95"/>
        <v>0</v>
      </c>
      <c r="EA12" s="39">
        <f t="shared" ca="1" si="96"/>
        <v>0</v>
      </c>
      <c r="EB12" s="39">
        <f t="shared" ca="1" si="97"/>
        <v>0</v>
      </c>
      <c r="EC12" s="39">
        <f t="shared" ca="1" si="98"/>
        <v>0</v>
      </c>
      <c r="ED12" s="39">
        <f t="shared" ca="1" si="99"/>
        <v>0</v>
      </c>
      <c r="EE12" s="39">
        <f t="shared" ca="1" si="100"/>
        <v>0</v>
      </c>
      <c r="EF12" s="39">
        <f t="shared" ca="1" si="101"/>
        <v>0</v>
      </c>
      <c r="EG12" s="39">
        <f t="shared" ca="1" si="102"/>
        <v>0</v>
      </c>
      <c r="EH12" s="39">
        <f t="shared" ca="1" si="103"/>
        <v>0</v>
      </c>
      <c r="EI12" s="39">
        <f t="shared" ca="1" si="104"/>
        <v>0</v>
      </c>
      <c r="EJ12" s="39">
        <f t="shared" ca="1" si="105"/>
        <v>0</v>
      </c>
      <c r="EK12" s="39">
        <f t="shared" ca="1" si="106"/>
        <v>0</v>
      </c>
      <c r="EL12" s="39">
        <f t="shared" ca="1" si="107"/>
        <v>0</v>
      </c>
      <c r="EM12" s="39">
        <f t="shared" ca="1" si="108"/>
        <v>0</v>
      </c>
      <c r="EN12" s="39">
        <f t="shared" ca="1" si="109"/>
        <v>0</v>
      </c>
      <c r="EO12" s="39">
        <f t="shared" ca="1" si="110"/>
        <v>0</v>
      </c>
      <c r="EP12" s="39">
        <f t="shared" ca="1" si="111"/>
        <v>0</v>
      </c>
      <c r="EQ12" s="39">
        <f t="shared" ca="1" si="112"/>
        <v>0</v>
      </c>
      <c r="ER12" s="39">
        <f t="shared" ca="1" si="113"/>
        <v>0</v>
      </c>
      <c r="ES12" s="39">
        <f t="shared" ca="1" si="114"/>
        <v>0</v>
      </c>
      <c r="ET12" s="39">
        <f t="shared" ca="1" si="115"/>
        <v>0</v>
      </c>
      <c r="EU12" s="39">
        <f t="shared" ca="1" si="116"/>
        <v>0</v>
      </c>
      <c r="EV12" s="39">
        <f t="shared" ca="1" si="117"/>
        <v>0</v>
      </c>
      <c r="EW12" s="39">
        <f t="shared" ca="1" si="118"/>
        <v>0</v>
      </c>
      <c r="EX12" s="39">
        <f t="shared" ca="1" si="119"/>
        <v>0</v>
      </c>
      <c r="EY12" s="39">
        <f t="shared" ca="1" si="120"/>
        <v>0</v>
      </c>
      <c r="EZ12" s="39">
        <f t="shared" ca="1" si="121"/>
        <v>0</v>
      </c>
      <c r="FA12" s="39">
        <f t="shared" ca="1" si="122"/>
        <v>0</v>
      </c>
      <c r="FB12" s="39">
        <f t="shared" ca="1" si="123"/>
        <v>0</v>
      </c>
      <c r="FC12" s="39">
        <f t="shared" ca="1" si="124"/>
        <v>0</v>
      </c>
      <c r="FD12" s="39">
        <f t="shared" ca="1" si="125"/>
        <v>0</v>
      </c>
      <c r="FE12" s="39">
        <f t="shared" ca="1" si="126"/>
        <v>0</v>
      </c>
      <c r="FF12" s="39">
        <f t="shared" ca="1" si="127"/>
        <v>0</v>
      </c>
      <c r="FG12" s="39">
        <f t="shared" ca="1" si="128"/>
        <v>0</v>
      </c>
      <c r="FH12" s="39">
        <f t="shared" ca="1" si="129"/>
        <v>0</v>
      </c>
      <c r="FI12" s="39">
        <f t="shared" ca="1" si="130"/>
        <v>0</v>
      </c>
      <c r="FJ12" s="39">
        <f t="shared" ca="1" si="131"/>
        <v>0</v>
      </c>
      <c r="FK12" s="39">
        <f t="shared" ca="1" si="132"/>
        <v>0</v>
      </c>
      <c r="FL12" s="39">
        <f t="shared" ca="1" si="133"/>
        <v>0</v>
      </c>
      <c r="FM12" s="39">
        <f t="shared" ca="1" si="134"/>
        <v>0</v>
      </c>
      <c r="FN12" s="39">
        <f t="shared" ca="1" si="135"/>
        <v>0</v>
      </c>
      <c r="FO12" s="39">
        <f t="shared" ca="1" si="136"/>
        <v>0</v>
      </c>
      <c r="FP12" s="39">
        <f t="shared" ca="1" si="137"/>
        <v>0</v>
      </c>
      <c r="FQ12" s="39">
        <f t="shared" ca="1" si="138"/>
        <v>0</v>
      </c>
      <c r="FR12" s="39">
        <f t="shared" ca="1" si="139"/>
        <v>0</v>
      </c>
      <c r="FS12" s="39">
        <f t="shared" ca="1" si="140"/>
        <v>0</v>
      </c>
      <c r="FT12" s="39">
        <f t="shared" ca="1" si="141"/>
        <v>0</v>
      </c>
      <c r="FU12" s="39">
        <f t="shared" ca="1" si="142"/>
        <v>0</v>
      </c>
      <c r="FV12" s="39">
        <f t="shared" ca="1" si="143"/>
        <v>0</v>
      </c>
      <c r="FW12" s="39">
        <f t="shared" ca="1" si="144"/>
        <v>0</v>
      </c>
      <c r="FX12" s="39">
        <f t="shared" ca="1" si="145"/>
        <v>0</v>
      </c>
      <c r="FY12" s="39">
        <f t="shared" ca="1" si="146"/>
        <v>0</v>
      </c>
      <c r="FZ12" s="39">
        <f t="shared" ca="1" si="147"/>
        <v>0</v>
      </c>
      <c r="GA12" s="39">
        <f t="shared" ca="1" si="148"/>
        <v>0</v>
      </c>
      <c r="GB12" s="39">
        <f t="shared" ca="1" si="149"/>
        <v>0</v>
      </c>
      <c r="GC12" s="39">
        <f t="shared" ca="1" si="150"/>
        <v>0</v>
      </c>
      <c r="GD12" s="39">
        <f t="shared" ca="1" si="151"/>
        <v>0</v>
      </c>
      <c r="GE12" s="39">
        <f t="shared" ca="1" si="152"/>
        <v>0</v>
      </c>
      <c r="GF12" s="39">
        <f t="shared" ca="1" si="153"/>
        <v>0</v>
      </c>
      <c r="GG12" s="39">
        <f t="shared" ca="1" si="154"/>
        <v>0</v>
      </c>
      <c r="GH12" s="39">
        <f t="shared" ca="1" si="155"/>
        <v>0</v>
      </c>
      <c r="GI12" s="39">
        <f t="shared" ca="1" si="156"/>
        <v>0</v>
      </c>
      <c r="GJ12" s="39">
        <f t="shared" ca="1" si="157"/>
        <v>0</v>
      </c>
      <c r="GK12" s="39">
        <f t="shared" ca="1" si="158"/>
        <v>0</v>
      </c>
      <c r="GL12" s="39">
        <f t="shared" ca="1" si="159"/>
        <v>0</v>
      </c>
      <c r="GM12" s="39">
        <f t="shared" ca="1" si="160"/>
        <v>0</v>
      </c>
      <c r="GN12" s="39">
        <f t="shared" ca="1" si="161"/>
        <v>0</v>
      </c>
      <c r="GO12" s="39">
        <f t="shared" ca="1" si="162"/>
        <v>0</v>
      </c>
      <c r="GP12" s="39">
        <f t="shared" ca="1" si="163"/>
        <v>0</v>
      </c>
      <c r="GQ12" s="39">
        <f t="shared" ca="1" si="164"/>
        <v>0</v>
      </c>
      <c r="GR12" s="39">
        <f t="shared" ca="1" si="165"/>
        <v>0</v>
      </c>
      <c r="GS12" s="39">
        <f t="shared" ca="1" si="166"/>
        <v>0</v>
      </c>
      <c r="GT12" s="39">
        <f t="shared" ca="1" si="167"/>
        <v>0</v>
      </c>
      <c r="GU12" s="39">
        <f t="shared" ca="1" si="168"/>
        <v>0</v>
      </c>
      <c r="GV12" s="39">
        <f t="shared" ca="1" si="169"/>
        <v>0</v>
      </c>
      <c r="GW12" s="39">
        <f t="shared" ca="1" si="170"/>
        <v>0</v>
      </c>
      <c r="GX12" s="39">
        <f t="shared" ca="1" si="171"/>
        <v>0</v>
      </c>
      <c r="GY12" s="39">
        <f t="shared" ca="1" si="172"/>
        <v>0</v>
      </c>
      <c r="GZ12" s="39">
        <f t="shared" ca="1" si="173"/>
        <v>0</v>
      </c>
      <c r="HA12" s="39">
        <f t="shared" ca="1" si="174"/>
        <v>0</v>
      </c>
      <c r="HB12" s="39">
        <f t="shared" ca="1" si="175"/>
        <v>0</v>
      </c>
      <c r="HC12" s="39">
        <f t="shared" ca="1" si="176"/>
        <v>0</v>
      </c>
      <c r="HD12" s="39">
        <f t="shared" ca="1" si="177"/>
        <v>0</v>
      </c>
      <c r="HE12" s="39">
        <f t="shared" ca="1" si="178"/>
        <v>0</v>
      </c>
      <c r="HF12" s="39">
        <f t="shared" ca="1" si="179"/>
        <v>0</v>
      </c>
      <c r="HG12" s="39">
        <f t="shared" ca="1" si="180"/>
        <v>0</v>
      </c>
      <c r="HH12" s="39">
        <f t="shared" ca="1" si="181"/>
        <v>0</v>
      </c>
      <c r="HI12" s="39">
        <f t="shared" ca="1" si="182"/>
        <v>0</v>
      </c>
      <c r="HJ12" s="39">
        <f t="shared" ca="1" si="183"/>
        <v>0</v>
      </c>
      <c r="HK12" s="39">
        <f t="shared" ca="1" si="184"/>
        <v>0</v>
      </c>
      <c r="HL12" s="39">
        <f t="shared" ca="1" si="185"/>
        <v>0</v>
      </c>
      <c r="HM12" s="39">
        <f t="shared" ca="1" si="186"/>
        <v>0</v>
      </c>
      <c r="HN12" s="39">
        <f t="shared" ca="1" si="187"/>
        <v>0</v>
      </c>
      <c r="HO12" s="39">
        <f t="shared" ca="1" si="188"/>
        <v>0</v>
      </c>
      <c r="HP12" s="39">
        <f t="shared" ca="1" si="189"/>
        <v>0</v>
      </c>
      <c r="HQ12" s="39">
        <f t="shared" ca="1" si="190"/>
        <v>0</v>
      </c>
      <c r="HR12" s="39">
        <f t="shared" ca="1" si="191"/>
        <v>36241</v>
      </c>
      <c r="HS12" s="39">
        <f t="shared" ca="1" si="192"/>
        <v>0</v>
      </c>
      <c r="HT12" s="39">
        <f t="shared" ca="1" si="193"/>
        <v>1</v>
      </c>
      <c r="HU12" s="39">
        <f t="shared" ca="1" si="194"/>
        <v>0</v>
      </c>
      <c r="HV12" s="39">
        <f t="shared" ca="1" si="195"/>
        <v>0</v>
      </c>
      <c r="HW12" s="39">
        <f t="shared" ca="1" si="196"/>
        <v>0</v>
      </c>
      <c r="HX12" s="39">
        <f t="shared" ca="1" si="197"/>
        <v>0</v>
      </c>
      <c r="HY12" s="39">
        <f t="shared" ca="1" si="198"/>
        <v>0</v>
      </c>
      <c r="HZ12" s="39">
        <f t="shared" ca="1" si="199"/>
        <v>0</v>
      </c>
      <c r="IA12" s="39">
        <f t="shared" ca="1" si="200"/>
        <v>0</v>
      </c>
      <c r="IB12" s="39">
        <f t="shared" ca="1" si="201"/>
        <v>0</v>
      </c>
      <c r="IC12" s="39">
        <f t="shared" ca="1" si="202"/>
        <v>0</v>
      </c>
      <c r="ID12" s="39">
        <f t="shared" ca="1" si="203"/>
        <v>0</v>
      </c>
      <c r="IE12" s="39">
        <f t="shared" ca="1" si="204"/>
        <v>0</v>
      </c>
      <c r="IF12" s="39">
        <f t="shared" ca="1" si="205"/>
        <v>0</v>
      </c>
      <c r="IG12" s="39">
        <f t="shared" ca="1" si="206"/>
        <v>0</v>
      </c>
      <c r="IH12" s="39">
        <f t="shared" ca="1" si="207"/>
        <v>0</v>
      </c>
      <c r="II12" s="39">
        <f t="shared" ca="1" si="208"/>
        <v>0</v>
      </c>
      <c r="IJ12" s="39">
        <f t="shared" ca="1" si="209"/>
        <v>0</v>
      </c>
      <c r="IK12" s="39">
        <f t="shared" ca="1" si="210"/>
        <v>0</v>
      </c>
      <c r="IL12" s="39">
        <f t="shared" ca="1" si="211"/>
        <v>0</v>
      </c>
      <c r="IM12" s="39">
        <f t="shared" ca="1" si="212"/>
        <v>1</v>
      </c>
      <c r="IN12" s="39">
        <f t="shared" ca="1" si="213"/>
        <v>421</v>
      </c>
      <c r="IO12" s="39">
        <f t="shared" ca="1" si="214"/>
        <v>-84</v>
      </c>
      <c r="IP12" s="39">
        <f t="shared" ca="1" si="215"/>
        <v>0</v>
      </c>
      <c r="IQ12" s="39">
        <f t="shared" ca="1" si="216"/>
        <v>0</v>
      </c>
      <c r="IR12" s="39">
        <f t="shared" ca="1" si="217"/>
        <v>0</v>
      </c>
      <c r="IS12" s="39">
        <f t="shared" ca="1" si="218"/>
        <v>0</v>
      </c>
      <c r="IT12" s="39">
        <f t="shared" ca="1" si="219"/>
        <v>0</v>
      </c>
      <c r="IU12" s="39">
        <f t="shared" ca="1" si="220"/>
        <v>0</v>
      </c>
      <c r="IV12" s="39">
        <f t="shared" ca="1" si="221"/>
        <v>0</v>
      </c>
      <c r="IW12" s="39">
        <f t="shared" ca="1" si="222"/>
        <v>0</v>
      </c>
      <c r="IX12" s="39">
        <f t="shared" ca="1" si="223"/>
        <v>0</v>
      </c>
      <c r="IY12" s="39">
        <f t="shared" ca="1" si="224"/>
        <v>0</v>
      </c>
      <c r="IZ12" s="39">
        <f t="shared" ca="1" si="225"/>
        <v>0</v>
      </c>
      <c r="JA12" s="39">
        <f t="shared" ca="1" si="226"/>
        <v>0</v>
      </c>
      <c r="JB12" s="39">
        <f t="shared" ca="1" si="227"/>
        <v>0</v>
      </c>
      <c r="JC12" s="39">
        <f t="shared" ca="1" si="228"/>
        <v>0</v>
      </c>
      <c r="JD12" s="39">
        <f t="shared" ca="1" si="229"/>
        <v>0</v>
      </c>
      <c r="JE12" s="39">
        <f t="shared" ca="1" si="230"/>
        <v>0</v>
      </c>
      <c r="JF12" s="39">
        <f t="shared" ca="1" si="231"/>
        <v>0</v>
      </c>
      <c r="JG12" s="39">
        <f t="shared" ca="1" si="232"/>
        <v>0</v>
      </c>
      <c r="JH12" s="39">
        <f t="shared" ca="1" si="233"/>
        <v>0</v>
      </c>
      <c r="JI12" s="39">
        <f t="shared" ca="1" si="234"/>
        <v>0</v>
      </c>
      <c r="JJ12" s="39">
        <f t="shared" ca="1" si="235"/>
        <v>0</v>
      </c>
      <c r="JK12" s="39">
        <f t="shared" ca="1" si="236"/>
        <v>0</v>
      </c>
      <c r="JL12" s="39">
        <f t="shared" ca="1" si="237"/>
        <v>0</v>
      </c>
      <c r="JM12" s="39">
        <f t="shared" ca="1" si="238"/>
        <v>0</v>
      </c>
      <c r="JN12" s="39">
        <f t="shared" ca="1" si="239"/>
        <v>0</v>
      </c>
      <c r="JO12" s="39">
        <f t="shared" ca="1" si="240"/>
        <v>0</v>
      </c>
      <c r="JP12" s="39">
        <f t="shared" ca="1" si="241"/>
        <v>0</v>
      </c>
      <c r="JQ12" s="39">
        <f t="shared" ca="1" si="242"/>
        <v>0</v>
      </c>
      <c r="JR12" s="39">
        <f t="shared" ca="1" si="243"/>
        <v>0</v>
      </c>
      <c r="JS12" s="39">
        <f t="shared" ca="1" si="244"/>
        <v>0</v>
      </c>
      <c r="JT12" s="39">
        <f t="shared" ca="1" si="245"/>
        <v>0</v>
      </c>
      <c r="JU12" s="39">
        <f t="shared" ca="1" si="246"/>
        <v>0</v>
      </c>
      <c r="JV12" s="39">
        <f t="shared" ca="1" si="247"/>
        <v>0</v>
      </c>
      <c r="JW12" s="39">
        <f t="shared" ca="1" si="248"/>
        <v>0</v>
      </c>
      <c r="JX12" s="39">
        <f t="shared" ca="1" si="249"/>
        <v>0</v>
      </c>
      <c r="JY12" s="39">
        <f t="shared" ca="1" si="250"/>
        <v>0</v>
      </c>
      <c r="JZ12" s="39">
        <f t="shared" ca="1" si="251"/>
        <v>0</v>
      </c>
      <c r="KA12" s="39">
        <f t="shared" ca="1" si="252"/>
        <v>0</v>
      </c>
      <c r="KB12" s="39">
        <f t="shared" ca="1" si="253"/>
        <v>0</v>
      </c>
      <c r="KC12" s="39">
        <f t="shared" ca="1" si="254"/>
        <v>-167</v>
      </c>
      <c r="KD12" s="39">
        <f t="shared" ca="1" si="255"/>
        <v>7</v>
      </c>
      <c r="KE12" s="39">
        <f t="shared" ca="1" si="256"/>
        <v>0</v>
      </c>
      <c r="KF12" s="39">
        <f t="shared" ca="1" si="257"/>
        <v>0</v>
      </c>
      <c r="KG12" s="39">
        <f t="shared" ca="1" si="258"/>
        <v>1</v>
      </c>
      <c r="KH12" s="39">
        <f t="shared" ca="1" si="259"/>
        <v>0</v>
      </c>
      <c r="KI12" s="39">
        <f t="shared" ca="1" si="260"/>
        <v>0</v>
      </c>
      <c r="KJ12" s="39">
        <f t="shared" ca="1" si="261"/>
        <v>0</v>
      </c>
      <c r="KK12" s="39">
        <f t="shared" ca="1" si="262"/>
        <v>0</v>
      </c>
      <c r="KL12" s="39">
        <f t="shared" ca="1" si="263"/>
        <v>0</v>
      </c>
      <c r="KM12" s="39">
        <f t="shared" ca="1" si="264"/>
        <v>0</v>
      </c>
      <c r="KN12" s="39">
        <f t="shared" ca="1" si="265"/>
        <v>0</v>
      </c>
      <c r="KO12" s="39">
        <f t="shared" ca="1" si="266"/>
        <v>0</v>
      </c>
      <c r="KP12" s="39">
        <f t="shared" ca="1" si="267"/>
        <v>0</v>
      </c>
      <c r="KQ12" s="39">
        <f t="shared" ca="1" si="268"/>
        <v>0</v>
      </c>
      <c r="KR12" s="39">
        <f t="shared" ca="1" si="269"/>
        <v>0</v>
      </c>
      <c r="KS12" s="39">
        <f t="shared" ca="1" si="270"/>
        <v>0</v>
      </c>
      <c r="KT12" s="39">
        <f t="shared" ca="1" si="271"/>
        <v>0</v>
      </c>
      <c r="KU12" s="39">
        <f t="shared" ca="1" si="272"/>
        <v>0</v>
      </c>
      <c r="KV12" s="39">
        <f t="shared" ca="1" si="273"/>
        <v>0</v>
      </c>
      <c r="KW12" s="39">
        <f t="shared" ca="1" si="274"/>
        <v>0</v>
      </c>
      <c r="KX12" s="39">
        <f t="shared" ca="1" si="275"/>
        <v>0</v>
      </c>
      <c r="KY12" s="39">
        <f t="shared" ca="1" si="276"/>
        <v>0</v>
      </c>
      <c r="KZ12" s="39">
        <f t="shared" ca="1" si="277"/>
        <v>1</v>
      </c>
      <c r="LA12" s="39">
        <f t="shared" ca="1" si="278"/>
        <v>0</v>
      </c>
      <c r="LB12" s="39">
        <f t="shared" ca="1" si="279"/>
        <v>0</v>
      </c>
      <c r="LC12" s="39">
        <f t="shared" ca="1" si="280"/>
        <v>0</v>
      </c>
      <c r="LD12" s="39">
        <f t="shared" ca="1" si="281"/>
        <v>0</v>
      </c>
      <c r="LE12" s="39">
        <f t="shared" ca="1" si="282"/>
        <v>0</v>
      </c>
      <c r="LF12" s="39">
        <f t="shared" ca="1" si="283"/>
        <v>0</v>
      </c>
      <c r="LG12" s="39">
        <f t="shared" ca="1" si="284"/>
        <v>0</v>
      </c>
      <c r="LH12" s="39">
        <f t="shared" ca="1" si="285"/>
        <v>0</v>
      </c>
      <c r="LI12" s="39">
        <f t="shared" ca="1" si="286"/>
        <v>0</v>
      </c>
      <c r="LJ12" s="39">
        <f t="shared" ca="1" si="287"/>
        <v>0</v>
      </c>
      <c r="LK12" s="39">
        <f t="shared" ca="1" si="288"/>
        <v>0</v>
      </c>
      <c r="LL12" s="39">
        <f t="shared" ca="1" si="289"/>
        <v>0</v>
      </c>
      <c r="LM12" s="39">
        <f t="shared" ca="1" si="290"/>
        <v>0</v>
      </c>
      <c r="LN12" s="39">
        <f t="shared" ca="1" si="291"/>
        <v>0</v>
      </c>
      <c r="LO12" s="39">
        <f t="shared" ca="1" si="292"/>
        <v>0</v>
      </c>
      <c r="LP12" s="39">
        <f t="shared" ca="1" si="293"/>
        <v>0</v>
      </c>
      <c r="LQ12" s="39">
        <f t="shared" ca="1" si="294"/>
        <v>0</v>
      </c>
      <c r="LR12" s="39">
        <f t="shared" ca="1" si="295"/>
        <v>0</v>
      </c>
      <c r="LS12" s="39">
        <f t="shared" ca="1" si="296"/>
        <v>0</v>
      </c>
      <c r="LT12" s="39">
        <f t="shared" ca="1" si="297"/>
        <v>0</v>
      </c>
      <c r="LU12" s="39">
        <f t="shared" ca="1" si="298"/>
        <v>0</v>
      </c>
      <c r="LV12" s="39">
        <f t="shared" ca="1" si="299"/>
        <v>0</v>
      </c>
      <c r="LW12" s="39">
        <f t="shared" ca="1" si="300"/>
        <v>0</v>
      </c>
      <c r="LX12" s="39">
        <f t="shared" ca="1" si="301"/>
        <v>0</v>
      </c>
      <c r="LY12" s="39">
        <f t="shared" ca="1" si="302"/>
        <v>0</v>
      </c>
      <c r="LZ12" s="39">
        <f t="shared" ca="1" si="303"/>
        <v>0</v>
      </c>
      <c r="MA12" s="39">
        <f t="shared" ca="1" si="304"/>
        <v>0</v>
      </c>
      <c r="MB12" s="39">
        <f t="shared" ca="1" si="305"/>
        <v>0</v>
      </c>
      <c r="MC12" s="39">
        <f t="shared" ca="1" si="306"/>
        <v>0</v>
      </c>
      <c r="MD12" s="39">
        <f t="shared" ca="1" si="307"/>
        <v>0</v>
      </c>
      <c r="ME12" s="39">
        <f t="shared" ca="1" si="308"/>
        <v>0</v>
      </c>
      <c r="MF12" s="39">
        <f t="shared" ca="1" si="309"/>
        <v>0</v>
      </c>
      <c r="MG12" s="39">
        <f t="shared" ca="1" si="310"/>
        <v>0</v>
      </c>
      <c r="MH12" s="39">
        <f t="shared" ca="1" si="311"/>
        <v>0</v>
      </c>
      <c r="MI12" s="39">
        <f t="shared" ca="1" si="312"/>
        <v>0</v>
      </c>
      <c r="MJ12" s="39">
        <f t="shared" ca="1" si="313"/>
        <v>0</v>
      </c>
      <c r="MK12" s="39">
        <f t="shared" ca="1" si="314"/>
        <v>0</v>
      </c>
      <c r="ML12" s="39">
        <f t="shared" ca="1" si="315"/>
        <v>0</v>
      </c>
      <c r="MM12" s="39">
        <f t="shared" ca="1" si="316"/>
        <v>0</v>
      </c>
      <c r="MN12" s="39">
        <f t="shared" ca="1" si="317"/>
        <v>0</v>
      </c>
      <c r="MO12" s="39">
        <f t="shared" ca="1" si="318"/>
        <v>0</v>
      </c>
      <c r="MP12" s="39">
        <f t="shared" ca="1" si="319"/>
        <v>0</v>
      </c>
      <c r="MQ12" s="39">
        <f t="shared" ca="1" si="320"/>
        <v>0</v>
      </c>
      <c r="MR12" s="39">
        <f t="shared" ca="1" si="321"/>
        <v>0</v>
      </c>
      <c r="MS12" s="39">
        <f t="shared" ca="1" si="322"/>
        <v>0</v>
      </c>
      <c r="MT12" s="39">
        <f t="shared" ca="1" si="323"/>
        <v>0</v>
      </c>
      <c r="MU12" s="39">
        <f t="shared" ca="1" si="324"/>
        <v>0</v>
      </c>
      <c r="MV12" s="39">
        <f t="shared" ca="1" si="325"/>
        <v>0</v>
      </c>
      <c r="MW12" s="39">
        <f t="shared" ca="1" si="326"/>
        <v>0</v>
      </c>
      <c r="MX12" s="39">
        <f t="shared" ca="1" si="327"/>
        <v>0</v>
      </c>
      <c r="MY12" s="39">
        <f t="shared" ca="1" si="328"/>
        <v>0</v>
      </c>
      <c r="MZ12" s="39">
        <f t="shared" ca="1" si="329"/>
        <v>0</v>
      </c>
      <c r="NA12" s="39">
        <f t="shared" ca="1" si="330"/>
        <v>0</v>
      </c>
      <c r="NB12" s="39">
        <f t="shared" ca="1" si="331"/>
        <v>0</v>
      </c>
      <c r="NC12" s="39">
        <f t="shared" ca="1" si="332"/>
        <v>0</v>
      </c>
      <c r="ND12" s="39">
        <f t="shared" ca="1" si="333"/>
        <v>0</v>
      </c>
      <c r="NE12" s="39">
        <f t="shared" ca="1" si="334"/>
        <v>0</v>
      </c>
      <c r="NF12" s="39">
        <f t="shared" ca="1" si="335"/>
        <v>0</v>
      </c>
      <c r="NG12" s="39">
        <f t="shared" ca="1" si="336"/>
        <v>0</v>
      </c>
      <c r="NH12" s="39">
        <f t="shared" ca="1" si="337"/>
        <v>0</v>
      </c>
      <c r="NI12" s="39">
        <f t="shared" ca="1" si="338"/>
        <v>0</v>
      </c>
      <c r="NJ12" s="39">
        <f t="shared" ca="1" si="339"/>
        <v>0</v>
      </c>
      <c r="NK12" s="39">
        <f t="shared" ca="1" si="340"/>
        <v>0</v>
      </c>
      <c r="NL12" s="39">
        <f t="shared" ca="1" si="341"/>
        <v>0</v>
      </c>
      <c r="NM12" s="39">
        <f t="shared" ca="1" si="342"/>
        <v>0</v>
      </c>
      <c r="NN12" s="39">
        <f t="shared" ca="1" si="343"/>
        <v>0</v>
      </c>
      <c r="NO12" s="39">
        <f t="shared" ca="1" si="344"/>
        <v>0</v>
      </c>
      <c r="NP12" s="39">
        <f t="shared" ca="1" si="345"/>
        <v>0</v>
      </c>
      <c r="NQ12" s="39">
        <f t="shared" ca="1" si="346"/>
        <v>0</v>
      </c>
      <c r="NR12" s="39">
        <f t="shared" ca="1" si="347"/>
        <v>0</v>
      </c>
      <c r="NS12" s="39">
        <f t="shared" ca="1" si="348"/>
        <v>0</v>
      </c>
      <c r="NT12" s="39">
        <f t="shared" ca="1" si="349"/>
        <v>0</v>
      </c>
      <c r="NU12" s="39">
        <f t="shared" ca="1" si="350"/>
        <v>0</v>
      </c>
      <c r="NV12" s="39">
        <f t="shared" ca="1" si="351"/>
        <v>0</v>
      </c>
    </row>
    <row r="13" spans="1:386" x14ac:dyDescent="0.2">
      <c r="A13" s="39">
        <f>'node config'!$A13</f>
        <v>37</v>
      </c>
      <c r="B13" s="39" t="str">
        <f>'node config'!$C13</f>
        <v>app_first</v>
      </c>
      <c r="C13" s="39">
        <f>'node config'!E13</f>
        <v>1</v>
      </c>
      <c r="D13" s="40">
        <f>'node config'!$H13</f>
        <v>3</v>
      </c>
      <c r="E13" s="36">
        <f ca="1">IF(ISBLANK(OFFSET('node config'!$U13,0,2*(COLUMN()-COLUMN($E13)))),"",OFFSET('node config'!$U13,0,2*(COLUMN()-COLUMN($E13))))</f>
        <v>36</v>
      </c>
      <c r="F13" s="36" t="str">
        <f ca="1">IF(ISBLANK(OFFSET('node config'!$U13,0,2*(COLUMN()-COLUMN($E13)))),"",OFFSET('node config'!$U13,0,2*(COLUMN()-COLUMN($E13))))</f>
        <v/>
      </c>
      <c r="G13" s="36" t="str">
        <f ca="1">IF(ISBLANK(OFFSET('node config'!$U13,0,2*(COLUMN()-COLUMN($E13)))),"",OFFSET('node config'!$U13,0,2*(COLUMN()-COLUMN($E13))))</f>
        <v/>
      </c>
      <c r="H13" s="36" t="str">
        <f ca="1">IF(ISBLANK(OFFSET('node config'!$U13,0,2*(COLUMN()-COLUMN($E13)))),"",OFFSET('node config'!$U13,0,2*(COLUMN()-COLUMN($E13))))</f>
        <v/>
      </c>
      <c r="I13" s="36" t="str">
        <f ca="1">IF(ISBLANK(OFFSET('node config'!$U13,0,2*(COLUMN()-COLUMN($E13)))),"",OFFSET('node config'!$U13,0,2*(COLUMN()-COLUMN($E13))))</f>
        <v/>
      </c>
      <c r="J13" s="36" t="str">
        <f ca="1">IF(ISBLANK(OFFSET('node config'!$U13,0,2*(COLUMN()-COLUMN($E13)))),"",OFFSET('node config'!$U13,0,2*(COLUMN()-COLUMN($E13))))</f>
        <v/>
      </c>
      <c r="K13" s="36" t="str">
        <f ca="1">IF(ISBLANK(OFFSET('node config'!$U13,0,2*(COLUMN()-COLUMN($E13)))),"",OFFSET('node config'!$U13,0,2*(COLUMN()-COLUMN($E13))))</f>
        <v/>
      </c>
      <c r="L13" s="36" t="str">
        <f ca="1">IF(ISBLANK(OFFSET('node config'!$U13,0,2*(COLUMN()-COLUMN($E13)))),"",OFFSET('node config'!$U13,0,2*(COLUMN()-COLUMN($E13))))</f>
        <v/>
      </c>
      <c r="M13" s="38">
        <f ca="1">IFERROR(OFFSET('node config'!$V13,0,2*(COLUMN()-COLUMN($M13)))/INDEX('node config'!$B13:$B62,MATCH(E13,'node config'!$A13:$A62,0))-1,"")</f>
        <v>2</v>
      </c>
      <c r="N13" s="38" t="str">
        <f ca="1">IFERROR(OFFSET('node config'!$V13,0,2*(COLUMN()-COLUMN($M13)))/INDEX('node config'!$B13:$B62,MATCH(F13,'node config'!$A13:$A62,0))-1,"")</f>
        <v/>
      </c>
      <c r="O13" s="38" t="str">
        <f ca="1">IFERROR(OFFSET('node config'!$V13,0,2*(COLUMN()-COLUMN($M13)))/INDEX('node config'!$B13:$B62,MATCH(G13,'node config'!$A13:$A62,0))-1,"")</f>
        <v/>
      </c>
      <c r="P13" s="38" t="str">
        <f ca="1">IFERROR(OFFSET('node config'!$V13,0,2*(COLUMN()-COLUMN($M13)))/INDEX('node config'!$B13:$B62,MATCH(H13,'node config'!$A13:$A62,0))-1,"")</f>
        <v/>
      </c>
      <c r="Q13" s="38" t="str">
        <f ca="1">IFERROR(OFFSET('node config'!$V13,0,2*(COLUMN()-COLUMN($M13)))/INDEX('node config'!$B13:$B62,MATCH(I13,'node config'!$A13:$A62,0))-1,"")</f>
        <v/>
      </c>
      <c r="R13" s="38" t="str">
        <f ca="1">IFERROR(OFFSET('node config'!$V13,0,2*(COLUMN()-COLUMN($M13)))/INDEX('node config'!$B13:$B62,MATCH(J13,'node config'!$A13:$A62,0))-1,"")</f>
        <v/>
      </c>
      <c r="S13" s="38" t="str">
        <f ca="1">IFERROR(OFFSET('node config'!$V13,0,2*(COLUMN()-COLUMN($M13)))/INDEX('node config'!$B13:$B62,MATCH(K13,'node config'!$A13:$A62,0))-1,"")</f>
        <v/>
      </c>
      <c r="T13" s="38" t="str">
        <f ca="1">IFERROR(OFFSET('node config'!$V13,0,2*(COLUMN()-COLUMN($M13)))/INDEX('node config'!$B13:$B62,MATCH(L13,'node config'!$A13:$A62,0))-1,"")</f>
        <v/>
      </c>
      <c r="U13" s="36">
        <f t="shared" ca="1" si="352"/>
        <v>254</v>
      </c>
      <c r="V13" s="36" t="str">
        <f t="shared" ca="1" si="0"/>
        <v/>
      </c>
      <c r="W13" s="36" t="str">
        <f t="shared" ca="1" si="0"/>
        <v/>
      </c>
      <c r="X13" s="36" t="str">
        <f t="shared" ca="1" si="0"/>
        <v/>
      </c>
      <c r="Y13" s="36" t="str">
        <f t="shared" ca="1" si="0"/>
        <v/>
      </c>
      <c r="Z13" s="36" t="str">
        <f t="shared" ca="1" si="0"/>
        <v/>
      </c>
      <c r="AA13" s="36" t="str">
        <f t="shared" ca="1" si="0"/>
        <v/>
      </c>
      <c r="AB13" s="36" t="str">
        <f t="shared" ca="1" si="0"/>
        <v/>
      </c>
      <c r="AC13" s="40">
        <f t="shared" ca="1" si="353"/>
        <v>3</v>
      </c>
      <c r="AD13" s="40">
        <f t="shared" ca="1" si="354"/>
        <v>0</v>
      </c>
      <c r="AE13" s="40">
        <f t="shared" ca="1" si="355"/>
        <v>0</v>
      </c>
      <c r="AF13" s="40">
        <f t="shared" ca="1" si="356"/>
        <v>0</v>
      </c>
      <c r="AG13" s="40">
        <f t="shared" ca="1" si="357"/>
        <v>0</v>
      </c>
      <c r="AH13" s="40">
        <f t="shared" ca="1" si="358"/>
        <v>0</v>
      </c>
      <c r="AI13" s="40">
        <f t="shared" ca="1" si="359"/>
        <v>0</v>
      </c>
      <c r="AJ13" s="40">
        <f t="shared" ca="1" si="360"/>
        <v>0</v>
      </c>
      <c r="AK13" s="39">
        <f t="shared" ca="1" si="2"/>
        <v>0</v>
      </c>
      <c r="AL13" s="39">
        <f t="shared" ca="1" si="3"/>
        <v>0</v>
      </c>
      <c r="AM13" s="39">
        <f t="shared" ca="1" si="4"/>
        <v>0</v>
      </c>
      <c r="AN13" s="39">
        <f t="shared" ca="1" si="5"/>
        <v>0</v>
      </c>
      <c r="AO13" s="39">
        <f t="shared" ca="1" si="6"/>
        <v>0</v>
      </c>
      <c r="AP13" s="39">
        <f t="shared" ca="1" si="7"/>
        <v>0</v>
      </c>
      <c r="AQ13" s="39">
        <f t="shared" ca="1" si="8"/>
        <v>0</v>
      </c>
      <c r="AR13" s="39">
        <f t="shared" ca="1" si="9"/>
        <v>0</v>
      </c>
      <c r="AS13" s="39">
        <f t="shared" ca="1" si="10"/>
        <v>0</v>
      </c>
      <c r="AT13" s="39">
        <f t="shared" ca="1" si="11"/>
        <v>0</v>
      </c>
      <c r="AU13" s="39">
        <f t="shared" ca="1" si="12"/>
        <v>0</v>
      </c>
      <c r="AV13" s="39">
        <f t="shared" ca="1" si="13"/>
        <v>0</v>
      </c>
      <c r="AW13" s="39">
        <f t="shared" ca="1" si="14"/>
        <v>0</v>
      </c>
      <c r="AX13" s="39">
        <f t="shared" ca="1" si="15"/>
        <v>0</v>
      </c>
      <c r="AY13" s="39">
        <f t="shared" ca="1" si="16"/>
        <v>0</v>
      </c>
      <c r="AZ13" s="39">
        <f t="shared" ca="1" si="17"/>
        <v>0</v>
      </c>
      <c r="BA13" s="39">
        <f t="shared" ca="1" si="18"/>
        <v>0</v>
      </c>
      <c r="BB13" s="39">
        <f t="shared" ca="1" si="19"/>
        <v>0</v>
      </c>
      <c r="BC13" s="39">
        <f t="shared" ca="1" si="20"/>
        <v>0</v>
      </c>
      <c r="BD13" s="39">
        <f t="shared" ca="1" si="21"/>
        <v>0</v>
      </c>
      <c r="BE13" s="39">
        <f t="shared" ca="1" si="22"/>
        <v>0</v>
      </c>
      <c r="BF13" s="39">
        <f t="shared" ca="1" si="23"/>
        <v>0</v>
      </c>
      <c r="BG13" s="39">
        <f t="shared" ca="1" si="24"/>
        <v>0</v>
      </c>
      <c r="BH13" s="39">
        <f t="shared" ca="1" si="25"/>
        <v>0</v>
      </c>
      <c r="BI13" s="39">
        <f t="shared" ca="1" si="26"/>
        <v>0</v>
      </c>
      <c r="BJ13" s="39">
        <f t="shared" ca="1" si="27"/>
        <v>0</v>
      </c>
      <c r="BK13" s="39">
        <f t="shared" ca="1" si="28"/>
        <v>0</v>
      </c>
      <c r="BL13" s="39">
        <f t="shared" ca="1" si="29"/>
        <v>0</v>
      </c>
      <c r="BM13" s="39">
        <f t="shared" ca="1" si="30"/>
        <v>0</v>
      </c>
      <c r="BN13" s="39">
        <f t="shared" ca="1" si="31"/>
        <v>0</v>
      </c>
      <c r="BO13" s="39">
        <f t="shared" ca="1" si="32"/>
        <v>0</v>
      </c>
      <c r="BP13" s="39">
        <f t="shared" ca="1" si="33"/>
        <v>0</v>
      </c>
      <c r="BQ13" s="39">
        <f t="shared" ca="1" si="34"/>
        <v>0</v>
      </c>
      <c r="BR13" s="39">
        <f t="shared" ca="1" si="35"/>
        <v>0</v>
      </c>
      <c r="BS13" s="39">
        <f t="shared" ca="1" si="36"/>
        <v>0</v>
      </c>
      <c r="BT13" s="39">
        <f t="shared" ca="1" si="37"/>
        <v>0</v>
      </c>
      <c r="BU13" s="39">
        <f t="shared" ca="1" si="38"/>
        <v>0</v>
      </c>
      <c r="BV13" s="39">
        <f t="shared" ca="1" si="39"/>
        <v>-195</v>
      </c>
      <c r="BW13" s="39">
        <f t="shared" ca="1" si="40"/>
        <v>4</v>
      </c>
      <c r="BX13" s="39">
        <f t="shared" ca="1" si="41"/>
        <v>0</v>
      </c>
      <c r="BY13" s="39">
        <f t="shared" ca="1" si="42"/>
        <v>0</v>
      </c>
      <c r="BZ13" s="39">
        <f t="shared" ca="1" si="43"/>
        <v>0</v>
      </c>
      <c r="CA13" s="39">
        <f t="shared" ca="1" si="44"/>
        <v>0</v>
      </c>
      <c r="CB13" s="39">
        <f t="shared" ca="1" si="45"/>
        <v>0</v>
      </c>
      <c r="CC13" s="39">
        <f t="shared" ca="1" si="46"/>
        <v>0</v>
      </c>
      <c r="CD13" s="39">
        <f t="shared" ca="1" si="47"/>
        <v>0</v>
      </c>
      <c r="CE13" s="39">
        <f t="shared" ca="1" si="48"/>
        <v>0</v>
      </c>
      <c r="CF13" s="39">
        <f t="shared" ca="1" si="49"/>
        <v>0</v>
      </c>
      <c r="CG13" s="39">
        <f t="shared" ca="1" si="50"/>
        <v>0</v>
      </c>
      <c r="CH13" s="39">
        <f t="shared" ca="1" si="51"/>
        <v>0</v>
      </c>
      <c r="CI13" s="39">
        <f t="shared" ca="1" si="52"/>
        <v>0</v>
      </c>
      <c r="CJ13" s="39">
        <f t="shared" ca="1" si="53"/>
        <v>0</v>
      </c>
      <c r="CK13" s="39">
        <f t="shared" ca="1" si="54"/>
        <v>0</v>
      </c>
      <c r="CL13" s="39">
        <f t="shared" ca="1" si="55"/>
        <v>0</v>
      </c>
      <c r="CM13" s="39">
        <f t="shared" ca="1" si="56"/>
        <v>0</v>
      </c>
      <c r="CN13" s="39">
        <f t="shared" ca="1" si="57"/>
        <v>0</v>
      </c>
      <c r="CO13" s="39">
        <f t="shared" ca="1" si="58"/>
        <v>0</v>
      </c>
      <c r="CP13" s="39">
        <f t="shared" ca="1" si="59"/>
        <v>0</v>
      </c>
      <c r="CQ13" s="39">
        <f t="shared" ca="1" si="60"/>
        <v>0</v>
      </c>
      <c r="CR13" s="39">
        <f t="shared" ca="1" si="61"/>
        <v>0</v>
      </c>
      <c r="CS13" s="39">
        <f t="shared" ca="1" si="62"/>
        <v>0</v>
      </c>
      <c r="CT13" s="39">
        <f t="shared" ca="1" si="63"/>
        <v>0</v>
      </c>
      <c r="CU13" s="39">
        <f t="shared" ca="1" si="64"/>
        <v>0</v>
      </c>
      <c r="CV13" s="39">
        <f t="shared" ca="1" si="65"/>
        <v>47</v>
      </c>
      <c r="CW13" s="39">
        <f t="shared" ca="1" si="66"/>
        <v>23</v>
      </c>
      <c r="CX13" s="39">
        <f t="shared" ca="1" si="67"/>
        <v>870</v>
      </c>
      <c r="CY13" s="39">
        <f t="shared" ca="1" si="68"/>
        <v>1</v>
      </c>
      <c r="CZ13" s="39">
        <f t="shared" ca="1" si="69"/>
        <v>0</v>
      </c>
      <c r="DA13" s="39">
        <f t="shared" ca="1" si="70"/>
        <v>0</v>
      </c>
      <c r="DB13" s="39">
        <f t="shared" ca="1" si="71"/>
        <v>0</v>
      </c>
      <c r="DC13" s="39">
        <f t="shared" ca="1" si="72"/>
        <v>0</v>
      </c>
      <c r="DD13" s="39">
        <f t="shared" ca="1" si="73"/>
        <v>0</v>
      </c>
      <c r="DE13" s="39">
        <f t="shared" ca="1" si="74"/>
        <v>0</v>
      </c>
      <c r="DF13" s="39">
        <f t="shared" ca="1" si="75"/>
        <v>0</v>
      </c>
      <c r="DG13" s="39">
        <f t="shared" ca="1" si="76"/>
        <v>0</v>
      </c>
      <c r="DH13" s="39">
        <f t="shared" ca="1" si="77"/>
        <v>0</v>
      </c>
      <c r="DI13" s="39">
        <f t="shared" ca="1" si="78"/>
        <v>0</v>
      </c>
      <c r="DJ13" s="39">
        <f t="shared" ca="1" si="79"/>
        <v>0</v>
      </c>
      <c r="DK13" s="39">
        <f t="shared" ca="1" si="80"/>
        <v>0</v>
      </c>
      <c r="DL13" s="39">
        <f t="shared" ca="1" si="81"/>
        <v>0</v>
      </c>
      <c r="DM13" s="39">
        <f t="shared" ca="1" si="82"/>
        <v>0</v>
      </c>
      <c r="DN13" s="39">
        <f t="shared" ca="1" si="83"/>
        <v>0</v>
      </c>
      <c r="DO13" s="39">
        <f t="shared" ca="1" si="84"/>
        <v>0</v>
      </c>
      <c r="DP13" s="39">
        <f t="shared" ca="1" si="85"/>
        <v>0</v>
      </c>
      <c r="DQ13" s="39">
        <f t="shared" ca="1" si="86"/>
        <v>0</v>
      </c>
      <c r="DR13" s="39">
        <f t="shared" ca="1" si="87"/>
        <v>0</v>
      </c>
      <c r="DS13" s="39">
        <f t="shared" ca="1" si="88"/>
        <v>0</v>
      </c>
      <c r="DT13" s="39">
        <f t="shared" ca="1" si="89"/>
        <v>0</v>
      </c>
      <c r="DU13" s="39">
        <f t="shared" ca="1" si="90"/>
        <v>0</v>
      </c>
      <c r="DV13" s="39">
        <f t="shared" ca="1" si="91"/>
        <v>0</v>
      </c>
      <c r="DW13" s="39">
        <f t="shared" ca="1" si="92"/>
        <v>0</v>
      </c>
      <c r="DX13" s="39">
        <f t="shared" ca="1" si="93"/>
        <v>0</v>
      </c>
      <c r="DY13" s="39">
        <f t="shared" ca="1" si="94"/>
        <v>0</v>
      </c>
      <c r="DZ13" s="39">
        <f t="shared" ca="1" si="95"/>
        <v>0</v>
      </c>
      <c r="EA13" s="39">
        <f t="shared" ca="1" si="96"/>
        <v>0</v>
      </c>
      <c r="EB13" s="39">
        <f t="shared" ca="1" si="97"/>
        <v>0</v>
      </c>
      <c r="EC13" s="39">
        <f t="shared" ca="1" si="98"/>
        <v>0</v>
      </c>
      <c r="ED13" s="39">
        <f t="shared" ca="1" si="99"/>
        <v>0</v>
      </c>
      <c r="EE13" s="39">
        <f t="shared" ca="1" si="100"/>
        <v>0</v>
      </c>
      <c r="EF13" s="39">
        <f t="shared" ca="1" si="101"/>
        <v>0</v>
      </c>
      <c r="EG13" s="39">
        <f t="shared" ca="1" si="102"/>
        <v>0</v>
      </c>
      <c r="EH13" s="39">
        <f t="shared" ca="1" si="103"/>
        <v>0</v>
      </c>
      <c r="EI13" s="39">
        <f t="shared" ca="1" si="104"/>
        <v>0</v>
      </c>
      <c r="EJ13" s="39">
        <f t="shared" ca="1" si="105"/>
        <v>0</v>
      </c>
      <c r="EK13" s="39">
        <f t="shared" ca="1" si="106"/>
        <v>0</v>
      </c>
      <c r="EL13" s="39">
        <f t="shared" ca="1" si="107"/>
        <v>0</v>
      </c>
      <c r="EM13" s="39">
        <f t="shared" ca="1" si="108"/>
        <v>0</v>
      </c>
      <c r="EN13" s="39">
        <f t="shared" ca="1" si="109"/>
        <v>0</v>
      </c>
      <c r="EO13" s="39">
        <f t="shared" ca="1" si="110"/>
        <v>0</v>
      </c>
      <c r="EP13" s="39">
        <f t="shared" ca="1" si="111"/>
        <v>0</v>
      </c>
      <c r="EQ13" s="39">
        <f t="shared" ca="1" si="112"/>
        <v>0</v>
      </c>
      <c r="ER13" s="39">
        <f t="shared" ca="1" si="113"/>
        <v>0</v>
      </c>
      <c r="ES13" s="39">
        <f t="shared" ca="1" si="114"/>
        <v>0</v>
      </c>
      <c r="ET13" s="39">
        <f t="shared" ca="1" si="115"/>
        <v>0</v>
      </c>
      <c r="EU13" s="39">
        <f t="shared" ca="1" si="116"/>
        <v>0</v>
      </c>
      <c r="EV13" s="39">
        <f t="shared" ca="1" si="117"/>
        <v>0</v>
      </c>
      <c r="EW13" s="39">
        <f t="shared" ca="1" si="118"/>
        <v>0</v>
      </c>
      <c r="EX13" s="39">
        <f t="shared" ca="1" si="119"/>
        <v>0</v>
      </c>
      <c r="EY13" s="39">
        <f t="shared" ca="1" si="120"/>
        <v>0</v>
      </c>
      <c r="EZ13" s="39">
        <f t="shared" ca="1" si="121"/>
        <v>0</v>
      </c>
      <c r="FA13" s="39">
        <f t="shared" ca="1" si="122"/>
        <v>0</v>
      </c>
      <c r="FB13" s="39">
        <f t="shared" ca="1" si="123"/>
        <v>0</v>
      </c>
      <c r="FC13" s="39">
        <f t="shared" ca="1" si="124"/>
        <v>0</v>
      </c>
      <c r="FD13" s="39">
        <f t="shared" ca="1" si="125"/>
        <v>0</v>
      </c>
      <c r="FE13" s="39">
        <f t="shared" ca="1" si="126"/>
        <v>0</v>
      </c>
      <c r="FF13" s="39">
        <f t="shared" ca="1" si="127"/>
        <v>0</v>
      </c>
      <c r="FG13" s="39">
        <f t="shared" ca="1" si="128"/>
        <v>0</v>
      </c>
      <c r="FH13" s="39">
        <f t="shared" ca="1" si="129"/>
        <v>0</v>
      </c>
      <c r="FI13" s="39">
        <f t="shared" ca="1" si="130"/>
        <v>0</v>
      </c>
      <c r="FJ13" s="39">
        <f t="shared" ca="1" si="131"/>
        <v>0</v>
      </c>
      <c r="FK13" s="39">
        <f t="shared" ca="1" si="132"/>
        <v>0</v>
      </c>
      <c r="FL13" s="39">
        <f t="shared" ca="1" si="133"/>
        <v>0</v>
      </c>
      <c r="FM13" s="39">
        <f t="shared" ca="1" si="134"/>
        <v>0</v>
      </c>
      <c r="FN13" s="39">
        <f t="shared" ca="1" si="135"/>
        <v>0</v>
      </c>
      <c r="FO13" s="39">
        <f t="shared" ca="1" si="136"/>
        <v>0</v>
      </c>
      <c r="FP13" s="39">
        <f t="shared" ca="1" si="137"/>
        <v>0</v>
      </c>
      <c r="FQ13" s="39">
        <f t="shared" ca="1" si="138"/>
        <v>0</v>
      </c>
      <c r="FR13" s="39">
        <f t="shared" ca="1" si="139"/>
        <v>0</v>
      </c>
      <c r="FS13" s="39">
        <f t="shared" ca="1" si="140"/>
        <v>0</v>
      </c>
      <c r="FT13" s="39">
        <f t="shared" ca="1" si="141"/>
        <v>0</v>
      </c>
      <c r="FU13" s="39">
        <f t="shared" ca="1" si="142"/>
        <v>0</v>
      </c>
      <c r="FV13" s="39">
        <f t="shared" ca="1" si="143"/>
        <v>0</v>
      </c>
      <c r="FW13" s="39">
        <f t="shared" ca="1" si="144"/>
        <v>0</v>
      </c>
      <c r="FX13" s="39">
        <f t="shared" ca="1" si="145"/>
        <v>0</v>
      </c>
      <c r="FY13" s="39">
        <f t="shared" ca="1" si="146"/>
        <v>0</v>
      </c>
      <c r="FZ13" s="39">
        <f t="shared" ca="1" si="147"/>
        <v>0</v>
      </c>
      <c r="GA13" s="39">
        <f t="shared" ca="1" si="148"/>
        <v>0</v>
      </c>
      <c r="GB13" s="39">
        <f t="shared" ca="1" si="149"/>
        <v>0</v>
      </c>
      <c r="GC13" s="39">
        <f t="shared" ca="1" si="150"/>
        <v>0</v>
      </c>
      <c r="GD13" s="39">
        <f t="shared" ca="1" si="151"/>
        <v>0</v>
      </c>
      <c r="GE13" s="39">
        <f t="shared" ca="1" si="152"/>
        <v>0</v>
      </c>
      <c r="GF13" s="39">
        <f t="shared" ca="1" si="153"/>
        <v>0</v>
      </c>
      <c r="GG13" s="39">
        <f t="shared" ca="1" si="154"/>
        <v>0</v>
      </c>
      <c r="GH13" s="39">
        <f t="shared" ca="1" si="155"/>
        <v>0</v>
      </c>
      <c r="GI13" s="39">
        <f t="shared" ca="1" si="156"/>
        <v>0</v>
      </c>
      <c r="GJ13" s="39">
        <f t="shared" ca="1" si="157"/>
        <v>0</v>
      </c>
      <c r="GK13" s="39">
        <f t="shared" ca="1" si="158"/>
        <v>0</v>
      </c>
      <c r="GL13" s="39">
        <f t="shared" ca="1" si="159"/>
        <v>0</v>
      </c>
      <c r="GM13" s="39">
        <f t="shared" ca="1" si="160"/>
        <v>0</v>
      </c>
      <c r="GN13" s="39">
        <f t="shared" ca="1" si="161"/>
        <v>0</v>
      </c>
      <c r="GO13" s="39">
        <f t="shared" ca="1" si="162"/>
        <v>0</v>
      </c>
      <c r="GP13" s="39">
        <f t="shared" ca="1" si="163"/>
        <v>0</v>
      </c>
      <c r="GQ13" s="39">
        <f t="shared" ca="1" si="164"/>
        <v>0</v>
      </c>
      <c r="GR13" s="39">
        <f t="shared" ca="1" si="165"/>
        <v>0</v>
      </c>
      <c r="GS13" s="39">
        <f t="shared" ca="1" si="166"/>
        <v>0</v>
      </c>
      <c r="GT13" s="39">
        <f t="shared" ca="1" si="167"/>
        <v>0</v>
      </c>
      <c r="GU13" s="39">
        <f t="shared" ca="1" si="168"/>
        <v>0</v>
      </c>
      <c r="GV13" s="39">
        <f t="shared" ca="1" si="169"/>
        <v>0</v>
      </c>
      <c r="GW13" s="39">
        <f t="shared" ca="1" si="170"/>
        <v>0</v>
      </c>
      <c r="GX13" s="39">
        <f t="shared" ca="1" si="171"/>
        <v>0</v>
      </c>
      <c r="GY13" s="39">
        <f t="shared" ca="1" si="172"/>
        <v>0</v>
      </c>
      <c r="GZ13" s="39">
        <f t="shared" ca="1" si="173"/>
        <v>0</v>
      </c>
      <c r="HA13" s="39">
        <f t="shared" ca="1" si="174"/>
        <v>0</v>
      </c>
      <c r="HB13" s="39">
        <f t="shared" ca="1" si="175"/>
        <v>0</v>
      </c>
      <c r="HC13" s="39">
        <f t="shared" ca="1" si="176"/>
        <v>0</v>
      </c>
      <c r="HD13" s="39">
        <f t="shared" ca="1" si="177"/>
        <v>0</v>
      </c>
      <c r="HE13" s="39">
        <f t="shared" ca="1" si="178"/>
        <v>0</v>
      </c>
      <c r="HF13" s="39">
        <f t="shared" ca="1" si="179"/>
        <v>0</v>
      </c>
      <c r="HG13" s="39">
        <f t="shared" ca="1" si="180"/>
        <v>0</v>
      </c>
      <c r="HH13" s="39">
        <f t="shared" ca="1" si="181"/>
        <v>0</v>
      </c>
      <c r="HI13" s="39">
        <f t="shared" ca="1" si="182"/>
        <v>0</v>
      </c>
      <c r="HJ13" s="39">
        <f t="shared" ca="1" si="183"/>
        <v>0</v>
      </c>
      <c r="HK13" s="39">
        <f t="shared" ca="1" si="184"/>
        <v>0</v>
      </c>
      <c r="HL13" s="39">
        <f t="shared" ca="1" si="185"/>
        <v>0</v>
      </c>
      <c r="HM13" s="39">
        <f t="shared" ca="1" si="186"/>
        <v>0</v>
      </c>
      <c r="HN13" s="39">
        <f t="shared" ca="1" si="187"/>
        <v>0</v>
      </c>
      <c r="HO13" s="39">
        <f t="shared" ca="1" si="188"/>
        <v>0</v>
      </c>
      <c r="HP13" s="39">
        <f t="shared" ca="1" si="189"/>
        <v>0</v>
      </c>
      <c r="HQ13" s="39">
        <f t="shared" ca="1" si="190"/>
        <v>0</v>
      </c>
      <c r="HR13" s="39">
        <f t="shared" ca="1" si="191"/>
        <v>36241</v>
      </c>
      <c r="HS13" s="39">
        <f t="shared" ca="1" si="192"/>
        <v>0</v>
      </c>
      <c r="HT13" s="39">
        <f t="shared" ca="1" si="193"/>
        <v>1</v>
      </c>
      <c r="HU13" s="39">
        <f t="shared" ca="1" si="194"/>
        <v>0</v>
      </c>
      <c r="HV13" s="39">
        <f t="shared" ca="1" si="195"/>
        <v>0</v>
      </c>
      <c r="HW13" s="39">
        <f t="shared" ca="1" si="196"/>
        <v>0</v>
      </c>
      <c r="HX13" s="39">
        <f t="shared" ca="1" si="197"/>
        <v>0</v>
      </c>
      <c r="HY13" s="39">
        <f t="shared" ca="1" si="198"/>
        <v>0</v>
      </c>
      <c r="HZ13" s="39">
        <f t="shared" ca="1" si="199"/>
        <v>0</v>
      </c>
      <c r="IA13" s="39">
        <f t="shared" ca="1" si="200"/>
        <v>0</v>
      </c>
      <c r="IB13" s="39">
        <f t="shared" ca="1" si="201"/>
        <v>0</v>
      </c>
      <c r="IC13" s="39">
        <f t="shared" ca="1" si="202"/>
        <v>0</v>
      </c>
      <c r="ID13" s="39">
        <f t="shared" ca="1" si="203"/>
        <v>0</v>
      </c>
      <c r="IE13" s="39">
        <f t="shared" ca="1" si="204"/>
        <v>0</v>
      </c>
      <c r="IF13" s="39">
        <f t="shared" ca="1" si="205"/>
        <v>0</v>
      </c>
      <c r="IG13" s="39">
        <f t="shared" ca="1" si="206"/>
        <v>0</v>
      </c>
      <c r="IH13" s="39">
        <f t="shared" ca="1" si="207"/>
        <v>0</v>
      </c>
      <c r="II13" s="39">
        <f t="shared" ca="1" si="208"/>
        <v>0</v>
      </c>
      <c r="IJ13" s="39">
        <f t="shared" ca="1" si="209"/>
        <v>0</v>
      </c>
      <c r="IK13" s="39">
        <f t="shared" ca="1" si="210"/>
        <v>0</v>
      </c>
      <c r="IL13" s="39">
        <f t="shared" ca="1" si="211"/>
        <v>0</v>
      </c>
      <c r="IM13" s="39">
        <f t="shared" ca="1" si="212"/>
        <v>1</v>
      </c>
      <c r="IN13" s="39">
        <f t="shared" ca="1" si="213"/>
        <v>421</v>
      </c>
      <c r="IO13" s="39">
        <f t="shared" ca="1" si="214"/>
        <v>-84</v>
      </c>
      <c r="IP13" s="39">
        <f t="shared" ca="1" si="215"/>
        <v>0</v>
      </c>
      <c r="IQ13" s="39">
        <f t="shared" ca="1" si="216"/>
        <v>0</v>
      </c>
      <c r="IR13" s="39">
        <f t="shared" ca="1" si="217"/>
        <v>0</v>
      </c>
      <c r="IS13" s="39">
        <f t="shared" ca="1" si="218"/>
        <v>0</v>
      </c>
      <c r="IT13" s="39">
        <f t="shared" ca="1" si="219"/>
        <v>0</v>
      </c>
      <c r="IU13" s="39">
        <f t="shared" ca="1" si="220"/>
        <v>0</v>
      </c>
      <c r="IV13" s="39">
        <f t="shared" ca="1" si="221"/>
        <v>0</v>
      </c>
      <c r="IW13" s="39">
        <f t="shared" ca="1" si="222"/>
        <v>0</v>
      </c>
      <c r="IX13" s="39">
        <f t="shared" ca="1" si="223"/>
        <v>0</v>
      </c>
      <c r="IY13" s="39">
        <f t="shared" ca="1" si="224"/>
        <v>0</v>
      </c>
      <c r="IZ13" s="39">
        <f t="shared" ca="1" si="225"/>
        <v>0</v>
      </c>
      <c r="JA13" s="39">
        <f t="shared" ca="1" si="226"/>
        <v>0</v>
      </c>
      <c r="JB13" s="39">
        <f t="shared" ca="1" si="227"/>
        <v>0</v>
      </c>
      <c r="JC13" s="39">
        <f t="shared" ca="1" si="228"/>
        <v>0</v>
      </c>
      <c r="JD13" s="39">
        <f t="shared" ca="1" si="229"/>
        <v>0</v>
      </c>
      <c r="JE13" s="39">
        <f t="shared" ca="1" si="230"/>
        <v>0</v>
      </c>
      <c r="JF13" s="39">
        <f t="shared" ca="1" si="231"/>
        <v>0</v>
      </c>
      <c r="JG13" s="39">
        <f t="shared" ca="1" si="232"/>
        <v>0</v>
      </c>
      <c r="JH13" s="39">
        <f t="shared" ca="1" si="233"/>
        <v>0</v>
      </c>
      <c r="JI13" s="39">
        <f t="shared" ca="1" si="234"/>
        <v>0</v>
      </c>
      <c r="JJ13" s="39">
        <f t="shared" ca="1" si="235"/>
        <v>0</v>
      </c>
      <c r="JK13" s="39">
        <f t="shared" ca="1" si="236"/>
        <v>0</v>
      </c>
      <c r="JL13" s="39">
        <f t="shared" ca="1" si="237"/>
        <v>0</v>
      </c>
      <c r="JM13" s="39">
        <f t="shared" ca="1" si="238"/>
        <v>0</v>
      </c>
      <c r="JN13" s="39">
        <f t="shared" ca="1" si="239"/>
        <v>0</v>
      </c>
      <c r="JO13" s="39">
        <f t="shared" ca="1" si="240"/>
        <v>0</v>
      </c>
      <c r="JP13" s="39">
        <f t="shared" ca="1" si="241"/>
        <v>0</v>
      </c>
      <c r="JQ13" s="39">
        <f t="shared" ca="1" si="242"/>
        <v>0</v>
      </c>
      <c r="JR13" s="39">
        <f t="shared" ca="1" si="243"/>
        <v>0</v>
      </c>
      <c r="JS13" s="39">
        <f t="shared" ca="1" si="244"/>
        <v>0</v>
      </c>
      <c r="JT13" s="39">
        <f t="shared" ca="1" si="245"/>
        <v>0</v>
      </c>
      <c r="JU13" s="39">
        <f t="shared" ca="1" si="246"/>
        <v>0</v>
      </c>
      <c r="JV13" s="39">
        <f t="shared" ca="1" si="247"/>
        <v>0</v>
      </c>
      <c r="JW13" s="39">
        <f t="shared" ca="1" si="248"/>
        <v>0</v>
      </c>
      <c r="JX13" s="39">
        <f t="shared" ca="1" si="249"/>
        <v>0</v>
      </c>
      <c r="JY13" s="39">
        <f t="shared" ca="1" si="250"/>
        <v>0</v>
      </c>
      <c r="JZ13" s="39">
        <f t="shared" ca="1" si="251"/>
        <v>0</v>
      </c>
      <c r="KA13" s="39">
        <f t="shared" ca="1" si="252"/>
        <v>0</v>
      </c>
      <c r="KB13" s="39">
        <f t="shared" ca="1" si="253"/>
        <v>0</v>
      </c>
      <c r="KC13" s="39">
        <f t="shared" ca="1" si="254"/>
        <v>-167</v>
      </c>
      <c r="KD13" s="39">
        <f t="shared" ca="1" si="255"/>
        <v>7</v>
      </c>
      <c r="KE13" s="39">
        <f t="shared" ca="1" si="256"/>
        <v>3</v>
      </c>
      <c r="KF13" s="39">
        <f t="shared" ca="1" si="257"/>
        <v>0</v>
      </c>
      <c r="KG13" s="39">
        <f t="shared" ca="1" si="258"/>
        <v>1</v>
      </c>
      <c r="KH13" s="39">
        <f t="shared" ca="1" si="259"/>
        <v>0</v>
      </c>
      <c r="KI13" s="39">
        <f t="shared" ca="1" si="260"/>
        <v>0</v>
      </c>
      <c r="KJ13" s="39">
        <f t="shared" ca="1" si="261"/>
        <v>0</v>
      </c>
      <c r="KK13" s="39">
        <f t="shared" ca="1" si="262"/>
        <v>0</v>
      </c>
      <c r="KL13" s="39">
        <f t="shared" ca="1" si="263"/>
        <v>0</v>
      </c>
      <c r="KM13" s="39">
        <f t="shared" ca="1" si="264"/>
        <v>0</v>
      </c>
      <c r="KN13" s="39">
        <f t="shared" ca="1" si="265"/>
        <v>0</v>
      </c>
      <c r="KO13" s="39">
        <f t="shared" ca="1" si="266"/>
        <v>0</v>
      </c>
      <c r="KP13" s="39">
        <f t="shared" ca="1" si="267"/>
        <v>0</v>
      </c>
      <c r="KQ13" s="39">
        <f t="shared" ca="1" si="268"/>
        <v>0</v>
      </c>
      <c r="KR13" s="39">
        <f t="shared" ca="1" si="269"/>
        <v>0</v>
      </c>
      <c r="KS13" s="39">
        <f t="shared" ca="1" si="270"/>
        <v>0</v>
      </c>
      <c r="KT13" s="39">
        <f t="shared" ca="1" si="271"/>
        <v>0</v>
      </c>
      <c r="KU13" s="39">
        <f t="shared" ca="1" si="272"/>
        <v>0</v>
      </c>
      <c r="KV13" s="39">
        <f t="shared" ca="1" si="273"/>
        <v>0</v>
      </c>
      <c r="KW13" s="39">
        <f t="shared" ca="1" si="274"/>
        <v>0</v>
      </c>
      <c r="KX13" s="39">
        <f t="shared" ca="1" si="275"/>
        <v>0</v>
      </c>
      <c r="KY13" s="39">
        <f t="shared" ca="1" si="276"/>
        <v>0</v>
      </c>
      <c r="KZ13" s="39">
        <f t="shared" ca="1" si="277"/>
        <v>1</v>
      </c>
      <c r="LA13" s="39">
        <f t="shared" ca="1" si="278"/>
        <v>0</v>
      </c>
      <c r="LB13" s="39">
        <f t="shared" ca="1" si="279"/>
        <v>0</v>
      </c>
      <c r="LC13" s="39">
        <f t="shared" ca="1" si="280"/>
        <v>0</v>
      </c>
      <c r="LD13" s="39">
        <f t="shared" ca="1" si="281"/>
        <v>0</v>
      </c>
      <c r="LE13" s="39">
        <f t="shared" ca="1" si="282"/>
        <v>0</v>
      </c>
      <c r="LF13" s="39">
        <f t="shared" ca="1" si="283"/>
        <v>0</v>
      </c>
      <c r="LG13" s="39">
        <f t="shared" ca="1" si="284"/>
        <v>0</v>
      </c>
      <c r="LH13" s="39">
        <f t="shared" ca="1" si="285"/>
        <v>0</v>
      </c>
      <c r="LI13" s="39">
        <f t="shared" ca="1" si="286"/>
        <v>0</v>
      </c>
      <c r="LJ13" s="39">
        <f t="shared" ca="1" si="287"/>
        <v>0</v>
      </c>
      <c r="LK13" s="39">
        <f t="shared" ca="1" si="288"/>
        <v>0</v>
      </c>
      <c r="LL13" s="39">
        <f t="shared" ca="1" si="289"/>
        <v>0</v>
      </c>
      <c r="LM13" s="39">
        <f t="shared" ca="1" si="290"/>
        <v>0</v>
      </c>
      <c r="LN13" s="39">
        <f t="shared" ca="1" si="291"/>
        <v>0</v>
      </c>
      <c r="LO13" s="39">
        <f t="shared" ca="1" si="292"/>
        <v>0</v>
      </c>
      <c r="LP13" s="39">
        <f t="shared" ca="1" si="293"/>
        <v>0</v>
      </c>
      <c r="LQ13" s="39">
        <f t="shared" ca="1" si="294"/>
        <v>0</v>
      </c>
      <c r="LR13" s="39">
        <f t="shared" ca="1" si="295"/>
        <v>0</v>
      </c>
      <c r="LS13" s="39">
        <f t="shared" ca="1" si="296"/>
        <v>0</v>
      </c>
      <c r="LT13" s="39">
        <f t="shared" ca="1" si="297"/>
        <v>0</v>
      </c>
      <c r="LU13" s="39">
        <f t="shared" ca="1" si="298"/>
        <v>0</v>
      </c>
      <c r="LV13" s="39">
        <f t="shared" ca="1" si="299"/>
        <v>0</v>
      </c>
      <c r="LW13" s="39">
        <f t="shared" ca="1" si="300"/>
        <v>0</v>
      </c>
      <c r="LX13" s="39">
        <f t="shared" ca="1" si="301"/>
        <v>0</v>
      </c>
      <c r="LY13" s="39">
        <f t="shared" ca="1" si="302"/>
        <v>0</v>
      </c>
      <c r="LZ13" s="39">
        <f t="shared" ca="1" si="303"/>
        <v>0</v>
      </c>
      <c r="MA13" s="39">
        <f t="shared" ca="1" si="304"/>
        <v>0</v>
      </c>
      <c r="MB13" s="39">
        <f t="shared" ca="1" si="305"/>
        <v>0</v>
      </c>
      <c r="MC13" s="39">
        <f t="shared" ca="1" si="306"/>
        <v>0</v>
      </c>
      <c r="MD13" s="39">
        <f t="shared" ca="1" si="307"/>
        <v>0</v>
      </c>
      <c r="ME13" s="39">
        <f t="shared" ca="1" si="308"/>
        <v>0</v>
      </c>
      <c r="MF13" s="39">
        <f t="shared" ca="1" si="309"/>
        <v>0</v>
      </c>
      <c r="MG13" s="39">
        <f t="shared" ca="1" si="310"/>
        <v>0</v>
      </c>
      <c r="MH13" s="39">
        <f t="shared" ca="1" si="311"/>
        <v>0</v>
      </c>
      <c r="MI13" s="39">
        <f t="shared" ca="1" si="312"/>
        <v>0</v>
      </c>
      <c r="MJ13" s="39">
        <f t="shared" ca="1" si="313"/>
        <v>0</v>
      </c>
      <c r="MK13" s="39">
        <f t="shared" ca="1" si="314"/>
        <v>0</v>
      </c>
      <c r="ML13" s="39">
        <f t="shared" ca="1" si="315"/>
        <v>0</v>
      </c>
      <c r="MM13" s="39">
        <f t="shared" ca="1" si="316"/>
        <v>0</v>
      </c>
      <c r="MN13" s="39">
        <f t="shared" ca="1" si="317"/>
        <v>0</v>
      </c>
      <c r="MO13" s="39">
        <f t="shared" ca="1" si="318"/>
        <v>0</v>
      </c>
      <c r="MP13" s="39">
        <f t="shared" ca="1" si="319"/>
        <v>0</v>
      </c>
      <c r="MQ13" s="39">
        <f t="shared" ca="1" si="320"/>
        <v>0</v>
      </c>
      <c r="MR13" s="39">
        <f t="shared" ca="1" si="321"/>
        <v>0</v>
      </c>
      <c r="MS13" s="39">
        <f t="shared" ca="1" si="322"/>
        <v>0</v>
      </c>
      <c r="MT13" s="39">
        <f t="shared" ca="1" si="323"/>
        <v>0</v>
      </c>
      <c r="MU13" s="39">
        <f t="shared" ca="1" si="324"/>
        <v>0</v>
      </c>
      <c r="MV13" s="39">
        <f t="shared" ca="1" si="325"/>
        <v>0</v>
      </c>
      <c r="MW13" s="39">
        <f t="shared" ca="1" si="326"/>
        <v>0</v>
      </c>
      <c r="MX13" s="39">
        <f t="shared" ca="1" si="327"/>
        <v>0</v>
      </c>
      <c r="MY13" s="39">
        <f t="shared" ca="1" si="328"/>
        <v>0</v>
      </c>
      <c r="MZ13" s="39">
        <f t="shared" ca="1" si="329"/>
        <v>0</v>
      </c>
      <c r="NA13" s="39">
        <f t="shared" ca="1" si="330"/>
        <v>0</v>
      </c>
      <c r="NB13" s="39">
        <f t="shared" ca="1" si="331"/>
        <v>0</v>
      </c>
      <c r="NC13" s="39">
        <f t="shared" ca="1" si="332"/>
        <v>0</v>
      </c>
      <c r="ND13" s="39">
        <f t="shared" ca="1" si="333"/>
        <v>0</v>
      </c>
      <c r="NE13" s="39">
        <f t="shared" ca="1" si="334"/>
        <v>0</v>
      </c>
      <c r="NF13" s="39">
        <f t="shared" ca="1" si="335"/>
        <v>0</v>
      </c>
      <c r="NG13" s="39">
        <f t="shared" ca="1" si="336"/>
        <v>0</v>
      </c>
      <c r="NH13" s="39">
        <f t="shared" ca="1" si="337"/>
        <v>0</v>
      </c>
      <c r="NI13" s="39">
        <f t="shared" ca="1" si="338"/>
        <v>0</v>
      </c>
      <c r="NJ13" s="39">
        <f t="shared" ca="1" si="339"/>
        <v>0</v>
      </c>
      <c r="NK13" s="39">
        <f t="shared" ca="1" si="340"/>
        <v>0</v>
      </c>
      <c r="NL13" s="39">
        <f t="shared" ca="1" si="341"/>
        <v>0</v>
      </c>
      <c r="NM13" s="39">
        <f t="shared" ca="1" si="342"/>
        <v>0</v>
      </c>
      <c r="NN13" s="39">
        <f t="shared" ca="1" si="343"/>
        <v>0</v>
      </c>
      <c r="NO13" s="39">
        <f t="shared" ca="1" si="344"/>
        <v>0</v>
      </c>
      <c r="NP13" s="39">
        <f t="shared" ca="1" si="345"/>
        <v>0</v>
      </c>
      <c r="NQ13" s="39">
        <f t="shared" ca="1" si="346"/>
        <v>0</v>
      </c>
      <c r="NR13" s="39">
        <f t="shared" ca="1" si="347"/>
        <v>0</v>
      </c>
      <c r="NS13" s="39">
        <f t="shared" ca="1" si="348"/>
        <v>0</v>
      </c>
      <c r="NT13" s="39">
        <f t="shared" ca="1" si="349"/>
        <v>0</v>
      </c>
      <c r="NU13" s="39">
        <f t="shared" ca="1" si="350"/>
        <v>0</v>
      </c>
      <c r="NV13" s="39">
        <f t="shared" ca="1" si="351"/>
        <v>0</v>
      </c>
    </row>
    <row r="14" spans="1:386" x14ac:dyDescent="0.2">
      <c r="A14" s="39">
        <f>'node config'!$A14</f>
        <v>31</v>
      </c>
      <c r="B14" s="39" t="str">
        <f>'node config'!$C14</f>
        <v>app_first</v>
      </c>
      <c r="C14" s="39">
        <f>'node config'!E14</f>
        <v>1</v>
      </c>
      <c r="D14" s="40">
        <f>'node config'!$H14</f>
        <v>-245</v>
      </c>
      <c r="E14" s="36">
        <f ca="1">IF(ISBLANK(OFFSET('node config'!$U14,0,2*(COLUMN()-COLUMN($E14)))),"",OFFSET('node config'!$U14,0,2*(COLUMN()-COLUMN($E14))))</f>
        <v>39</v>
      </c>
      <c r="F14" s="36" t="str">
        <f ca="1">IF(ISBLANK(OFFSET('node config'!$U14,0,2*(COLUMN()-COLUMN($E14)))),"",OFFSET('node config'!$U14,0,2*(COLUMN()-COLUMN($E14))))</f>
        <v/>
      </c>
      <c r="G14" s="36" t="str">
        <f ca="1">IF(ISBLANK(OFFSET('node config'!$U14,0,2*(COLUMN()-COLUMN($E14)))),"",OFFSET('node config'!$U14,0,2*(COLUMN()-COLUMN($E14))))</f>
        <v/>
      </c>
      <c r="H14" s="36" t="str">
        <f ca="1">IF(ISBLANK(OFFSET('node config'!$U14,0,2*(COLUMN()-COLUMN($E14)))),"",OFFSET('node config'!$U14,0,2*(COLUMN()-COLUMN($E14))))</f>
        <v/>
      </c>
      <c r="I14" s="36" t="str">
        <f ca="1">IF(ISBLANK(OFFSET('node config'!$U14,0,2*(COLUMN()-COLUMN($E14)))),"",OFFSET('node config'!$U14,0,2*(COLUMN()-COLUMN($E14))))</f>
        <v/>
      </c>
      <c r="J14" s="36" t="str">
        <f ca="1">IF(ISBLANK(OFFSET('node config'!$U14,0,2*(COLUMN()-COLUMN($E14)))),"",OFFSET('node config'!$U14,0,2*(COLUMN()-COLUMN($E14))))</f>
        <v/>
      </c>
      <c r="K14" s="36" t="str">
        <f ca="1">IF(ISBLANK(OFFSET('node config'!$U14,0,2*(COLUMN()-COLUMN($E14)))),"",OFFSET('node config'!$U14,0,2*(COLUMN()-COLUMN($E14))))</f>
        <v/>
      </c>
      <c r="L14" s="36" t="str">
        <f ca="1">IF(ISBLANK(OFFSET('node config'!$U14,0,2*(COLUMN()-COLUMN($E14)))),"",OFFSET('node config'!$U14,0,2*(COLUMN()-COLUMN($E14))))</f>
        <v/>
      </c>
      <c r="M14" s="38">
        <f ca="1">IFERROR(OFFSET('node config'!$V14,0,2*(COLUMN()-COLUMN($M14)))/INDEX('node config'!$B14:$B63,MATCH(E14,'node config'!$A14:$A63,0))-1,"")</f>
        <v>0</v>
      </c>
      <c r="N14" s="38" t="str">
        <f ca="1">IFERROR(OFFSET('node config'!$V14,0,2*(COLUMN()-COLUMN($M14)))/INDEX('node config'!$B14:$B63,MATCH(F14,'node config'!$A14:$A63,0))-1,"")</f>
        <v/>
      </c>
      <c r="O14" s="38" t="str">
        <f ca="1">IFERROR(OFFSET('node config'!$V14,0,2*(COLUMN()-COLUMN($M14)))/INDEX('node config'!$B14:$B63,MATCH(G14,'node config'!$A14:$A63,0))-1,"")</f>
        <v/>
      </c>
      <c r="P14" s="38" t="str">
        <f ca="1">IFERROR(OFFSET('node config'!$V14,0,2*(COLUMN()-COLUMN($M14)))/INDEX('node config'!$B14:$B63,MATCH(H14,'node config'!$A14:$A63,0))-1,"")</f>
        <v/>
      </c>
      <c r="Q14" s="38" t="str">
        <f ca="1">IFERROR(OFFSET('node config'!$V14,0,2*(COLUMN()-COLUMN($M14)))/INDEX('node config'!$B14:$B63,MATCH(I14,'node config'!$A14:$A63,0))-1,"")</f>
        <v/>
      </c>
      <c r="R14" s="38" t="str">
        <f ca="1">IFERROR(OFFSET('node config'!$V14,0,2*(COLUMN()-COLUMN($M14)))/INDEX('node config'!$B14:$B63,MATCH(J14,'node config'!$A14:$A63,0))-1,"")</f>
        <v/>
      </c>
      <c r="S14" s="38" t="str">
        <f ca="1">IFERROR(OFFSET('node config'!$V14,0,2*(COLUMN()-COLUMN($M14)))/INDEX('node config'!$B14:$B63,MATCH(K14,'node config'!$A14:$A63,0))-1,"")</f>
        <v/>
      </c>
      <c r="T14" s="38" t="str">
        <f ca="1">IFERROR(OFFSET('node config'!$V14,0,2*(COLUMN()-COLUMN($M14)))/INDEX('node config'!$B14:$B63,MATCH(L14,'node config'!$A14:$A63,0))-1,"")</f>
        <v/>
      </c>
      <c r="U14" s="36">
        <f t="shared" ca="1" si="352"/>
        <v>273</v>
      </c>
      <c r="V14" s="36" t="str">
        <f t="shared" ca="1" si="0"/>
        <v/>
      </c>
      <c r="W14" s="36" t="str">
        <f t="shared" ca="1" si="0"/>
        <v/>
      </c>
      <c r="X14" s="36" t="str">
        <f t="shared" ca="1" si="0"/>
        <v/>
      </c>
      <c r="Y14" s="36" t="str">
        <f t="shared" ca="1" si="0"/>
        <v/>
      </c>
      <c r="Z14" s="36" t="str">
        <f t="shared" ca="1" si="0"/>
        <v/>
      </c>
      <c r="AA14" s="36" t="str">
        <f t="shared" ca="1" si="0"/>
        <v/>
      </c>
      <c r="AB14" s="36" t="str">
        <f t="shared" ca="1" si="0"/>
        <v/>
      </c>
      <c r="AC14" s="40">
        <f t="shared" ca="1" si="353"/>
        <v>-245</v>
      </c>
      <c r="AD14" s="40">
        <f t="shared" ca="1" si="354"/>
        <v>0</v>
      </c>
      <c r="AE14" s="40">
        <f t="shared" ca="1" si="355"/>
        <v>0</v>
      </c>
      <c r="AF14" s="40">
        <f t="shared" ca="1" si="356"/>
        <v>0</v>
      </c>
      <c r="AG14" s="40">
        <f t="shared" ca="1" si="357"/>
        <v>0</v>
      </c>
      <c r="AH14" s="40">
        <f t="shared" ca="1" si="358"/>
        <v>0</v>
      </c>
      <c r="AI14" s="40">
        <f t="shared" ca="1" si="359"/>
        <v>0</v>
      </c>
      <c r="AJ14" s="40">
        <f t="shared" ca="1" si="360"/>
        <v>0</v>
      </c>
      <c r="AK14" s="39">
        <f t="shared" ca="1" si="2"/>
        <v>0</v>
      </c>
      <c r="AL14" s="39">
        <f t="shared" ca="1" si="3"/>
        <v>0</v>
      </c>
      <c r="AM14" s="39">
        <f t="shared" ca="1" si="4"/>
        <v>0</v>
      </c>
      <c r="AN14" s="39">
        <f t="shared" ca="1" si="5"/>
        <v>0</v>
      </c>
      <c r="AO14" s="39">
        <f t="shared" ca="1" si="6"/>
        <v>0</v>
      </c>
      <c r="AP14" s="39">
        <f t="shared" ca="1" si="7"/>
        <v>0</v>
      </c>
      <c r="AQ14" s="39">
        <f t="shared" ca="1" si="8"/>
        <v>0</v>
      </c>
      <c r="AR14" s="39">
        <f t="shared" ca="1" si="9"/>
        <v>0</v>
      </c>
      <c r="AS14" s="39">
        <f t="shared" ca="1" si="10"/>
        <v>0</v>
      </c>
      <c r="AT14" s="39">
        <f t="shared" ca="1" si="11"/>
        <v>0</v>
      </c>
      <c r="AU14" s="39">
        <f t="shared" ca="1" si="12"/>
        <v>0</v>
      </c>
      <c r="AV14" s="39">
        <f t="shared" ca="1" si="13"/>
        <v>0</v>
      </c>
      <c r="AW14" s="39">
        <f t="shared" ca="1" si="14"/>
        <v>0</v>
      </c>
      <c r="AX14" s="39">
        <f t="shared" ca="1" si="15"/>
        <v>0</v>
      </c>
      <c r="AY14" s="39">
        <f t="shared" ca="1" si="16"/>
        <v>0</v>
      </c>
      <c r="AZ14" s="39">
        <f t="shared" ca="1" si="17"/>
        <v>0</v>
      </c>
      <c r="BA14" s="39">
        <f t="shared" ca="1" si="18"/>
        <v>0</v>
      </c>
      <c r="BB14" s="39">
        <f t="shared" ca="1" si="19"/>
        <v>0</v>
      </c>
      <c r="BC14" s="39">
        <f t="shared" ca="1" si="20"/>
        <v>0</v>
      </c>
      <c r="BD14" s="39">
        <f t="shared" ca="1" si="21"/>
        <v>0</v>
      </c>
      <c r="BE14" s="39">
        <f t="shared" ca="1" si="22"/>
        <v>0</v>
      </c>
      <c r="BF14" s="39">
        <f t="shared" ca="1" si="23"/>
        <v>0</v>
      </c>
      <c r="BG14" s="39">
        <f t="shared" ca="1" si="24"/>
        <v>0</v>
      </c>
      <c r="BH14" s="39">
        <f t="shared" ca="1" si="25"/>
        <v>0</v>
      </c>
      <c r="BI14" s="39">
        <f t="shared" ca="1" si="26"/>
        <v>0</v>
      </c>
      <c r="BJ14" s="39">
        <f t="shared" ca="1" si="27"/>
        <v>0</v>
      </c>
      <c r="BK14" s="39">
        <f t="shared" ca="1" si="28"/>
        <v>0</v>
      </c>
      <c r="BL14" s="39">
        <f t="shared" ca="1" si="29"/>
        <v>0</v>
      </c>
      <c r="BM14" s="39">
        <f t="shared" ca="1" si="30"/>
        <v>0</v>
      </c>
      <c r="BN14" s="39">
        <f t="shared" ca="1" si="31"/>
        <v>0</v>
      </c>
      <c r="BO14" s="39">
        <f t="shared" ca="1" si="32"/>
        <v>0</v>
      </c>
      <c r="BP14" s="39">
        <f t="shared" ca="1" si="33"/>
        <v>0</v>
      </c>
      <c r="BQ14" s="39">
        <f t="shared" ca="1" si="34"/>
        <v>0</v>
      </c>
      <c r="BR14" s="39">
        <f t="shared" ca="1" si="35"/>
        <v>0</v>
      </c>
      <c r="BS14" s="39">
        <f t="shared" ca="1" si="36"/>
        <v>0</v>
      </c>
      <c r="BT14" s="39">
        <f t="shared" ca="1" si="37"/>
        <v>0</v>
      </c>
      <c r="BU14" s="39">
        <f t="shared" ca="1" si="38"/>
        <v>0</v>
      </c>
      <c r="BV14" s="39">
        <f t="shared" ca="1" si="39"/>
        <v>-195</v>
      </c>
      <c r="BW14" s="39">
        <f t="shared" ca="1" si="40"/>
        <v>4</v>
      </c>
      <c r="BX14" s="39">
        <f t="shared" ca="1" si="41"/>
        <v>0</v>
      </c>
      <c r="BY14" s="39">
        <f t="shared" ca="1" si="42"/>
        <v>0</v>
      </c>
      <c r="BZ14" s="39">
        <f t="shared" ca="1" si="43"/>
        <v>0</v>
      </c>
      <c r="CA14" s="39">
        <f t="shared" ca="1" si="44"/>
        <v>0</v>
      </c>
      <c r="CB14" s="39">
        <f t="shared" ca="1" si="45"/>
        <v>0</v>
      </c>
      <c r="CC14" s="39">
        <f t="shared" ca="1" si="46"/>
        <v>0</v>
      </c>
      <c r="CD14" s="39">
        <f t="shared" ca="1" si="47"/>
        <v>0</v>
      </c>
      <c r="CE14" s="39">
        <f t="shared" ca="1" si="48"/>
        <v>0</v>
      </c>
      <c r="CF14" s="39">
        <f t="shared" ca="1" si="49"/>
        <v>0</v>
      </c>
      <c r="CG14" s="39">
        <f t="shared" ca="1" si="50"/>
        <v>0</v>
      </c>
      <c r="CH14" s="39">
        <f t="shared" ca="1" si="51"/>
        <v>0</v>
      </c>
      <c r="CI14" s="39">
        <f t="shared" ca="1" si="52"/>
        <v>0</v>
      </c>
      <c r="CJ14" s="39">
        <f t="shared" ca="1" si="53"/>
        <v>0</v>
      </c>
      <c r="CK14" s="39">
        <f t="shared" ca="1" si="54"/>
        <v>0</v>
      </c>
      <c r="CL14" s="39">
        <f t="shared" ca="1" si="55"/>
        <v>0</v>
      </c>
      <c r="CM14" s="39">
        <f t="shared" ca="1" si="56"/>
        <v>0</v>
      </c>
      <c r="CN14" s="39">
        <f t="shared" ca="1" si="57"/>
        <v>0</v>
      </c>
      <c r="CO14" s="39">
        <f t="shared" ca="1" si="58"/>
        <v>0</v>
      </c>
      <c r="CP14" s="39">
        <f t="shared" ca="1" si="59"/>
        <v>0</v>
      </c>
      <c r="CQ14" s="39">
        <f t="shared" ca="1" si="60"/>
        <v>0</v>
      </c>
      <c r="CR14" s="39">
        <f t="shared" ca="1" si="61"/>
        <v>0</v>
      </c>
      <c r="CS14" s="39">
        <f t="shared" ca="1" si="62"/>
        <v>0</v>
      </c>
      <c r="CT14" s="39">
        <f t="shared" ca="1" si="63"/>
        <v>0</v>
      </c>
      <c r="CU14" s="39">
        <f t="shared" ca="1" si="64"/>
        <v>0</v>
      </c>
      <c r="CV14" s="39">
        <f t="shared" ca="1" si="65"/>
        <v>47</v>
      </c>
      <c r="CW14" s="39">
        <f t="shared" ca="1" si="66"/>
        <v>23</v>
      </c>
      <c r="CX14" s="39">
        <f t="shared" ca="1" si="67"/>
        <v>870</v>
      </c>
      <c r="CY14" s="39">
        <f t="shared" ca="1" si="68"/>
        <v>1</v>
      </c>
      <c r="CZ14" s="39">
        <f t="shared" ca="1" si="69"/>
        <v>0</v>
      </c>
      <c r="DA14" s="39">
        <f t="shared" ca="1" si="70"/>
        <v>0</v>
      </c>
      <c r="DB14" s="39">
        <f t="shared" ca="1" si="71"/>
        <v>0</v>
      </c>
      <c r="DC14" s="39">
        <f t="shared" ca="1" si="72"/>
        <v>0</v>
      </c>
      <c r="DD14" s="39">
        <f t="shared" ca="1" si="73"/>
        <v>0</v>
      </c>
      <c r="DE14" s="39">
        <f t="shared" ca="1" si="74"/>
        <v>0</v>
      </c>
      <c r="DF14" s="39">
        <f t="shared" ca="1" si="75"/>
        <v>0</v>
      </c>
      <c r="DG14" s="39">
        <f t="shared" ca="1" si="76"/>
        <v>0</v>
      </c>
      <c r="DH14" s="39">
        <f t="shared" ca="1" si="77"/>
        <v>0</v>
      </c>
      <c r="DI14" s="39">
        <f t="shared" ca="1" si="78"/>
        <v>0</v>
      </c>
      <c r="DJ14" s="39">
        <f t="shared" ca="1" si="79"/>
        <v>0</v>
      </c>
      <c r="DK14" s="39">
        <f t="shared" ca="1" si="80"/>
        <v>0</v>
      </c>
      <c r="DL14" s="39">
        <f t="shared" ca="1" si="81"/>
        <v>0</v>
      </c>
      <c r="DM14" s="39">
        <f t="shared" ca="1" si="82"/>
        <v>0</v>
      </c>
      <c r="DN14" s="39">
        <f t="shared" ca="1" si="83"/>
        <v>0</v>
      </c>
      <c r="DO14" s="39">
        <f t="shared" ca="1" si="84"/>
        <v>0</v>
      </c>
      <c r="DP14" s="39">
        <f t="shared" ca="1" si="85"/>
        <v>0</v>
      </c>
      <c r="DQ14" s="39">
        <f t="shared" ca="1" si="86"/>
        <v>0</v>
      </c>
      <c r="DR14" s="39">
        <f t="shared" ca="1" si="87"/>
        <v>0</v>
      </c>
      <c r="DS14" s="39">
        <f t="shared" ca="1" si="88"/>
        <v>0</v>
      </c>
      <c r="DT14" s="39">
        <f t="shared" ca="1" si="89"/>
        <v>0</v>
      </c>
      <c r="DU14" s="39">
        <f t="shared" ca="1" si="90"/>
        <v>0</v>
      </c>
      <c r="DV14" s="39">
        <f t="shared" ca="1" si="91"/>
        <v>0</v>
      </c>
      <c r="DW14" s="39">
        <f t="shared" ca="1" si="92"/>
        <v>0</v>
      </c>
      <c r="DX14" s="39">
        <f t="shared" ca="1" si="93"/>
        <v>0</v>
      </c>
      <c r="DY14" s="39">
        <f t="shared" ca="1" si="94"/>
        <v>0</v>
      </c>
      <c r="DZ14" s="39">
        <f t="shared" ca="1" si="95"/>
        <v>0</v>
      </c>
      <c r="EA14" s="39">
        <f t="shared" ca="1" si="96"/>
        <v>0</v>
      </c>
      <c r="EB14" s="39">
        <f t="shared" ca="1" si="97"/>
        <v>0</v>
      </c>
      <c r="EC14" s="39">
        <f t="shared" ca="1" si="98"/>
        <v>0</v>
      </c>
      <c r="ED14" s="39">
        <f t="shared" ca="1" si="99"/>
        <v>0</v>
      </c>
      <c r="EE14" s="39">
        <f t="shared" ca="1" si="100"/>
        <v>0</v>
      </c>
      <c r="EF14" s="39">
        <f t="shared" ca="1" si="101"/>
        <v>0</v>
      </c>
      <c r="EG14" s="39">
        <f t="shared" ca="1" si="102"/>
        <v>0</v>
      </c>
      <c r="EH14" s="39">
        <f t="shared" ca="1" si="103"/>
        <v>0</v>
      </c>
      <c r="EI14" s="39">
        <f t="shared" ca="1" si="104"/>
        <v>0</v>
      </c>
      <c r="EJ14" s="39">
        <f t="shared" ca="1" si="105"/>
        <v>0</v>
      </c>
      <c r="EK14" s="39">
        <f t="shared" ca="1" si="106"/>
        <v>0</v>
      </c>
      <c r="EL14" s="39">
        <f t="shared" ca="1" si="107"/>
        <v>0</v>
      </c>
      <c r="EM14" s="39">
        <f t="shared" ca="1" si="108"/>
        <v>0</v>
      </c>
      <c r="EN14" s="39">
        <f t="shared" ca="1" si="109"/>
        <v>0</v>
      </c>
      <c r="EO14" s="39">
        <f t="shared" ca="1" si="110"/>
        <v>0</v>
      </c>
      <c r="EP14" s="39">
        <f t="shared" ca="1" si="111"/>
        <v>0</v>
      </c>
      <c r="EQ14" s="39">
        <f t="shared" ca="1" si="112"/>
        <v>0</v>
      </c>
      <c r="ER14" s="39">
        <f t="shared" ca="1" si="113"/>
        <v>0</v>
      </c>
      <c r="ES14" s="39">
        <f t="shared" ca="1" si="114"/>
        <v>0</v>
      </c>
      <c r="ET14" s="39">
        <f t="shared" ca="1" si="115"/>
        <v>0</v>
      </c>
      <c r="EU14" s="39">
        <f t="shared" ca="1" si="116"/>
        <v>0</v>
      </c>
      <c r="EV14" s="39">
        <f t="shared" ca="1" si="117"/>
        <v>0</v>
      </c>
      <c r="EW14" s="39">
        <f t="shared" ca="1" si="118"/>
        <v>0</v>
      </c>
      <c r="EX14" s="39">
        <f t="shared" ca="1" si="119"/>
        <v>0</v>
      </c>
      <c r="EY14" s="39">
        <f t="shared" ca="1" si="120"/>
        <v>0</v>
      </c>
      <c r="EZ14" s="39">
        <f t="shared" ca="1" si="121"/>
        <v>0</v>
      </c>
      <c r="FA14" s="39">
        <f t="shared" ca="1" si="122"/>
        <v>0</v>
      </c>
      <c r="FB14" s="39">
        <f t="shared" ca="1" si="123"/>
        <v>0</v>
      </c>
      <c r="FC14" s="39">
        <f t="shared" ca="1" si="124"/>
        <v>0</v>
      </c>
      <c r="FD14" s="39">
        <f t="shared" ca="1" si="125"/>
        <v>0</v>
      </c>
      <c r="FE14" s="39">
        <f t="shared" ca="1" si="126"/>
        <v>0</v>
      </c>
      <c r="FF14" s="39">
        <f t="shared" ca="1" si="127"/>
        <v>0</v>
      </c>
      <c r="FG14" s="39">
        <f t="shared" ca="1" si="128"/>
        <v>0</v>
      </c>
      <c r="FH14" s="39">
        <f t="shared" ca="1" si="129"/>
        <v>0</v>
      </c>
      <c r="FI14" s="39">
        <f t="shared" ca="1" si="130"/>
        <v>0</v>
      </c>
      <c r="FJ14" s="39">
        <f t="shared" ca="1" si="131"/>
        <v>0</v>
      </c>
      <c r="FK14" s="39">
        <f t="shared" ca="1" si="132"/>
        <v>0</v>
      </c>
      <c r="FL14" s="39">
        <f t="shared" ca="1" si="133"/>
        <v>0</v>
      </c>
      <c r="FM14" s="39">
        <f t="shared" ca="1" si="134"/>
        <v>0</v>
      </c>
      <c r="FN14" s="39">
        <f t="shared" ca="1" si="135"/>
        <v>0</v>
      </c>
      <c r="FO14" s="39">
        <f t="shared" ca="1" si="136"/>
        <v>0</v>
      </c>
      <c r="FP14" s="39">
        <f t="shared" ca="1" si="137"/>
        <v>0</v>
      </c>
      <c r="FQ14" s="39">
        <f t="shared" ca="1" si="138"/>
        <v>0</v>
      </c>
      <c r="FR14" s="39">
        <f t="shared" ca="1" si="139"/>
        <v>0</v>
      </c>
      <c r="FS14" s="39">
        <f t="shared" ca="1" si="140"/>
        <v>0</v>
      </c>
      <c r="FT14" s="39">
        <f t="shared" ca="1" si="141"/>
        <v>0</v>
      </c>
      <c r="FU14" s="39">
        <f t="shared" ca="1" si="142"/>
        <v>0</v>
      </c>
      <c r="FV14" s="39">
        <f t="shared" ca="1" si="143"/>
        <v>0</v>
      </c>
      <c r="FW14" s="39">
        <f t="shared" ca="1" si="144"/>
        <v>0</v>
      </c>
      <c r="FX14" s="39">
        <f t="shared" ca="1" si="145"/>
        <v>0</v>
      </c>
      <c r="FY14" s="39">
        <f t="shared" ca="1" si="146"/>
        <v>0</v>
      </c>
      <c r="FZ14" s="39">
        <f t="shared" ca="1" si="147"/>
        <v>0</v>
      </c>
      <c r="GA14" s="39">
        <f t="shared" ca="1" si="148"/>
        <v>0</v>
      </c>
      <c r="GB14" s="39">
        <f t="shared" ca="1" si="149"/>
        <v>0</v>
      </c>
      <c r="GC14" s="39">
        <f t="shared" ca="1" si="150"/>
        <v>0</v>
      </c>
      <c r="GD14" s="39">
        <f t="shared" ca="1" si="151"/>
        <v>0</v>
      </c>
      <c r="GE14" s="39">
        <f t="shared" ca="1" si="152"/>
        <v>0</v>
      </c>
      <c r="GF14" s="39">
        <f t="shared" ca="1" si="153"/>
        <v>0</v>
      </c>
      <c r="GG14" s="39">
        <f t="shared" ca="1" si="154"/>
        <v>0</v>
      </c>
      <c r="GH14" s="39">
        <f t="shared" ca="1" si="155"/>
        <v>0</v>
      </c>
      <c r="GI14" s="39">
        <f t="shared" ca="1" si="156"/>
        <v>0</v>
      </c>
      <c r="GJ14" s="39">
        <f t="shared" ca="1" si="157"/>
        <v>0</v>
      </c>
      <c r="GK14" s="39">
        <f t="shared" ca="1" si="158"/>
        <v>0</v>
      </c>
      <c r="GL14" s="39">
        <f t="shared" ca="1" si="159"/>
        <v>0</v>
      </c>
      <c r="GM14" s="39">
        <f t="shared" ca="1" si="160"/>
        <v>0</v>
      </c>
      <c r="GN14" s="39">
        <f t="shared" ca="1" si="161"/>
        <v>0</v>
      </c>
      <c r="GO14" s="39">
        <f t="shared" ca="1" si="162"/>
        <v>0</v>
      </c>
      <c r="GP14" s="39">
        <f t="shared" ca="1" si="163"/>
        <v>0</v>
      </c>
      <c r="GQ14" s="39">
        <f t="shared" ca="1" si="164"/>
        <v>0</v>
      </c>
      <c r="GR14" s="39">
        <f t="shared" ca="1" si="165"/>
        <v>0</v>
      </c>
      <c r="GS14" s="39">
        <f t="shared" ca="1" si="166"/>
        <v>0</v>
      </c>
      <c r="GT14" s="39">
        <f t="shared" ca="1" si="167"/>
        <v>0</v>
      </c>
      <c r="GU14" s="39">
        <f t="shared" ca="1" si="168"/>
        <v>0</v>
      </c>
      <c r="GV14" s="39">
        <f t="shared" ca="1" si="169"/>
        <v>0</v>
      </c>
      <c r="GW14" s="39">
        <f t="shared" ca="1" si="170"/>
        <v>0</v>
      </c>
      <c r="GX14" s="39">
        <f t="shared" ca="1" si="171"/>
        <v>0</v>
      </c>
      <c r="GY14" s="39">
        <f t="shared" ca="1" si="172"/>
        <v>0</v>
      </c>
      <c r="GZ14" s="39">
        <f t="shared" ca="1" si="173"/>
        <v>0</v>
      </c>
      <c r="HA14" s="39">
        <f t="shared" ca="1" si="174"/>
        <v>0</v>
      </c>
      <c r="HB14" s="39">
        <f t="shared" ca="1" si="175"/>
        <v>0</v>
      </c>
      <c r="HC14" s="39">
        <f t="shared" ca="1" si="176"/>
        <v>0</v>
      </c>
      <c r="HD14" s="39">
        <f t="shared" ca="1" si="177"/>
        <v>0</v>
      </c>
      <c r="HE14" s="39">
        <f t="shared" ca="1" si="178"/>
        <v>0</v>
      </c>
      <c r="HF14" s="39">
        <f t="shared" ca="1" si="179"/>
        <v>0</v>
      </c>
      <c r="HG14" s="39">
        <f t="shared" ca="1" si="180"/>
        <v>0</v>
      </c>
      <c r="HH14" s="39">
        <f t="shared" ca="1" si="181"/>
        <v>0</v>
      </c>
      <c r="HI14" s="39">
        <f t="shared" ca="1" si="182"/>
        <v>0</v>
      </c>
      <c r="HJ14" s="39">
        <f t="shared" ca="1" si="183"/>
        <v>0</v>
      </c>
      <c r="HK14" s="39">
        <f t="shared" ca="1" si="184"/>
        <v>0</v>
      </c>
      <c r="HL14" s="39">
        <f t="shared" ca="1" si="185"/>
        <v>0</v>
      </c>
      <c r="HM14" s="39">
        <f t="shared" ca="1" si="186"/>
        <v>0</v>
      </c>
      <c r="HN14" s="39">
        <f t="shared" ca="1" si="187"/>
        <v>0</v>
      </c>
      <c r="HO14" s="39">
        <f t="shared" ca="1" si="188"/>
        <v>0</v>
      </c>
      <c r="HP14" s="39">
        <f t="shared" ca="1" si="189"/>
        <v>0</v>
      </c>
      <c r="HQ14" s="39">
        <f t="shared" ca="1" si="190"/>
        <v>0</v>
      </c>
      <c r="HR14" s="39">
        <f t="shared" ca="1" si="191"/>
        <v>36241</v>
      </c>
      <c r="HS14" s="39">
        <f t="shared" ca="1" si="192"/>
        <v>0</v>
      </c>
      <c r="HT14" s="39">
        <f t="shared" ca="1" si="193"/>
        <v>1</v>
      </c>
      <c r="HU14" s="39">
        <f t="shared" ca="1" si="194"/>
        <v>0</v>
      </c>
      <c r="HV14" s="39">
        <f t="shared" ca="1" si="195"/>
        <v>0</v>
      </c>
      <c r="HW14" s="39">
        <f t="shared" ca="1" si="196"/>
        <v>0</v>
      </c>
      <c r="HX14" s="39">
        <f t="shared" ca="1" si="197"/>
        <v>0</v>
      </c>
      <c r="HY14" s="39">
        <f t="shared" ca="1" si="198"/>
        <v>0</v>
      </c>
      <c r="HZ14" s="39">
        <f t="shared" ca="1" si="199"/>
        <v>0</v>
      </c>
      <c r="IA14" s="39">
        <f t="shared" ca="1" si="200"/>
        <v>0</v>
      </c>
      <c r="IB14" s="39">
        <f t="shared" ca="1" si="201"/>
        <v>0</v>
      </c>
      <c r="IC14" s="39">
        <f t="shared" ca="1" si="202"/>
        <v>0</v>
      </c>
      <c r="ID14" s="39">
        <f t="shared" ca="1" si="203"/>
        <v>0</v>
      </c>
      <c r="IE14" s="39">
        <f t="shared" ca="1" si="204"/>
        <v>0</v>
      </c>
      <c r="IF14" s="39">
        <f t="shared" ca="1" si="205"/>
        <v>0</v>
      </c>
      <c r="IG14" s="39">
        <f t="shared" ca="1" si="206"/>
        <v>0</v>
      </c>
      <c r="IH14" s="39">
        <f t="shared" ca="1" si="207"/>
        <v>0</v>
      </c>
      <c r="II14" s="39">
        <f t="shared" ca="1" si="208"/>
        <v>0</v>
      </c>
      <c r="IJ14" s="39">
        <f t="shared" ca="1" si="209"/>
        <v>0</v>
      </c>
      <c r="IK14" s="39">
        <f t="shared" ca="1" si="210"/>
        <v>0</v>
      </c>
      <c r="IL14" s="39">
        <f t="shared" ca="1" si="211"/>
        <v>0</v>
      </c>
      <c r="IM14" s="39">
        <f t="shared" ca="1" si="212"/>
        <v>1</v>
      </c>
      <c r="IN14" s="39">
        <f t="shared" ca="1" si="213"/>
        <v>421</v>
      </c>
      <c r="IO14" s="39">
        <f t="shared" ca="1" si="214"/>
        <v>-84</v>
      </c>
      <c r="IP14" s="39">
        <f t="shared" ca="1" si="215"/>
        <v>0</v>
      </c>
      <c r="IQ14" s="39">
        <f t="shared" ca="1" si="216"/>
        <v>0</v>
      </c>
      <c r="IR14" s="39">
        <f t="shared" ca="1" si="217"/>
        <v>0</v>
      </c>
      <c r="IS14" s="39">
        <f t="shared" ca="1" si="218"/>
        <v>0</v>
      </c>
      <c r="IT14" s="39">
        <f t="shared" ca="1" si="219"/>
        <v>0</v>
      </c>
      <c r="IU14" s="39">
        <f t="shared" ca="1" si="220"/>
        <v>0</v>
      </c>
      <c r="IV14" s="39">
        <f t="shared" ca="1" si="221"/>
        <v>0</v>
      </c>
      <c r="IW14" s="39">
        <f t="shared" ca="1" si="222"/>
        <v>0</v>
      </c>
      <c r="IX14" s="39">
        <f t="shared" ca="1" si="223"/>
        <v>0</v>
      </c>
      <c r="IY14" s="39">
        <f t="shared" ca="1" si="224"/>
        <v>0</v>
      </c>
      <c r="IZ14" s="39">
        <f t="shared" ca="1" si="225"/>
        <v>0</v>
      </c>
      <c r="JA14" s="39">
        <f t="shared" ca="1" si="226"/>
        <v>0</v>
      </c>
      <c r="JB14" s="39">
        <f t="shared" ca="1" si="227"/>
        <v>0</v>
      </c>
      <c r="JC14" s="39">
        <f t="shared" ca="1" si="228"/>
        <v>0</v>
      </c>
      <c r="JD14" s="39">
        <f t="shared" ca="1" si="229"/>
        <v>0</v>
      </c>
      <c r="JE14" s="39">
        <f t="shared" ca="1" si="230"/>
        <v>0</v>
      </c>
      <c r="JF14" s="39">
        <f t="shared" ca="1" si="231"/>
        <v>0</v>
      </c>
      <c r="JG14" s="39">
        <f t="shared" ca="1" si="232"/>
        <v>0</v>
      </c>
      <c r="JH14" s="39">
        <f t="shared" ca="1" si="233"/>
        <v>0</v>
      </c>
      <c r="JI14" s="39">
        <f t="shared" ca="1" si="234"/>
        <v>0</v>
      </c>
      <c r="JJ14" s="39">
        <f t="shared" ca="1" si="235"/>
        <v>0</v>
      </c>
      <c r="JK14" s="39">
        <f t="shared" ca="1" si="236"/>
        <v>0</v>
      </c>
      <c r="JL14" s="39">
        <f t="shared" ca="1" si="237"/>
        <v>0</v>
      </c>
      <c r="JM14" s="39">
        <f t="shared" ca="1" si="238"/>
        <v>0</v>
      </c>
      <c r="JN14" s="39">
        <f t="shared" ca="1" si="239"/>
        <v>0</v>
      </c>
      <c r="JO14" s="39">
        <f t="shared" ca="1" si="240"/>
        <v>0</v>
      </c>
      <c r="JP14" s="39">
        <f t="shared" ca="1" si="241"/>
        <v>0</v>
      </c>
      <c r="JQ14" s="39">
        <f t="shared" ca="1" si="242"/>
        <v>0</v>
      </c>
      <c r="JR14" s="39">
        <f t="shared" ca="1" si="243"/>
        <v>0</v>
      </c>
      <c r="JS14" s="39">
        <f t="shared" ca="1" si="244"/>
        <v>0</v>
      </c>
      <c r="JT14" s="39">
        <f t="shared" ca="1" si="245"/>
        <v>0</v>
      </c>
      <c r="JU14" s="39">
        <f t="shared" ca="1" si="246"/>
        <v>0</v>
      </c>
      <c r="JV14" s="39">
        <f t="shared" ca="1" si="247"/>
        <v>0</v>
      </c>
      <c r="JW14" s="39">
        <f t="shared" ca="1" si="248"/>
        <v>0</v>
      </c>
      <c r="JX14" s="39">
        <f t="shared" ca="1" si="249"/>
        <v>0</v>
      </c>
      <c r="JY14" s="39">
        <f t="shared" ca="1" si="250"/>
        <v>0</v>
      </c>
      <c r="JZ14" s="39">
        <f t="shared" ca="1" si="251"/>
        <v>0</v>
      </c>
      <c r="KA14" s="39">
        <f t="shared" ca="1" si="252"/>
        <v>0</v>
      </c>
      <c r="KB14" s="39">
        <f t="shared" ca="1" si="253"/>
        <v>0</v>
      </c>
      <c r="KC14" s="39">
        <f t="shared" ca="1" si="254"/>
        <v>-167</v>
      </c>
      <c r="KD14" s="39">
        <f t="shared" ca="1" si="255"/>
        <v>7</v>
      </c>
      <c r="KE14" s="39">
        <f t="shared" ca="1" si="256"/>
        <v>3</v>
      </c>
      <c r="KF14" s="39">
        <f t="shared" ca="1" si="257"/>
        <v>0</v>
      </c>
      <c r="KG14" s="39">
        <f t="shared" ca="1" si="258"/>
        <v>1</v>
      </c>
      <c r="KH14" s="39">
        <f t="shared" ca="1" si="259"/>
        <v>0</v>
      </c>
      <c r="KI14" s="39">
        <f t="shared" ca="1" si="260"/>
        <v>0</v>
      </c>
      <c r="KJ14" s="39">
        <f t="shared" ca="1" si="261"/>
        <v>0</v>
      </c>
      <c r="KK14" s="39">
        <f t="shared" ca="1" si="262"/>
        <v>0</v>
      </c>
      <c r="KL14" s="39">
        <f t="shared" ca="1" si="263"/>
        <v>0</v>
      </c>
      <c r="KM14" s="39">
        <f t="shared" ca="1" si="264"/>
        <v>0</v>
      </c>
      <c r="KN14" s="39">
        <f t="shared" ca="1" si="265"/>
        <v>0</v>
      </c>
      <c r="KO14" s="39">
        <f t="shared" ca="1" si="266"/>
        <v>0</v>
      </c>
      <c r="KP14" s="39">
        <f t="shared" ca="1" si="267"/>
        <v>0</v>
      </c>
      <c r="KQ14" s="39">
        <f t="shared" ca="1" si="268"/>
        <v>0</v>
      </c>
      <c r="KR14" s="39">
        <f t="shared" ca="1" si="269"/>
        <v>0</v>
      </c>
      <c r="KS14" s="39">
        <f t="shared" ca="1" si="270"/>
        <v>0</v>
      </c>
      <c r="KT14" s="39">
        <f t="shared" ca="1" si="271"/>
        <v>0</v>
      </c>
      <c r="KU14" s="39">
        <f t="shared" ca="1" si="272"/>
        <v>0</v>
      </c>
      <c r="KV14" s="39">
        <f t="shared" ca="1" si="273"/>
        <v>0</v>
      </c>
      <c r="KW14" s="39">
        <f t="shared" ca="1" si="274"/>
        <v>0</v>
      </c>
      <c r="KX14" s="39">
        <f t="shared" ca="1" si="275"/>
        <v>-245</v>
      </c>
      <c r="KY14" s="39">
        <f t="shared" ca="1" si="276"/>
        <v>0</v>
      </c>
      <c r="KZ14" s="39">
        <f t="shared" ca="1" si="277"/>
        <v>1</v>
      </c>
      <c r="LA14" s="39">
        <f t="shared" ca="1" si="278"/>
        <v>0</v>
      </c>
      <c r="LB14" s="39">
        <f t="shared" ca="1" si="279"/>
        <v>0</v>
      </c>
      <c r="LC14" s="39">
        <f t="shared" ca="1" si="280"/>
        <v>0</v>
      </c>
      <c r="LD14" s="39">
        <f t="shared" ca="1" si="281"/>
        <v>0</v>
      </c>
      <c r="LE14" s="39">
        <f t="shared" ca="1" si="282"/>
        <v>0</v>
      </c>
      <c r="LF14" s="39">
        <f t="shared" ca="1" si="283"/>
        <v>0</v>
      </c>
      <c r="LG14" s="39">
        <f t="shared" ca="1" si="284"/>
        <v>0</v>
      </c>
      <c r="LH14" s="39">
        <f t="shared" ca="1" si="285"/>
        <v>0</v>
      </c>
      <c r="LI14" s="39">
        <f t="shared" ca="1" si="286"/>
        <v>0</v>
      </c>
      <c r="LJ14" s="39">
        <f t="shared" ca="1" si="287"/>
        <v>0</v>
      </c>
      <c r="LK14" s="39">
        <f t="shared" ca="1" si="288"/>
        <v>0</v>
      </c>
      <c r="LL14" s="39">
        <f t="shared" ca="1" si="289"/>
        <v>0</v>
      </c>
      <c r="LM14" s="39">
        <f t="shared" ca="1" si="290"/>
        <v>0</v>
      </c>
      <c r="LN14" s="39">
        <f t="shared" ca="1" si="291"/>
        <v>0</v>
      </c>
      <c r="LO14" s="39">
        <f t="shared" ca="1" si="292"/>
        <v>0</v>
      </c>
      <c r="LP14" s="39">
        <f t="shared" ca="1" si="293"/>
        <v>0</v>
      </c>
      <c r="LQ14" s="39">
        <f t="shared" ca="1" si="294"/>
        <v>0</v>
      </c>
      <c r="LR14" s="39">
        <f t="shared" ca="1" si="295"/>
        <v>0</v>
      </c>
      <c r="LS14" s="39">
        <f t="shared" ca="1" si="296"/>
        <v>0</v>
      </c>
      <c r="LT14" s="39">
        <f t="shared" ca="1" si="297"/>
        <v>0</v>
      </c>
      <c r="LU14" s="39">
        <f t="shared" ca="1" si="298"/>
        <v>0</v>
      </c>
      <c r="LV14" s="39">
        <f t="shared" ca="1" si="299"/>
        <v>0</v>
      </c>
      <c r="LW14" s="39">
        <f t="shared" ca="1" si="300"/>
        <v>0</v>
      </c>
      <c r="LX14" s="39">
        <f t="shared" ca="1" si="301"/>
        <v>0</v>
      </c>
      <c r="LY14" s="39">
        <f t="shared" ca="1" si="302"/>
        <v>0</v>
      </c>
      <c r="LZ14" s="39">
        <f t="shared" ca="1" si="303"/>
        <v>0</v>
      </c>
      <c r="MA14" s="39">
        <f t="shared" ca="1" si="304"/>
        <v>0</v>
      </c>
      <c r="MB14" s="39">
        <f t="shared" ca="1" si="305"/>
        <v>0</v>
      </c>
      <c r="MC14" s="39">
        <f t="shared" ca="1" si="306"/>
        <v>0</v>
      </c>
      <c r="MD14" s="39">
        <f t="shared" ca="1" si="307"/>
        <v>0</v>
      </c>
      <c r="ME14" s="39">
        <f t="shared" ca="1" si="308"/>
        <v>0</v>
      </c>
      <c r="MF14" s="39">
        <f t="shared" ca="1" si="309"/>
        <v>0</v>
      </c>
      <c r="MG14" s="39">
        <f t="shared" ca="1" si="310"/>
        <v>0</v>
      </c>
      <c r="MH14" s="39">
        <f t="shared" ca="1" si="311"/>
        <v>0</v>
      </c>
      <c r="MI14" s="39">
        <f t="shared" ca="1" si="312"/>
        <v>0</v>
      </c>
      <c r="MJ14" s="39">
        <f t="shared" ca="1" si="313"/>
        <v>0</v>
      </c>
      <c r="MK14" s="39">
        <f t="shared" ca="1" si="314"/>
        <v>0</v>
      </c>
      <c r="ML14" s="39">
        <f t="shared" ca="1" si="315"/>
        <v>0</v>
      </c>
      <c r="MM14" s="39">
        <f t="shared" ca="1" si="316"/>
        <v>0</v>
      </c>
      <c r="MN14" s="39">
        <f t="shared" ca="1" si="317"/>
        <v>0</v>
      </c>
      <c r="MO14" s="39">
        <f t="shared" ca="1" si="318"/>
        <v>0</v>
      </c>
      <c r="MP14" s="39">
        <f t="shared" ca="1" si="319"/>
        <v>0</v>
      </c>
      <c r="MQ14" s="39">
        <f t="shared" ca="1" si="320"/>
        <v>0</v>
      </c>
      <c r="MR14" s="39">
        <f t="shared" ca="1" si="321"/>
        <v>0</v>
      </c>
      <c r="MS14" s="39">
        <f t="shared" ca="1" si="322"/>
        <v>0</v>
      </c>
      <c r="MT14" s="39">
        <f t="shared" ca="1" si="323"/>
        <v>0</v>
      </c>
      <c r="MU14" s="39">
        <f t="shared" ca="1" si="324"/>
        <v>0</v>
      </c>
      <c r="MV14" s="39">
        <f t="shared" ca="1" si="325"/>
        <v>0</v>
      </c>
      <c r="MW14" s="39">
        <f t="shared" ca="1" si="326"/>
        <v>0</v>
      </c>
      <c r="MX14" s="39">
        <f t="shared" ca="1" si="327"/>
        <v>0</v>
      </c>
      <c r="MY14" s="39">
        <f t="shared" ca="1" si="328"/>
        <v>0</v>
      </c>
      <c r="MZ14" s="39">
        <f t="shared" ca="1" si="329"/>
        <v>0</v>
      </c>
      <c r="NA14" s="39">
        <f t="shared" ca="1" si="330"/>
        <v>0</v>
      </c>
      <c r="NB14" s="39">
        <f t="shared" ca="1" si="331"/>
        <v>0</v>
      </c>
      <c r="NC14" s="39">
        <f t="shared" ca="1" si="332"/>
        <v>0</v>
      </c>
      <c r="ND14" s="39">
        <f t="shared" ca="1" si="333"/>
        <v>0</v>
      </c>
      <c r="NE14" s="39">
        <f t="shared" ca="1" si="334"/>
        <v>0</v>
      </c>
      <c r="NF14" s="39">
        <f t="shared" ca="1" si="335"/>
        <v>0</v>
      </c>
      <c r="NG14" s="39">
        <f t="shared" ca="1" si="336"/>
        <v>0</v>
      </c>
      <c r="NH14" s="39">
        <f t="shared" ca="1" si="337"/>
        <v>0</v>
      </c>
      <c r="NI14" s="39">
        <f t="shared" ca="1" si="338"/>
        <v>0</v>
      </c>
      <c r="NJ14" s="39">
        <f t="shared" ca="1" si="339"/>
        <v>0</v>
      </c>
      <c r="NK14" s="39">
        <f t="shared" ca="1" si="340"/>
        <v>0</v>
      </c>
      <c r="NL14" s="39">
        <f t="shared" ca="1" si="341"/>
        <v>0</v>
      </c>
      <c r="NM14" s="39">
        <f t="shared" ca="1" si="342"/>
        <v>0</v>
      </c>
      <c r="NN14" s="39">
        <f t="shared" ca="1" si="343"/>
        <v>0</v>
      </c>
      <c r="NO14" s="39">
        <f t="shared" ca="1" si="344"/>
        <v>0</v>
      </c>
      <c r="NP14" s="39">
        <f t="shared" ca="1" si="345"/>
        <v>0</v>
      </c>
      <c r="NQ14" s="39">
        <f t="shared" ca="1" si="346"/>
        <v>0</v>
      </c>
      <c r="NR14" s="39">
        <f t="shared" ca="1" si="347"/>
        <v>0</v>
      </c>
      <c r="NS14" s="39">
        <f t="shared" ca="1" si="348"/>
        <v>0</v>
      </c>
      <c r="NT14" s="39">
        <f t="shared" ca="1" si="349"/>
        <v>0</v>
      </c>
      <c r="NU14" s="39">
        <f t="shared" ca="1" si="350"/>
        <v>0</v>
      </c>
      <c r="NV14" s="39">
        <f t="shared" ca="1" si="351"/>
        <v>0</v>
      </c>
    </row>
    <row r="15" spans="1:386" x14ac:dyDescent="0.2">
      <c r="A15" s="39">
        <f>'node config'!$A15</f>
        <v>38</v>
      </c>
      <c r="B15" s="39" t="str">
        <f>'node config'!$C15</f>
        <v>app_first</v>
      </c>
      <c r="C15" s="39">
        <f>'node config'!E15</f>
        <v>1</v>
      </c>
      <c r="D15" s="40">
        <f>'node config'!$H15</f>
        <v>139</v>
      </c>
      <c r="E15" s="36">
        <f ca="1">IF(ISBLANK(OFFSET('node config'!$U15,0,2*(COLUMN()-COLUMN($E15)))),"",OFFSET('node config'!$U15,0,2*(COLUMN()-COLUMN($E15))))</f>
        <v>39</v>
      </c>
      <c r="F15" s="36" t="str">
        <f ca="1">IF(ISBLANK(OFFSET('node config'!$U15,0,2*(COLUMN()-COLUMN($E15)))),"",OFFSET('node config'!$U15,0,2*(COLUMN()-COLUMN($E15))))</f>
        <v/>
      </c>
      <c r="G15" s="36" t="str">
        <f ca="1">IF(ISBLANK(OFFSET('node config'!$U15,0,2*(COLUMN()-COLUMN($E15)))),"",OFFSET('node config'!$U15,0,2*(COLUMN()-COLUMN($E15))))</f>
        <v/>
      </c>
      <c r="H15" s="36" t="str">
        <f ca="1">IF(ISBLANK(OFFSET('node config'!$U15,0,2*(COLUMN()-COLUMN($E15)))),"",OFFSET('node config'!$U15,0,2*(COLUMN()-COLUMN($E15))))</f>
        <v/>
      </c>
      <c r="I15" s="36" t="str">
        <f ca="1">IF(ISBLANK(OFFSET('node config'!$U15,0,2*(COLUMN()-COLUMN($E15)))),"",OFFSET('node config'!$U15,0,2*(COLUMN()-COLUMN($E15))))</f>
        <v/>
      </c>
      <c r="J15" s="36" t="str">
        <f ca="1">IF(ISBLANK(OFFSET('node config'!$U15,0,2*(COLUMN()-COLUMN($E15)))),"",OFFSET('node config'!$U15,0,2*(COLUMN()-COLUMN($E15))))</f>
        <v/>
      </c>
      <c r="K15" s="36" t="str">
        <f ca="1">IF(ISBLANK(OFFSET('node config'!$U15,0,2*(COLUMN()-COLUMN($E15)))),"",OFFSET('node config'!$U15,0,2*(COLUMN()-COLUMN($E15))))</f>
        <v/>
      </c>
      <c r="L15" s="36" t="str">
        <f ca="1">IF(ISBLANK(OFFSET('node config'!$U15,0,2*(COLUMN()-COLUMN($E15)))),"",OFFSET('node config'!$U15,0,2*(COLUMN()-COLUMN($E15))))</f>
        <v/>
      </c>
      <c r="M15" s="38">
        <f ca="1">IFERROR(OFFSET('node config'!$V15,0,2*(COLUMN()-COLUMN($M15)))/INDEX('node config'!$B15:$B64,MATCH(E15,'node config'!$A15:$A64,0))-1,"")</f>
        <v>3</v>
      </c>
      <c r="N15" s="38" t="str">
        <f ca="1">IFERROR(OFFSET('node config'!$V15,0,2*(COLUMN()-COLUMN($M15)))/INDEX('node config'!$B15:$B64,MATCH(F15,'node config'!$A15:$A64,0))-1,"")</f>
        <v/>
      </c>
      <c r="O15" s="38" t="str">
        <f ca="1">IFERROR(OFFSET('node config'!$V15,0,2*(COLUMN()-COLUMN($M15)))/INDEX('node config'!$B15:$B64,MATCH(G15,'node config'!$A15:$A64,0))-1,"")</f>
        <v/>
      </c>
      <c r="P15" s="38" t="str">
        <f ca="1">IFERROR(OFFSET('node config'!$V15,0,2*(COLUMN()-COLUMN($M15)))/INDEX('node config'!$B15:$B64,MATCH(H15,'node config'!$A15:$A64,0))-1,"")</f>
        <v/>
      </c>
      <c r="Q15" s="38" t="str">
        <f ca="1">IFERROR(OFFSET('node config'!$V15,0,2*(COLUMN()-COLUMN($M15)))/INDEX('node config'!$B15:$B64,MATCH(I15,'node config'!$A15:$A64,0))-1,"")</f>
        <v/>
      </c>
      <c r="R15" s="38" t="str">
        <f ca="1">IFERROR(OFFSET('node config'!$V15,0,2*(COLUMN()-COLUMN($M15)))/INDEX('node config'!$B15:$B64,MATCH(J15,'node config'!$A15:$A64,0))-1,"")</f>
        <v/>
      </c>
      <c r="S15" s="38" t="str">
        <f ca="1">IFERROR(OFFSET('node config'!$V15,0,2*(COLUMN()-COLUMN($M15)))/INDEX('node config'!$B15:$B64,MATCH(K15,'node config'!$A15:$A64,0))-1,"")</f>
        <v/>
      </c>
      <c r="T15" s="38" t="str">
        <f ca="1">IFERROR(OFFSET('node config'!$V15,0,2*(COLUMN()-COLUMN($M15)))/INDEX('node config'!$B15:$B64,MATCH(L15,'node config'!$A15:$A64,0))-1,"")</f>
        <v/>
      </c>
      <c r="U15" s="36">
        <f t="shared" ca="1" si="352"/>
        <v>276</v>
      </c>
      <c r="V15" s="36" t="str">
        <f t="shared" ca="1" si="0"/>
        <v/>
      </c>
      <c r="W15" s="36" t="str">
        <f t="shared" ca="1" si="0"/>
        <v/>
      </c>
      <c r="X15" s="36" t="str">
        <f t="shared" ca="1" si="0"/>
        <v/>
      </c>
      <c r="Y15" s="36" t="str">
        <f t="shared" ca="1" si="0"/>
        <v/>
      </c>
      <c r="Z15" s="36" t="str">
        <f t="shared" ca="1" si="0"/>
        <v/>
      </c>
      <c r="AA15" s="36" t="str">
        <f t="shared" ca="1" si="0"/>
        <v/>
      </c>
      <c r="AB15" s="36" t="str">
        <f t="shared" ca="1" si="0"/>
        <v/>
      </c>
      <c r="AC15" s="40">
        <f t="shared" ca="1" si="353"/>
        <v>139</v>
      </c>
      <c r="AD15" s="40">
        <f t="shared" ca="1" si="354"/>
        <v>0</v>
      </c>
      <c r="AE15" s="40">
        <f t="shared" ca="1" si="355"/>
        <v>0</v>
      </c>
      <c r="AF15" s="40">
        <f t="shared" ca="1" si="356"/>
        <v>0</v>
      </c>
      <c r="AG15" s="40">
        <f t="shared" ca="1" si="357"/>
        <v>0</v>
      </c>
      <c r="AH15" s="40">
        <f t="shared" ca="1" si="358"/>
        <v>0</v>
      </c>
      <c r="AI15" s="40">
        <f t="shared" ca="1" si="359"/>
        <v>0</v>
      </c>
      <c r="AJ15" s="40">
        <f t="shared" ca="1" si="360"/>
        <v>0</v>
      </c>
      <c r="AK15" s="39">
        <f t="shared" ca="1" si="2"/>
        <v>0</v>
      </c>
      <c r="AL15" s="39">
        <f t="shared" ca="1" si="3"/>
        <v>0</v>
      </c>
      <c r="AM15" s="39">
        <f t="shared" ca="1" si="4"/>
        <v>0</v>
      </c>
      <c r="AN15" s="39">
        <f t="shared" ca="1" si="5"/>
        <v>0</v>
      </c>
      <c r="AO15" s="39">
        <f t="shared" ca="1" si="6"/>
        <v>0</v>
      </c>
      <c r="AP15" s="39">
        <f t="shared" ca="1" si="7"/>
        <v>0</v>
      </c>
      <c r="AQ15" s="39">
        <f t="shared" ca="1" si="8"/>
        <v>0</v>
      </c>
      <c r="AR15" s="39">
        <f t="shared" ca="1" si="9"/>
        <v>0</v>
      </c>
      <c r="AS15" s="39">
        <f t="shared" ca="1" si="10"/>
        <v>0</v>
      </c>
      <c r="AT15" s="39">
        <f t="shared" ca="1" si="11"/>
        <v>0</v>
      </c>
      <c r="AU15" s="39">
        <f t="shared" ca="1" si="12"/>
        <v>0</v>
      </c>
      <c r="AV15" s="39">
        <f t="shared" ca="1" si="13"/>
        <v>0</v>
      </c>
      <c r="AW15" s="39">
        <f t="shared" ca="1" si="14"/>
        <v>0</v>
      </c>
      <c r="AX15" s="39">
        <f t="shared" ca="1" si="15"/>
        <v>0</v>
      </c>
      <c r="AY15" s="39">
        <f t="shared" ca="1" si="16"/>
        <v>0</v>
      </c>
      <c r="AZ15" s="39">
        <f t="shared" ca="1" si="17"/>
        <v>0</v>
      </c>
      <c r="BA15" s="39">
        <f t="shared" ca="1" si="18"/>
        <v>0</v>
      </c>
      <c r="BB15" s="39">
        <f t="shared" ca="1" si="19"/>
        <v>0</v>
      </c>
      <c r="BC15" s="39">
        <f t="shared" ca="1" si="20"/>
        <v>0</v>
      </c>
      <c r="BD15" s="39">
        <f t="shared" ca="1" si="21"/>
        <v>0</v>
      </c>
      <c r="BE15" s="39">
        <f t="shared" ca="1" si="22"/>
        <v>0</v>
      </c>
      <c r="BF15" s="39">
        <f t="shared" ca="1" si="23"/>
        <v>0</v>
      </c>
      <c r="BG15" s="39">
        <f t="shared" ca="1" si="24"/>
        <v>0</v>
      </c>
      <c r="BH15" s="39">
        <f t="shared" ca="1" si="25"/>
        <v>0</v>
      </c>
      <c r="BI15" s="39">
        <f t="shared" ca="1" si="26"/>
        <v>0</v>
      </c>
      <c r="BJ15" s="39">
        <f t="shared" ca="1" si="27"/>
        <v>0</v>
      </c>
      <c r="BK15" s="39">
        <f t="shared" ca="1" si="28"/>
        <v>0</v>
      </c>
      <c r="BL15" s="39">
        <f t="shared" ca="1" si="29"/>
        <v>0</v>
      </c>
      <c r="BM15" s="39">
        <f t="shared" ca="1" si="30"/>
        <v>0</v>
      </c>
      <c r="BN15" s="39">
        <f t="shared" ca="1" si="31"/>
        <v>0</v>
      </c>
      <c r="BO15" s="39">
        <f t="shared" ca="1" si="32"/>
        <v>0</v>
      </c>
      <c r="BP15" s="39">
        <f t="shared" ca="1" si="33"/>
        <v>0</v>
      </c>
      <c r="BQ15" s="39">
        <f t="shared" ca="1" si="34"/>
        <v>0</v>
      </c>
      <c r="BR15" s="39">
        <f t="shared" ca="1" si="35"/>
        <v>0</v>
      </c>
      <c r="BS15" s="39">
        <f t="shared" ca="1" si="36"/>
        <v>0</v>
      </c>
      <c r="BT15" s="39">
        <f t="shared" ca="1" si="37"/>
        <v>0</v>
      </c>
      <c r="BU15" s="39">
        <f t="shared" ca="1" si="38"/>
        <v>0</v>
      </c>
      <c r="BV15" s="39">
        <f t="shared" ca="1" si="39"/>
        <v>-195</v>
      </c>
      <c r="BW15" s="39">
        <f t="shared" ca="1" si="40"/>
        <v>4</v>
      </c>
      <c r="BX15" s="39">
        <f t="shared" ca="1" si="41"/>
        <v>0</v>
      </c>
      <c r="BY15" s="39">
        <f t="shared" ca="1" si="42"/>
        <v>0</v>
      </c>
      <c r="BZ15" s="39">
        <f t="shared" ca="1" si="43"/>
        <v>0</v>
      </c>
      <c r="CA15" s="39">
        <f t="shared" ca="1" si="44"/>
        <v>0</v>
      </c>
      <c r="CB15" s="39">
        <f t="shared" ca="1" si="45"/>
        <v>0</v>
      </c>
      <c r="CC15" s="39">
        <f t="shared" ca="1" si="46"/>
        <v>0</v>
      </c>
      <c r="CD15" s="39">
        <f t="shared" ca="1" si="47"/>
        <v>0</v>
      </c>
      <c r="CE15" s="39">
        <f t="shared" ca="1" si="48"/>
        <v>0</v>
      </c>
      <c r="CF15" s="39">
        <f t="shared" ca="1" si="49"/>
        <v>0</v>
      </c>
      <c r="CG15" s="39">
        <f t="shared" ca="1" si="50"/>
        <v>0</v>
      </c>
      <c r="CH15" s="39">
        <f t="shared" ca="1" si="51"/>
        <v>0</v>
      </c>
      <c r="CI15" s="39">
        <f t="shared" ca="1" si="52"/>
        <v>0</v>
      </c>
      <c r="CJ15" s="39">
        <f t="shared" ca="1" si="53"/>
        <v>0</v>
      </c>
      <c r="CK15" s="39">
        <f t="shared" ca="1" si="54"/>
        <v>0</v>
      </c>
      <c r="CL15" s="39">
        <f t="shared" ca="1" si="55"/>
        <v>0</v>
      </c>
      <c r="CM15" s="39">
        <f t="shared" ca="1" si="56"/>
        <v>0</v>
      </c>
      <c r="CN15" s="39">
        <f t="shared" ca="1" si="57"/>
        <v>0</v>
      </c>
      <c r="CO15" s="39">
        <f t="shared" ca="1" si="58"/>
        <v>0</v>
      </c>
      <c r="CP15" s="39">
        <f t="shared" ca="1" si="59"/>
        <v>0</v>
      </c>
      <c r="CQ15" s="39">
        <f t="shared" ca="1" si="60"/>
        <v>0</v>
      </c>
      <c r="CR15" s="39">
        <f t="shared" ca="1" si="61"/>
        <v>0</v>
      </c>
      <c r="CS15" s="39">
        <f t="shared" ca="1" si="62"/>
        <v>0</v>
      </c>
      <c r="CT15" s="39">
        <f t="shared" ca="1" si="63"/>
        <v>0</v>
      </c>
      <c r="CU15" s="39">
        <f t="shared" ca="1" si="64"/>
        <v>0</v>
      </c>
      <c r="CV15" s="39">
        <f t="shared" ca="1" si="65"/>
        <v>47</v>
      </c>
      <c r="CW15" s="39">
        <f t="shared" ca="1" si="66"/>
        <v>23</v>
      </c>
      <c r="CX15" s="39">
        <f t="shared" ca="1" si="67"/>
        <v>870</v>
      </c>
      <c r="CY15" s="39">
        <f t="shared" ca="1" si="68"/>
        <v>1</v>
      </c>
      <c r="CZ15" s="39">
        <f t="shared" ca="1" si="69"/>
        <v>0</v>
      </c>
      <c r="DA15" s="39">
        <f t="shared" ca="1" si="70"/>
        <v>0</v>
      </c>
      <c r="DB15" s="39">
        <f t="shared" ca="1" si="71"/>
        <v>0</v>
      </c>
      <c r="DC15" s="39">
        <f t="shared" ca="1" si="72"/>
        <v>0</v>
      </c>
      <c r="DD15" s="39">
        <f t="shared" ca="1" si="73"/>
        <v>0</v>
      </c>
      <c r="DE15" s="39">
        <f t="shared" ca="1" si="74"/>
        <v>0</v>
      </c>
      <c r="DF15" s="39">
        <f t="shared" ca="1" si="75"/>
        <v>0</v>
      </c>
      <c r="DG15" s="39">
        <f t="shared" ca="1" si="76"/>
        <v>0</v>
      </c>
      <c r="DH15" s="39">
        <f t="shared" ca="1" si="77"/>
        <v>0</v>
      </c>
      <c r="DI15" s="39">
        <f t="shared" ca="1" si="78"/>
        <v>0</v>
      </c>
      <c r="DJ15" s="39">
        <f t="shared" ca="1" si="79"/>
        <v>0</v>
      </c>
      <c r="DK15" s="39">
        <f t="shared" ca="1" si="80"/>
        <v>0</v>
      </c>
      <c r="DL15" s="39">
        <f t="shared" ca="1" si="81"/>
        <v>0</v>
      </c>
      <c r="DM15" s="39">
        <f t="shared" ca="1" si="82"/>
        <v>0</v>
      </c>
      <c r="DN15" s="39">
        <f t="shared" ca="1" si="83"/>
        <v>0</v>
      </c>
      <c r="DO15" s="39">
        <f t="shared" ca="1" si="84"/>
        <v>0</v>
      </c>
      <c r="DP15" s="39">
        <f t="shared" ca="1" si="85"/>
        <v>0</v>
      </c>
      <c r="DQ15" s="39">
        <f t="shared" ca="1" si="86"/>
        <v>0</v>
      </c>
      <c r="DR15" s="39">
        <f t="shared" ca="1" si="87"/>
        <v>0</v>
      </c>
      <c r="DS15" s="39">
        <f t="shared" ca="1" si="88"/>
        <v>0</v>
      </c>
      <c r="DT15" s="39">
        <f t="shared" ca="1" si="89"/>
        <v>0</v>
      </c>
      <c r="DU15" s="39">
        <f t="shared" ca="1" si="90"/>
        <v>0</v>
      </c>
      <c r="DV15" s="39">
        <f t="shared" ca="1" si="91"/>
        <v>0</v>
      </c>
      <c r="DW15" s="39">
        <f t="shared" ca="1" si="92"/>
        <v>0</v>
      </c>
      <c r="DX15" s="39">
        <f t="shared" ca="1" si="93"/>
        <v>0</v>
      </c>
      <c r="DY15" s="39">
        <f t="shared" ca="1" si="94"/>
        <v>0</v>
      </c>
      <c r="DZ15" s="39">
        <f t="shared" ca="1" si="95"/>
        <v>0</v>
      </c>
      <c r="EA15" s="39">
        <f t="shared" ca="1" si="96"/>
        <v>0</v>
      </c>
      <c r="EB15" s="39">
        <f t="shared" ca="1" si="97"/>
        <v>0</v>
      </c>
      <c r="EC15" s="39">
        <f t="shared" ca="1" si="98"/>
        <v>0</v>
      </c>
      <c r="ED15" s="39">
        <f t="shared" ca="1" si="99"/>
        <v>0</v>
      </c>
      <c r="EE15" s="39">
        <f t="shared" ca="1" si="100"/>
        <v>0</v>
      </c>
      <c r="EF15" s="39">
        <f t="shared" ca="1" si="101"/>
        <v>0</v>
      </c>
      <c r="EG15" s="39">
        <f t="shared" ca="1" si="102"/>
        <v>0</v>
      </c>
      <c r="EH15" s="39">
        <f t="shared" ca="1" si="103"/>
        <v>0</v>
      </c>
      <c r="EI15" s="39">
        <f t="shared" ca="1" si="104"/>
        <v>0</v>
      </c>
      <c r="EJ15" s="39">
        <f t="shared" ca="1" si="105"/>
        <v>0</v>
      </c>
      <c r="EK15" s="39">
        <f t="shared" ca="1" si="106"/>
        <v>0</v>
      </c>
      <c r="EL15" s="39">
        <f t="shared" ca="1" si="107"/>
        <v>0</v>
      </c>
      <c r="EM15" s="39">
        <f t="shared" ca="1" si="108"/>
        <v>0</v>
      </c>
      <c r="EN15" s="39">
        <f t="shared" ca="1" si="109"/>
        <v>0</v>
      </c>
      <c r="EO15" s="39">
        <f t="shared" ca="1" si="110"/>
        <v>0</v>
      </c>
      <c r="EP15" s="39">
        <f t="shared" ca="1" si="111"/>
        <v>0</v>
      </c>
      <c r="EQ15" s="39">
        <f t="shared" ca="1" si="112"/>
        <v>0</v>
      </c>
      <c r="ER15" s="39">
        <f t="shared" ca="1" si="113"/>
        <v>0</v>
      </c>
      <c r="ES15" s="39">
        <f t="shared" ca="1" si="114"/>
        <v>0</v>
      </c>
      <c r="ET15" s="39">
        <f t="shared" ca="1" si="115"/>
        <v>0</v>
      </c>
      <c r="EU15" s="39">
        <f t="shared" ca="1" si="116"/>
        <v>0</v>
      </c>
      <c r="EV15" s="39">
        <f t="shared" ca="1" si="117"/>
        <v>0</v>
      </c>
      <c r="EW15" s="39">
        <f t="shared" ca="1" si="118"/>
        <v>0</v>
      </c>
      <c r="EX15" s="39">
        <f t="shared" ca="1" si="119"/>
        <v>0</v>
      </c>
      <c r="EY15" s="39">
        <f t="shared" ca="1" si="120"/>
        <v>0</v>
      </c>
      <c r="EZ15" s="39">
        <f t="shared" ca="1" si="121"/>
        <v>0</v>
      </c>
      <c r="FA15" s="39">
        <f t="shared" ca="1" si="122"/>
        <v>0</v>
      </c>
      <c r="FB15" s="39">
        <f t="shared" ca="1" si="123"/>
        <v>0</v>
      </c>
      <c r="FC15" s="39">
        <f t="shared" ca="1" si="124"/>
        <v>0</v>
      </c>
      <c r="FD15" s="39">
        <f t="shared" ca="1" si="125"/>
        <v>0</v>
      </c>
      <c r="FE15" s="39">
        <f t="shared" ca="1" si="126"/>
        <v>0</v>
      </c>
      <c r="FF15" s="39">
        <f t="shared" ca="1" si="127"/>
        <v>0</v>
      </c>
      <c r="FG15" s="39">
        <f t="shared" ca="1" si="128"/>
        <v>0</v>
      </c>
      <c r="FH15" s="39">
        <f t="shared" ca="1" si="129"/>
        <v>0</v>
      </c>
      <c r="FI15" s="39">
        <f t="shared" ca="1" si="130"/>
        <v>0</v>
      </c>
      <c r="FJ15" s="39">
        <f t="shared" ca="1" si="131"/>
        <v>0</v>
      </c>
      <c r="FK15" s="39">
        <f t="shared" ca="1" si="132"/>
        <v>0</v>
      </c>
      <c r="FL15" s="39">
        <f t="shared" ca="1" si="133"/>
        <v>0</v>
      </c>
      <c r="FM15" s="39">
        <f t="shared" ca="1" si="134"/>
        <v>0</v>
      </c>
      <c r="FN15" s="39">
        <f t="shared" ca="1" si="135"/>
        <v>0</v>
      </c>
      <c r="FO15" s="39">
        <f t="shared" ca="1" si="136"/>
        <v>0</v>
      </c>
      <c r="FP15" s="39">
        <f t="shared" ca="1" si="137"/>
        <v>0</v>
      </c>
      <c r="FQ15" s="39">
        <f t="shared" ca="1" si="138"/>
        <v>0</v>
      </c>
      <c r="FR15" s="39">
        <f t="shared" ca="1" si="139"/>
        <v>0</v>
      </c>
      <c r="FS15" s="39">
        <f t="shared" ca="1" si="140"/>
        <v>0</v>
      </c>
      <c r="FT15" s="39">
        <f t="shared" ca="1" si="141"/>
        <v>0</v>
      </c>
      <c r="FU15" s="39">
        <f t="shared" ca="1" si="142"/>
        <v>0</v>
      </c>
      <c r="FV15" s="39">
        <f t="shared" ca="1" si="143"/>
        <v>0</v>
      </c>
      <c r="FW15" s="39">
        <f t="shared" ca="1" si="144"/>
        <v>0</v>
      </c>
      <c r="FX15" s="39">
        <f t="shared" ca="1" si="145"/>
        <v>0</v>
      </c>
      <c r="FY15" s="39">
        <f t="shared" ca="1" si="146"/>
        <v>0</v>
      </c>
      <c r="FZ15" s="39">
        <f t="shared" ca="1" si="147"/>
        <v>0</v>
      </c>
      <c r="GA15" s="39">
        <f t="shared" ca="1" si="148"/>
        <v>0</v>
      </c>
      <c r="GB15" s="39">
        <f t="shared" ca="1" si="149"/>
        <v>0</v>
      </c>
      <c r="GC15" s="39">
        <f t="shared" ca="1" si="150"/>
        <v>0</v>
      </c>
      <c r="GD15" s="39">
        <f t="shared" ca="1" si="151"/>
        <v>0</v>
      </c>
      <c r="GE15" s="39">
        <f t="shared" ca="1" si="152"/>
        <v>0</v>
      </c>
      <c r="GF15" s="39">
        <f t="shared" ca="1" si="153"/>
        <v>0</v>
      </c>
      <c r="GG15" s="39">
        <f t="shared" ca="1" si="154"/>
        <v>0</v>
      </c>
      <c r="GH15" s="39">
        <f t="shared" ca="1" si="155"/>
        <v>0</v>
      </c>
      <c r="GI15" s="39">
        <f t="shared" ca="1" si="156"/>
        <v>0</v>
      </c>
      <c r="GJ15" s="39">
        <f t="shared" ca="1" si="157"/>
        <v>0</v>
      </c>
      <c r="GK15" s="39">
        <f t="shared" ca="1" si="158"/>
        <v>0</v>
      </c>
      <c r="GL15" s="39">
        <f t="shared" ca="1" si="159"/>
        <v>0</v>
      </c>
      <c r="GM15" s="39">
        <f t="shared" ca="1" si="160"/>
        <v>0</v>
      </c>
      <c r="GN15" s="39">
        <f t="shared" ca="1" si="161"/>
        <v>0</v>
      </c>
      <c r="GO15" s="39">
        <f t="shared" ca="1" si="162"/>
        <v>0</v>
      </c>
      <c r="GP15" s="39">
        <f t="shared" ca="1" si="163"/>
        <v>0</v>
      </c>
      <c r="GQ15" s="39">
        <f t="shared" ca="1" si="164"/>
        <v>0</v>
      </c>
      <c r="GR15" s="39">
        <f t="shared" ca="1" si="165"/>
        <v>0</v>
      </c>
      <c r="GS15" s="39">
        <f t="shared" ca="1" si="166"/>
        <v>0</v>
      </c>
      <c r="GT15" s="39">
        <f t="shared" ca="1" si="167"/>
        <v>0</v>
      </c>
      <c r="GU15" s="39">
        <f t="shared" ca="1" si="168"/>
        <v>0</v>
      </c>
      <c r="GV15" s="39">
        <f t="shared" ca="1" si="169"/>
        <v>0</v>
      </c>
      <c r="GW15" s="39">
        <f t="shared" ca="1" si="170"/>
        <v>0</v>
      </c>
      <c r="GX15" s="39">
        <f t="shared" ca="1" si="171"/>
        <v>0</v>
      </c>
      <c r="GY15" s="39">
        <f t="shared" ca="1" si="172"/>
        <v>0</v>
      </c>
      <c r="GZ15" s="39">
        <f t="shared" ca="1" si="173"/>
        <v>0</v>
      </c>
      <c r="HA15" s="39">
        <f t="shared" ca="1" si="174"/>
        <v>0</v>
      </c>
      <c r="HB15" s="39">
        <f t="shared" ca="1" si="175"/>
        <v>0</v>
      </c>
      <c r="HC15" s="39">
        <f t="shared" ca="1" si="176"/>
        <v>0</v>
      </c>
      <c r="HD15" s="39">
        <f t="shared" ca="1" si="177"/>
        <v>0</v>
      </c>
      <c r="HE15" s="39">
        <f t="shared" ca="1" si="178"/>
        <v>0</v>
      </c>
      <c r="HF15" s="39">
        <f t="shared" ca="1" si="179"/>
        <v>0</v>
      </c>
      <c r="HG15" s="39">
        <f t="shared" ca="1" si="180"/>
        <v>0</v>
      </c>
      <c r="HH15" s="39">
        <f t="shared" ca="1" si="181"/>
        <v>0</v>
      </c>
      <c r="HI15" s="39">
        <f t="shared" ca="1" si="182"/>
        <v>0</v>
      </c>
      <c r="HJ15" s="39">
        <f t="shared" ca="1" si="183"/>
        <v>0</v>
      </c>
      <c r="HK15" s="39">
        <f t="shared" ca="1" si="184"/>
        <v>0</v>
      </c>
      <c r="HL15" s="39">
        <f t="shared" ca="1" si="185"/>
        <v>0</v>
      </c>
      <c r="HM15" s="39">
        <f t="shared" ca="1" si="186"/>
        <v>0</v>
      </c>
      <c r="HN15" s="39">
        <f t="shared" ca="1" si="187"/>
        <v>0</v>
      </c>
      <c r="HO15" s="39">
        <f t="shared" ca="1" si="188"/>
        <v>0</v>
      </c>
      <c r="HP15" s="39">
        <f t="shared" ca="1" si="189"/>
        <v>0</v>
      </c>
      <c r="HQ15" s="39">
        <f t="shared" ca="1" si="190"/>
        <v>0</v>
      </c>
      <c r="HR15" s="39">
        <f t="shared" ca="1" si="191"/>
        <v>36241</v>
      </c>
      <c r="HS15" s="39">
        <f t="shared" ca="1" si="192"/>
        <v>0</v>
      </c>
      <c r="HT15" s="39">
        <f t="shared" ca="1" si="193"/>
        <v>1</v>
      </c>
      <c r="HU15" s="39">
        <f t="shared" ca="1" si="194"/>
        <v>0</v>
      </c>
      <c r="HV15" s="39">
        <f t="shared" ca="1" si="195"/>
        <v>0</v>
      </c>
      <c r="HW15" s="39">
        <f t="shared" ca="1" si="196"/>
        <v>0</v>
      </c>
      <c r="HX15" s="39">
        <f t="shared" ca="1" si="197"/>
        <v>0</v>
      </c>
      <c r="HY15" s="39">
        <f t="shared" ca="1" si="198"/>
        <v>0</v>
      </c>
      <c r="HZ15" s="39">
        <f t="shared" ca="1" si="199"/>
        <v>0</v>
      </c>
      <c r="IA15" s="39">
        <f t="shared" ca="1" si="200"/>
        <v>0</v>
      </c>
      <c r="IB15" s="39">
        <f t="shared" ca="1" si="201"/>
        <v>0</v>
      </c>
      <c r="IC15" s="39">
        <f t="shared" ca="1" si="202"/>
        <v>0</v>
      </c>
      <c r="ID15" s="39">
        <f t="shared" ca="1" si="203"/>
        <v>0</v>
      </c>
      <c r="IE15" s="39">
        <f t="shared" ca="1" si="204"/>
        <v>0</v>
      </c>
      <c r="IF15" s="39">
        <f t="shared" ca="1" si="205"/>
        <v>0</v>
      </c>
      <c r="IG15" s="39">
        <f t="shared" ca="1" si="206"/>
        <v>0</v>
      </c>
      <c r="IH15" s="39">
        <f t="shared" ca="1" si="207"/>
        <v>0</v>
      </c>
      <c r="II15" s="39">
        <f t="shared" ca="1" si="208"/>
        <v>0</v>
      </c>
      <c r="IJ15" s="39">
        <f t="shared" ca="1" si="209"/>
        <v>0</v>
      </c>
      <c r="IK15" s="39">
        <f t="shared" ca="1" si="210"/>
        <v>0</v>
      </c>
      <c r="IL15" s="39">
        <f t="shared" ca="1" si="211"/>
        <v>0</v>
      </c>
      <c r="IM15" s="39">
        <f t="shared" ca="1" si="212"/>
        <v>1</v>
      </c>
      <c r="IN15" s="39">
        <f t="shared" ca="1" si="213"/>
        <v>421</v>
      </c>
      <c r="IO15" s="39">
        <f t="shared" ca="1" si="214"/>
        <v>-84</v>
      </c>
      <c r="IP15" s="39">
        <f t="shared" ca="1" si="215"/>
        <v>0</v>
      </c>
      <c r="IQ15" s="39">
        <f t="shared" ca="1" si="216"/>
        <v>0</v>
      </c>
      <c r="IR15" s="39">
        <f t="shared" ca="1" si="217"/>
        <v>0</v>
      </c>
      <c r="IS15" s="39">
        <f t="shared" ca="1" si="218"/>
        <v>0</v>
      </c>
      <c r="IT15" s="39">
        <f t="shared" ca="1" si="219"/>
        <v>0</v>
      </c>
      <c r="IU15" s="39">
        <f t="shared" ca="1" si="220"/>
        <v>0</v>
      </c>
      <c r="IV15" s="39">
        <f t="shared" ca="1" si="221"/>
        <v>0</v>
      </c>
      <c r="IW15" s="39">
        <f t="shared" ca="1" si="222"/>
        <v>0</v>
      </c>
      <c r="IX15" s="39">
        <f t="shared" ca="1" si="223"/>
        <v>0</v>
      </c>
      <c r="IY15" s="39">
        <f t="shared" ca="1" si="224"/>
        <v>0</v>
      </c>
      <c r="IZ15" s="39">
        <f t="shared" ca="1" si="225"/>
        <v>0</v>
      </c>
      <c r="JA15" s="39">
        <f t="shared" ca="1" si="226"/>
        <v>0</v>
      </c>
      <c r="JB15" s="39">
        <f t="shared" ca="1" si="227"/>
        <v>0</v>
      </c>
      <c r="JC15" s="39">
        <f t="shared" ca="1" si="228"/>
        <v>0</v>
      </c>
      <c r="JD15" s="39">
        <f t="shared" ca="1" si="229"/>
        <v>0</v>
      </c>
      <c r="JE15" s="39">
        <f t="shared" ca="1" si="230"/>
        <v>0</v>
      </c>
      <c r="JF15" s="39">
        <f t="shared" ca="1" si="231"/>
        <v>0</v>
      </c>
      <c r="JG15" s="39">
        <f t="shared" ca="1" si="232"/>
        <v>0</v>
      </c>
      <c r="JH15" s="39">
        <f t="shared" ca="1" si="233"/>
        <v>0</v>
      </c>
      <c r="JI15" s="39">
        <f t="shared" ca="1" si="234"/>
        <v>0</v>
      </c>
      <c r="JJ15" s="39">
        <f t="shared" ca="1" si="235"/>
        <v>0</v>
      </c>
      <c r="JK15" s="39">
        <f t="shared" ca="1" si="236"/>
        <v>0</v>
      </c>
      <c r="JL15" s="39">
        <f t="shared" ca="1" si="237"/>
        <v>0</v>
      </c>
      <c r="JM15" s="39">
        <f t="shared" ca="1" si="238"/>
        <v>0</v>
      </c>
      <c r="JN15" s="39">
        <f t="shared" ca="1" si="239"/>
        <v>0</v>
      </c>
      <c r="JO15" s="39">
        <f t="shared" ca="1" si="240"/>
        <v>0</v>
      </c>
      <c r="JP15" s="39">
        <f t="shared" ca="1" si="241"/>
        <v>0</v>
      </c>
      <c r="JQ15" s="39">
        <f t="shared" ca="1" si="242"/>
        <v>0</v>
      </c>
      <c r="JR15" s="39">
        <f t="shared" ca="1" si="243"/>
        <v>0</v>
      </c>
      <c r="JS15" s="39">
        <f t="shared" ca="1" si="244"/>
        <v>0</v>
      </c>
      <c r="JT15" s="39">
        <f t="shared" ca="1" si="245"/>
        <v>0</v>
      </c>
      <c r="JU15" s="39">
        <f t="shared" ca="1" si="246"/>
        <v>0</v>
      </c>
      <c r="JV15" s="39">
        <f t="shared" ca="1" si="247"/>
        <v>0</v>
      </c>
      <c r="JW15" s="39">
        <f t="shared" ca="1" si="248"/>
        <v>0</v>
      </c>
      <c r="JX15" s="39">
        <f t="shared" ca="1" si="249"/>
        <v>0</v>
      </c>
      <c r="JY15" s="39">
        <f t="shared" ca="1" si="250"/>
        <v>0</v>
      </c>
      <c r="JZ15" s="39">
        <f t="shared" ca="1" si="251"/>
        <v>0</v>
      </c>
      <c r="KA15" s="39">
        <f t="shared" ca="1" si="252"/>
        <v>0</v>
      </c>
      <c r="KB15" s="39">
        <f t="shared" ca="1" si="253"/>
        <v>0</v>
      </c>
      <c r="KC15" s="39">
        <f t="shared" ca="1" si="254"/>
        <v>-167</v>
      </c>
      <c r="KD15" s="39">
        <f t="shared" ca="1" si="255"/>
        <v>7</v>
      </c>
      <c r="KE15" s="39">
        <f t="shared" ca="1" si="256"/>
        <v>3</v>
      </c>
      <c r="KF15" s="39">
        <f t="shared" ca="1" si="257"/>
        <v>0</v>
      </c>
      <c r="KG15" s="39">
        <f t="shared" ca="1" si="258"/>
        <v>1</v>
      </c>
      <c r="KH15" s="39">
        <f t="shared" ca="1" si="259"/>
        <v>0</v>
      </c>
      <c r="KI15" s="39">
        <f t="shared" ca="1" si="260"/>
        <v>0</v>
      </c>
      <c r="KJ15" s="39">
        <f t="shared" ca="1" si="261"/>
        <v>0</v>
      </c>
      <c r="KK15" s="39">
        <f t="shared" ca="1" si="262"/>
        <v>0</v>
      </c>
      <c r="KL15" s="39">
        <f t="shared" ca="1" si="263"/>
        <v>0</v>
      </c>
      <c r="KM15" s="39">
        <f t="shared" ca="1" si="264"/>
        <v>0</v>
      </c>
      <c r="KN15" s="39">
        <f t="shared" ca="1" si="265"/>
        <v>0</v>
      </c>
      <c r="KO15" s="39">
        <f t="shared" ca="1" si="266"/>
        <v>0</v>
      </c>
      <c r="KP15" s="39">
        <f t="shared" ca="1" si="267"/>
        <v>0</v>
      </c>
      <c r="KQ15" s="39">
        <f t="shared" ca="1" si="268"/>
        <v>0</v>
      </c>
      <c r="KR15" s="39">
        <f t="shared" ca="1" si="269"/>
        <v>0</v>
      </c>
      <c r="KS15" s="39">
        <f t="shared" ca="1" si="270"/>
        <v>0</v>
      </c>
      <c r="KT15" s="39">
        <f t="shared" ca="1" si="271"/>
        <v>0</v>
      </c>
      <c r="KU15" s="39">
        <f t="shared" ca="1" si="272"/>
        <v>0</v>
      </c>
      <c r="KV15" s="39">
        <f t="shared" ca="1" si="273"/>
        <v>0</v>
      </c>
      <c r="KW15" s="39">
        <f t="shared" ca="1" si="274"/>
        <v>0</v>
      </c>
      <c r="KX15" s="39">
        <f t="shared" ca="1" si="275"/>
        <v>-245</v>
      </c>
      <c r="KY15" s="39">
        <f t="shared" ca="1" si="276"/>
        <v>0</v>
      </c>
      <c r="KZ15" s="39">
        <f t="shared" ca="1" si="277"/>
        <v>1</v>
      </c>
      <c r="LA15" s="39">
        <f t="shared" ca="1" si="278"/>
        <v>139</v>
      </c>
      <c r="LB15" s="39">
        <f t="shared" ca="1" si="279"/>
        <v>0</v>
      </c>
      <c r="LC15" s="39">
        <f t="shared" ca="1" si="280"/>
        <v>0</v>
      </c>
      <c r="LD15" s="39">
        <f t="shared" ca="1" si="281"/>
        <v>0</v>
      </c>
      <c r="LE15" s="39">
        <f t="shared" ca="1" si="282"/>
        <v>0</v>
      </c>
      <c r="LF15" s="39">
        <f t="shared" ca="1" si="283"/>
        <v>0</v>
      </c>
      <c r="LG15" s="39">
        <f t="shared" ca="1" si="284"/>
        <v>0</v>
      </c>
      <c r="LH15" s="39">
        <f t="shared" ca="1" si="285"/>
        <v>0</v>
      </c>
      <c r="LI15" s="39">
        <f t="shared" ca="1" si="286"/>
        <v>0</v>
      </c>
      <c r="LJ15" s="39">
        <f t="shared" ca="1" si="287"/>
        <v>0</v>
      </c>
      <c r="LK15" s="39">
        <f t="shared" ca="1" si="288"/>
        <v>0</v>
      </c>
      <c r="LL15" s="39">
        <f t="shared" ca="1" si="289"/>
        <v>0</v>
      </c>
      <c r="LM15" s="39">
        <f t="shared" ca="1" si="290"/>
        <v>0</v>
      </c>
      <c r="LN15" s="39">
        <f t="shared" ca="1" si="291"/>
        <v>0</v>
      </c>
      <c r="LO15" s="39">
        <f t="shared" ca="1" si="292"/>
        <v>0</v>
      </c>
      <c r="LP15" s="39">
        <f t="shared" ca="1" si="293"/>
        <v>0</v>
      </c>
      <c r="LQ15" s="39">
        <f t="shared" ca="1" si="294"/>
        <v>0</v>
      </c>
      <c r="LR15" s="39">
        <f t="shared" ca="1" si="295"/>
        <v>0</v>
      </c>
      <c r="LS15" s="39">
        <f t="shared" ca="1" si="296"/>
        <v>0</v>
      </c>
      <c r="LT15" s="39">
        <f t="shared" ca="1" si="297"/>
        <v>0</v>
      </c>
      <c r="LU15" s="39">
        <f t="shared" ca="1" si="298"/>
        <v>0</v>
      </c>
      <c r="LV15" s="39">
        <f t="shared" ca="1" si="299"/>
        <v>0</v>
      </c>
      <c r="LW15" s="39">
        <f t="shared" ca="1" si="300"/>
        <v>0</v>
      </c>
      <c r="LX15" s="39">
        <f t="shared" ca="1" si="301"/>
        <v>0</v>
      </c>
      <c r="LY15" s="39">
        <f t="shared" ca="1" si="302"/>
        <v>0</v>
      </c>
      <c r="LZ15" s="39">
        <f t="shared" ca="1" si="303"/>
        <v>0</v>
      </c>
      <c r="MA15" s="39">
        <f t="shared" ca="1" si="304"/>
        <v>0</v>
      </c>
      <c r="MB15" s="39">
        <f t="shared" ca="1" si="305"/>
        <v>0</v>
      </c>
      <c r="MC15" s="39">
        <f t="shared" ca="1" si="306"/>
        <v>0</v>
      </c>
      <c r="MD15" s="39">
        <f t="shared" ca="1" si="307"/>
        <v>0</v>
      </c>
      <c r="ME15" s="39">
        <f t="shared" ca="1" si="308"/>
        <v>0</v>
      </c>
      <c r="MF15" s="39">
        <f t="shared" ca="1" si="309"/>
        <v>0</v>
      </c>
      <c r="MG15" s="39">
        <f t="shared" ca="1" si="310"/>
        <v>0</v>
      </c>
      <c r="MH15" s="39">
        <f t="shared" ca="1" si="311"/>
        <v>0</v>
      </c>
      <c r="MI15" s="39">
        <f t="shared" ca="1" si="312"/>
        <v>0</v>
      </c>
      <c r="MJ15" s="39">
        <f t="shared" ca="1" si="313"/>
        <v>0</v>
      </c>
      <c r="MK15" s="39">
        <f t="shared" ca="1" si="314"/>
        <v>0</v>
      </c>
      <c r="ML15" s="39">
        <f t="shared" ca="1" si="315"/>
        <v>0</v>
      </c>
      <c r="MM15" s="39">
        <f t="shared" ca="1" si="316"/>
        <v>0</v>
      </c>
      <c r="MN15" s="39">
        <f t="shared" ca="1" si="317"/>
        <v>0</v>
      </c>
      <c r="MO15" s="39">
        <f t="shared" ca="1" si="318"/>
        <v>0</v>
      </c>
      <c r="MP15" s="39">
        <f t="shared" ca="1" si="319"/>
        <v>0</v>
      </c>
      <c r="MQ15" s="39">
        <f t="shared" ca="1" si="320"/>
        <v>0</v>
      </c>
      <c r="MR15" s="39">
        <f t="shared" ca="1" si="321"/>
        <v>0</v>
      </c>
      <c r="MS15" s="39">
        <f t="shared" ca="1" si="322"/>
        <v>0</v>
      </c>
      <c r="MT15" s="39">
        <f t="shared" ca="1" si="323"/>
        <v>0</v>
      </c>
      <c r="MU15" s="39">
        <f t="shared" ca="1" si="324"/>
        <v>0</v>
      </c>
      <c r="MV15" s="39">
        <f t="shared" ca="1" si="325"/>
        <v>0</v>
      </c>
      <c r="MW15" s="39">
        <f t="shared" ca="1" si="326"/>
        <v>0</v>
      </c>
      <c r="MX15" s="39">
        <f t="shared" ca="1" si="327"/>
        <v>0</v>
      </c>
      <c r="MY15" s="39">
        <f t="shared" ca="1" si="328"/>
        <v>0</v>
      </c>
      <c r="MZ15" s="39">
        <f t="shared" ca="1" si="329"/>
        <v>0</v>
      </c>
      <c r="NA15" s="39">
        <f t="shared" ca="1" si="330"/>
        <v>0</v>
      </c>
      <c r="NB15" s="39">
        <f t="shared" ca="1" si="331"/>
        <v>0</v>
      </c>
      <c r="NC15" s="39">
        <f t="shared" ca="1" si="332"/>
        <v>0</v>
      </c>
      <c r="ND15" s="39">
        <f t="shared" ca="1" si="333"/>
        <v>0</v>
      </c>
      <c r="NE15" s="39">
        <f t="shared" ca="1" si="334"/>
        <v>0</v>
      </c>
      <c r="NF15" s="39">
        <f t="shared" ca="1" si="335"/>
        <v>0</v>
      </c>
      <c r="NG15" s="39">
        <f t="shared" ca="1" si="336"/>
        <v>0</v>
      </c>
      <c r="NH15" s="39">
        <f t="shared" ca="1" si="337"/>
        <v>0</v>
      </c>
      <c r="NI15" s="39">
        <f t="shared" ca="1" si="338"/>
        <v>0</v>
      </c>
      <c r="NJ15" s="39">
        <f t="shared" ca="1" si="339"/>
        <v>0</v>
      </c>
      <c r="NK15" s="39">
        <f t="shared" ca="1" si="340"/>
        <v>0</v>
      </c>
      <c r="NL15" s="39">
        <f t="shared" ca="1" si="341"/>
        <v>0</v>
      </c>
      <c r="NM15" s="39">
        <f t="shared" ca="1" si="342"/>
        <v>0</v>
      </c>
      <c r="NN15" s="39">
        <f t="shared" ca="1" si="343"/>
        <v>0</v>
      </c>
      <c r="NO15" s="39">
        <f t="shared" ca="1" si="344"/>
        <v>0</v>
      </c>
      <c r="NP15" s="39">
        <f t="shared" ca="1" si="345"/>
        <v>0</v>
      </c>
      <c r="NQ15" s="39">
        <f t="shared" ca="1" si="346"/>
        <v>0</v>
      </c>
      <c r="NR15" s="39">
        <f t="shared" ca="1" si="347"/>
        <v>0</v>
      </c>
      <c r="NS15" s="39">
        <f t="shared" ca="1" si="348"/>
        <v>0</v>
      </c>
      <c r="NT15" s="39">
        <f t="shared" ca="1" si="349"/>
        <v>0</v>
      </c>
      <c r="NU15" s="39">
        <f t="shared" ca="1" si="350"/>
        <v>0</v>
      </c>
      <c r="NV15" s="39">
        <f t="shared" ca="1" si="351"/>
        <v>0</v>
      </c>
    </row>
    <row r="16" spans="1:386" x14ac:dyDescent="0.2">
      <c r="A16" s="39">
        <f>'node config'!$A16</f>
        <v>3</v>
      </c>
      <c r="B16" s="39" t="str">
        <f>'node config'!$C16</f>
        <v>app_first</v>
      </c>
      <c r="C16" s="39">
        <f>'node config'!E16</f>
        <v>1</v>
      </c>
      <c r="D16" s="40">
        <f>'node config'!$H16</f>
        <v>160</v>
      </c>
      <c r="E16" s="36">
        <f ca="1">IF(ISBLANK(OFFSET('node config'!$U16,0,2*(COLUMN()-COLUMN($E16)))),"",OFFSET('node config'!$U16,0,2*(COLUMN()-COLUMN($E16))))</f>
        <v>40</v>
      </c>
      <c r="F16" s="36" t="str">
        <f ca="1">IF(ISBLANK(OFFSET('node config'!$U16,0,2*(COLUMN()-COLUMN($E16)))),"",OFFSET('node config'!$U16,0,2*(COLUMN()-COLUMN($E16))))</f>
        <v/>
      </c>
      <c r="G16" s="36" t="str">
        <f ca="1">IF(ISBLANK(OFFSET('node config'!$U16,0,2*(COLUMN()-COLUMN($E16)))),"",OFFSET('node config'!$U16,0,2*(COLUMN()-COLUMN($E16))))</f>
        <v/>
      </c>
      <c r="H16" s="36" t="str">
        <f ca="1">IF(ISBLANK(OFFSET('node config'!$U16,0,2*(COLUMN()-COLUMN($E16)))),"",OFFSET('node config'!$U16,0,2*(COLUMN()-COLUMN($E16))))</f>
        <v/>
      </c>
      <c r="I16" s="36" t="str">
        <f ca="1">IF(ISBLANK(OFFSET('node config'!$U16,0,2*(COLUMN()-COLUMN($E16)))),"",OFFSET('node config'!$U16,0,2*(COLUMN()-COLUMN($E16))))</f>
        <v/>
      </c>
      <c r="J16" s="36" t="str">
        <f ca="1">IF(ISBLANK(OFFSET('node config'!$U16,0,2*(COLUMN()-COLUMN($E16)))),"",OFFSET('node config'!$U16,0,2*(COLUMN()-COLUMN($E16))))</f>
        <v/>
      </c>
      <c r="K16" s="36" t="str">
        <f ca="1">IF(ISBLANK(OFFSET('node config'!$U16,0,2*(COLUMN()-COLUMN($E16)))),"",OFFSET('node config'!$U16,0,2*(COLUMN()-COLUMN($E16))))</f>
        <v/>
      </c>
      <c r="L16" s="36" t="str">
        <f ca="1">IF(ISBLANK(OFFSET('node config'!$U16,0,2*(COLUMN()-COLUMN($E16)))),"",OFFSET('node config'!$U16,0,2*(COLUMN()-COLUMN($E16))))</f>
        <v/>
      </c>
      <c r="M16" s="38">
        <f ca="1">IFERROR(OFFSET('node config'!$V16,0,2*(COLUMN()-COLUMN($M16)))/INDEX('node config'!$B16:$B65,MATCH(E16,'node config'!$A16:$A65,0))-1,"")</f>
        <v>3</v>
      </c>
      <c r="N16" s="38" t="str">
        <f ca="1">IFERROR(OFFSET('node config'!$V16,0,2*(COLUMN()-COLUMN($M16)))/INDEX('node config'!$B16:$B65,MATCH(F16,'node config'!$A16:$A65,0))-1,"")</f>
        <v/>
      </c>
      <c r="O16" s="38" t="str">
        <f ca="1">IFERROR(OFFSET('node config'!$V16,0,2*(COLUMN()-COLUMN($M16)))/INDEX('node config'!$B16:$B65,MATCH(G16,'node config'!$A16:$A65,0))-1,"")</f>
        <v/>
      </c>
      <c r="P16" s="38" t="str">
        <f ca="1">IFERROR(OFFSET('node config'!$V16,0,2*(COLUMN()-COLUMN($M16)))/INDEX('node config'!$B16:$B65,MATCH(H16,'node config'!$A16:$A65,0))-1,"")</f>
        <v/>
      </c>
      <c r="Q16" s="38" t="str">
        <f ca="1">IFERROR(OFFSET('node config'!$V16,0,2*(COLUMN()-COLUMN($M16)))/INDEX('node config'!$B16:$B65,MATCH(I16,'node config'!$A16:$A65,0))-1,"")</f>
        <v/>
      </c>
      <c r="R16" s="38" t="str">
        <f ca="1">IFERROR(OFFSET('node config'!$V16,0,2*(COLUMN()-COLUMN($M16)))/INDEX('node config'!$B16:$B65,MATCH(J16,'node config'!$A16:$A65,0))-1,"")</f>
        <v/>
      </c>
      <c r="S16" s="38" t="str">
        <f ca="1">IFERROR(OFFSET('node config'!$V16,0,2*(COLUMN()-COLUMN($M16)))/INDEX('node config'!$B16:$B65,MATCH(K16,'node config'!$A16:$A65,0))-1,"")</f>
        <v/>
      </c>
      <c r="T16" s="38" t="str">
        <f ca="1">IFERROR(OFFSET('node config'!$V16,0,2*(COLUMN()-COLUMN($M16)))/INDEX('node config'!$B16:$B65,MATCH(L16,'node config'!$A16:$A65,0))-1,"")</f>
        <v/>
      </c>
      <c r="U16" s="36">
        <f t="shared" ca="1" si="352"/>
        <v>283</v>
      </c>
      <c r="V16" s="36" t="str">
        <f t="shared" ca="1" si="0"/>
        <v/>
      </c>
      <c r="W16" s="36" t="str">
        <f t="shared" ca="1" si="0"/>
        <v/>
      </c>
      <c r="X16" s="36" t="str">
        <f t="shared" ca="1" si="0"/>
        <v/>
      </c>
      <c r="Y16" s="36" t="str">
        <f t="shared" ca="1" si="0"/>
        <v/>
      </c>
      <c r="Z16" s="36" t="str">
        <f t="shared" ca="1" si="0"/>
        <v/>
      </c>
      <c r="AA16" s="36" t="str">
        <f t="shared" ca="1" si="0"/>
        <v/>
      </c>
      <c r="AB16" s="36" t="str">
        <f t="shared" ca="1" si="0"/>
        <v/>
      </c>
      <c r="AC16" s="40">
        <f t="shared" ca="1" si="353"/>
        <v>160</v>
      </c>
      <c r="AD16" s="40">
        <f t="shared" ca="1" si="354"/>
        <v>0</v>
      </c>
      <c r="AE16" s="40">
        <f t="shared" ca="1" si="355"/>
        <v>0</v>
      </c>
      <c r="AF16" s="40">
        <f t="shared" ca="1" si="356"/>
        <v>0</v>
      </c>
      <c r="AG16" s="40">
        <f t="shared" ca="1" si="357"/>
        <v>0</v>
      </c>
      <c r="AH16" s="40">
        <f t="shared" ca="1" si="358"/>
        <v>0</v>
      </c>
      <c r="AI16" s="40">
        <f t="shared" ca="1" si="359"/>
        <v>0</v>
      </c>
      <c r="AJ16" s="40">
        <f t="shared" ca="1" si="360"/>
        <v>0</v>
      </c>
      <c r="AK16" s="39">
        <f t="shared" ca="1" si="2"/>
        <v>0</v>
      </c>
      <c r="AL16" s="39">
        <f t="shared" ca="1" si="3"/>
        <v>0</v>
      </c>
      <c r="AM16" s="39">
        <f t="shared" ca="1" si="4"/>
        <v>0</v>
      </c>
      <c r="AN16" s="39">
        <f t="shared" ca="1" si="5"/>
        <v>0</v>
      </c>
      <c r="AO16" s="39">
        <f t="shared" ca="1" si="6"/>
        <v>0</v>
      </c>
      <c r="AP16" s="39">
        <f t="shared" ca="1" si="7"/>
        <v>0</v>
      </c>
      <c r="AQ16" s="39">
        <f t="shared" ca="1" si="8"/>
        <v>0</v>
      </c>
      <c r="AR16" s="39">
        <f t="shared" ca="1" si="9"/>
        <v>0</v>
      </c>
      <c r="AS16" s="39">
        <f t="shared" ca="1" si="10"/>
        <v>0</v>
      </c>
      <c r="AT16" s="39">
        <f t="shared" ca="1" si="11"/>
        <v>0</v>
      </c>
      <c r="AU16" s="39">
        <f t="shared" ca="1" si="12"/>
        <v>0</v>
      </c>
      <c r="AV16" s="39">
        <f t="shared" ca="1" si="13"/>
        <v>0</v>
      </c>
      <c r="AW16" s="39">
        <f t="shared" ca="1" si="14"/>
        <v>0</v>
      </c>
      <c r="AX16" s="39">
        <f t="shared" ca="1" si="15"/>
        <v>0</v>
      </c>
      <c r="AY16" s="39">
        <f t="shared" ca="1" si="16"/>
        <v>0</v>
      </c>
      <c r="AZ16" s="39">
        <f t="shared" ca="1" si="17"/>
        <v>0</v>
      </c>
      <c r="BA16" s="39">
        <f t="shared" ca="1" si="18"/>
        <v>0</v>
      </c>
      <c r="BB16" s="39">
        <f t="shared" ca="1" si="19"/>
        <v>0</v>
      </c>
      <c r="BC16" s="39">
        <f t="shared" ca="1" si="20"/>
        <v>0</v>
      </c>
      <c r="BD16" s="39">
        <f t="shared" ca="1" si="21"/>
        <v>0</v>
      </c>
      <c r="BE16" s="39">
        <f t="shared" ca="1" si="22"/>
        <v>0</v>
      </c>
      <c r="BF16" s="39">
        <f t="shared" ca="1" si="23"/>
        <v>0</v>
      </c>
      <c r="BG16" s="39">
        <f t="shared" ca="1" si="24"/>
        <v>0</v>
      </c>
      <c r="BH16" s="39">
        <f t="shared" ca="1" si="25"/>
        <v>0</v>
      </c>
      <c r="BI16" s="39">
        <f t="shared" ca="1" si="26"/>
        <v>0</v>
      </c>
      <c r="BJ16" s="39">
        <f t="shared" ca="1" si="27"/>
        <v>0</v>
      </c>
      <c r="BK16" s="39">
        <f t="shared" ca="1" si="28"/>
        <v>0</v>
      </c>
      <c r="BL16" s="39">
        <f t="shared" ca="1" si="29"/>
        <v>0</v>
      </c>
      <c r="BM16" s="39">
        <f t="shared" ca="1" si="30"/>
        <v>0</v>
      </c>
      <c r="BN16" s="39">
        <f t="shared" ca="1" si="31"/>
        <v>0</v>
      </c>
      <c r="BO16" s="39">
        <f t="shared" ca="1" si="32"/>
        <v>0</v>
      </c>
      <c r="BP16" s="39">
        <f t="shared" ca="1" si="33"/>
        <v>0</v>
      </c>
      <c r="BQ16" s="39">
        <f t="shared" ca="1" si="34"/>
        <v>0</v>
      </c>
      <c r="BR16" s="39">
        <f t="shared" ca="1" si="35"/>
        <v>0</v>
      </c>
      <c r="BS16" s="39">
        <f t="shared" ca="1" si="36"/>
        <v>0</v>
      </c>
      <c r="BT16" s="39">
        <f t="shared" ca="1" si="37"/>
        <v>0</v>
      </c>
      <c r="BU16" s="39">
        <f t="shared" ca="1" si="38"/>
        <v>0</v>
      </c>
      <c r="BV16" s="39">
        <f t="shared" ca="1" si="39"/>
        <v>-195</v>
      </c>
      <c r="BW16" s="39">
        <f t="shared" ca="1" si="40"/>
        <v>4</v>
      </c>
      <c r="BX16" s="39">
        <f t="shared" ca="1" si="41"/>
        <v>0</v>
      </c>
      <c r="BY16" s="39">
        <f t="shared" ca="1" si="42"/>
        <v>0</v>
      </c>
      <c r="BZ16" s="39">
        <f t="shared" ca="1" si="43"/>
        <v>0</v>
      </c>
      <c r="CA16" s="39">
        <f t="shared" ca="1" si="44"/>
        <v>0</v>
      </c>
      <c r="CB16" s="39">
        <f t="shared" ca="1" si="45"/>
        <v>0</v>
      </c>
      <c r="CC16" s="39">
        <f t="shared" ca="1" si="46"/>
        <v>0</v>
      </c>
      <c r="CD16" s="39">
        <f t="shared" ca="1" si="47"/>
        <v>0</v>
      </c>
      <c r="CE16" s="39">
        <f t="shared" ca="1" si="48"/>
        <v>0</v>
      </c>
      <c r="CF16" s="39">
        <f t="shared" ca="1" si="49"/>
        <v>0</v>
      </c>
      <c r="CG16" s="39">
        <f t="shared" ca="1" si="50"/>
        <v>0</v>
      </c>
      <c r="CH16" s="39">
        <f t="shared" ca="1" si="51"/>
        <v>0</v>
      </c>
      <c r="CI16" s="39">
        <f t="shared" ca="1" si="52"/>
        <v>0</v>
      </c>
      <c r="CJ16" s="39">
        <f t="shared" ca="1" si="53"/>
        <v>0</v>
      </c>
      <c r="CK16" s="39">
        <f t="shared" ca="1" si="54"/>
        <v>0</v>
      </c>
      <c r="CL16" s="39">
        <f t="shared" ca="1" si="55"/>
        <v>0</v>
      </c>
      <c r="CM16" s="39">
        <f t="shared" ca="1" si="56"/>
        <v>0</v>
      </c>
      <c r="CN16" s="39">
        <f t="shared" ca="1" si="57"/>
        <v>0</v>
      </c>
      <c r="CO16" s="39">
        <f t="shared" ca="1" si="58"/>
        <v>0</v>
      </c>
      <c r="CP16" s="39">
        <f t="shared" ca="1" si="59"/>
        <v>0</v>
      </c>
      <c r="CQ16" s="39">
        <f t="shared" ca="1" si="60"/>
        <v>0</v>
      </c>
      <c r="CR16" s="39">
        <f t="shared" ca="1" si="61"/>
        <v>0</v>
      </c>
      <c r="CS16" s="39">
        <f t="shared" ca="1" si="62"/>
        <v>0</v>
      </c>
      <c r="CT16" s="39">
        <f t="shared" ca="1" si="63"/>
        <v>0</v>
      </c>
      <c r="CU16" s="39">
        <f t="shared" ca="1" si="64"/>
        <v>0</v>
      </c>
      <c r="CV16" s="39">
        <f t="shared" ca="1" si="65"/>
        <v>47</v>
      </c>
      <c r="CW16" s="39">
        <f t="shared" ca="1" si="66"/>
        <v>23</v>
      </c>
      <c r="CX16" s="39">
        <f t="shared" ca="1" si="67"/>
        <v>870</v>
      </c>
      <c r="CY16" s="39">
        <f t="shared" ca="1" si="68"/>
        <v>1</v>
      </c>
      <c r="CZ16" s="39">
        <f t="shared" ca="1" si="69"/>
        <v>0</v>
      </c>
      <c r="DA16" s="39">
        <f t="shared" ca="1" si="70"/>
        <v>0</v>
      </c>
      <c r="DB16" s="39">
        <f t="shared" ca="1" si="71"/>
        <v>0</v>
      </c>
      <c r="DC16" s="39">
        <f t="shared" ca="1" si="72"/>
        <v>0</v>
      </c>
      <c r="DD16" s="39">
        <f t="shared" ca="1" si="73"/>
        <v>0</v>
      </c>
      <c r="DE16" s="39">
        <f t="shared" ca="1" si="74"/>
        <v>0</v>
      </c>
      <c r="DF16" s="39">
        <f t="shared" ca="1" si="75"/>
        <v>0</v>
      </c>
      <c r="DG16" s="39">
        <f t="shared" ca="1" si="76"/>
        <v>0</v>
      </c>
      <c r="DH16" s="39">
        <f t="shared" ca="1" si="77"/>
        <v>0</v>
      </c>
      <c r="DI16" s="39">
        <f t="shared" ca="1" si="78"/>
        <v>0</v>
      </c>
      <c r="DJ16" s="39">
        <f t="shared" ca="1" si="79"/>
        <v>0</v>
      </c>
      <c r="DK16" s="39">
        <f t="shared" ca="1" si="80"/>
        <v>0</v>
      </c>
      <c r="DL16" s="39">
        <f t="shared" ca="1" si="81"/>
        <v>0</v>
      </c>
      <c r="DM16" s="39">
        <f t="shared" ca="1" si="82"/>
        <v>0</v>
      </c>
      <c r="DN16" s="39">
        <f t="shared" ca="1" si="83"/>
        <v>0</v>
      </c>
      <c r="DO16" s="39">
        <f t="shared" ca="1" si="84"/>
        <v>0</v>
      </c>
      <c r="DP16" s="39">
        <f t="shared" ca="1" si="85"/>
        <v>0</v>
      </c>
      <c r="DQ16" s="39">
        <f t="shared" ca="1" si="86"/>
        <v>0</v>
      </c>
      <c r="DR16" s="39">
        <f t="shared" ca="1" si="87"/>
        <v>0</v>
      </c>
      <c r="DS16" s="39">
        <f t="shared" ca="1" si="88"/>
        <v>0</v>
      </c>
      <c r="DT16" s="39">
        <f t="shared" ca="1" si="89"/>
        <v>0</v>
      </c>
      <c r="DU16" s="39">
        <f t="shared" ca="1" si="90"/>
        <v>0</v>
      </c>
      <c r="DV16" s="39">
        <f t="shared" ca="1" si="91"/>
        <v>0</v>
      </c>
      <c r="DW16" s="39">
        <f t="shared" ca="1" si="92"/>
        <v>0</v>
      </c>
      <c r="DX16" s="39">
        <f t="shared" ca="1" si="93"/>
        <v>0</v>
      </c>
      <c r="DY16" s="39">
        <f t="shared" ca="1" si="94"/>
        <v>0</v>
      </c>
      <c r="DZ16" s="39">
        <f t="shared" ca="1" si="95"/>
        <v>0</v>
      </c>
      <c r="EA16" s="39">
        <f t="shared" ca="1" si="96"/>
        <v>0</v>
      </c>
      <c r="EB16" s="39">
        <f t="shared" ca="1" si="97"/>
        <v>0</v>
      </c>
      <c r="EC16" s="39">
        <f t="shared" ca="1" si="98"/>
        <v>0</v>
      </c>
      <c r="ED16" s="39">
        <f t="shared" ca="1" si="99"/>
        <v>0</v>
      </c>
      <c r="EE16" s="39">
        <f t="shared" ca="1" si="100"/>
        <v>0</v>
      </c>
      <c r="EF16" s="39">
        <f t="shared" ca="1" si="101"/>
        <v>0</v>
      </c>
      <c r="EG16" s="39">
        <f t="shared" ca="1" si="102"/>
        <v>0</v>
      </c>
      <c r="EH16" s="39">
        <f t="shared" ca="1" si="103"/>
        <v>0</v>
      </c>
      <c r="EI16" s="39">
        <f t="shared" ca="1" si="104"/>
        <v>0</v>
      </c>
      <c r="EJ16" s="39">
        <f t="shared" ca="1" si="105"/>
        <v>0</v>
      </c>
      <c r="EK16" s="39">
        <f t="shared" ca="1" si="106"/>
        <v>0</v>
      </c>
      <c r="EL16" s="39">
        <f t="shared" ca="1" si="107"/>
        <v>0</v>
      </c>
      <c r="EM16" s="39">
        <f t="shared" ca="1" si="108"/>
        <v>0</v>
      </c>
      <c r="EN16" s="39">
        <f t="shared" ca="1" si="109"/>
        <v>0</v>
      </c>
      <c r="EO16" s="39">
        <f t="shared" ca="1" si="110"/>
        <v>0</v>
      </c>
      <c r="EP16" s="39">
        <f t="shared" ca="1" si="111"/>
        <v>0</v>
      </c>
      <c r="EQ16" s="39">
        <f t="shared" ca="1" si="112"/>
        <v>0</v>
      </c>
      <c r="ER16" s="39">
        <f t="shared" ca="1" si="113"/>
        <v>0</v>
      </c>
      <c r="ES16" s="39">
        <f t="shared" ca="1" si="114"/>
        <v>0</v>
      </c>
      <c r="ET16" s="39">
        <f t="shared" ca="1" si="115"/>
        <v>0</v>
      </c>
      <c r="EU16" s="39">
        <f t="shared" ca="1" si="116"/>
        <v>0</v>
      </c>
      <c r="EV16" s="39">
        <f t="shared" ca="1" si="117"/>
        <v>0</v>
      </c>
      <c r="EW16" s="39">
        <f t="shared" ca="1" si="118"/>
        <v>0</v>
      </c>
      <c r="EX16" s="39">
        <f t="shared" ca="1" si="119"/>
        <v>0</v>
      </c>
      <c r="EY16" s="39">
        <f t="shared" ca="1" si="120"/>
        <v>0</v>
      </c>
      <c r="EZ16" s="39">
        <f t="shared" ca="1" si="121"/>
        <v>0</v>
      </c>
      <c r="FA16" s="39">
        <f t="shared" ca="1" si="122"/>
        <v>0</v>
      </c>
      <c r="FB16" s="39">
        <f t="shared" ca="1" si="123"/>
        <v>0</v>
      </c>
      <c r="FC16" s="39">
        <f t="shared" ca="1" si="124"/>
        <v>0</v>
      </c>
      <c r="FD16" s="39">
        <f t="shared" ca="1" si="125"/>
        <v>0</v>
      </c>
      <c r="FE16" s="39">
        <f t="shared" ca="1" si="126"/>
        <v>0</v>
      </c>
      <c r="FF16" s="39">
        <f t="shared" ca="1" si="127"/>
        <v>0</v>
      </c>
      <c r="FG16" s="39">
        <f t="shared" ca="1" si="128"/>
        <v>0</v>
      </c>
      <c r="FH16" s="39">
        <f t="shared" ca="1" si="129"/>
        <v>0</v>
      </c>
      <c r="FI16" s="39">
        <f t="shared" ca="1" si="130"/>
        <v>0</v>
      </c>
      <c r="FJ16" s="39">
        <f t="shared" ca="1" si="131"/>
        <v>0</v>
      </c>
      <c r="FK16" s="39">
        <f t="shared" ca="1" si="132"/>
        <v>0</v>
      </c>
      <c r="FL16" s="39">
        <f t="shared" ca="1" si="133"/>
        <v>0</v>
      </c>
      <c r="FM16" s="39">
        <f t="shared" ca="1" si="134"/>
        <v>0</v>
      </c>
      <c r="FN16" s="39">
        <f t="shared" ca="1" si="135"/>
        <v>0</v>
      </c>
      <c r="FO16" s="39">
        <f t="shared" ca="1" si="136"/>
        <v>0</v>
      </c>
      <c r="FP16" s="39">
        <f t="shared" ca="1" si="137"/>
        <v>0</v>
      </c>
      <c r="FQ16" s="39">
        <f t="shared" ca="1" si="138"/>
        <v>0</v>
      </c>
      <c r="FR16" s="39">
        <f t="shared" ca="1" si="139"/>
        <v>0</v>
      </c>
      <c r="FS16" s="39">
        <f t="shared" ca="1" si="140"/>
        <v>0</v>
      </c>
      <c r="FT16" s="39">
        <f t="shared" ca="1" si="141"/>
        <v>0</v>
      </c>
      <c r="FU16" s="39">
        <f t="shared" ca="1" si="142"/>
        <v>0</v>
      </c>
      <c r="FV16" s="39">
        <f t="shared" ca="1" si="143"/>
        <v>0</v>
      </c>
      <c r="FW16" s="39">
        <f t="shared" ca="1" si="144"/>
        <v>0</v>
      </c>
      <c r="FX16" s="39">
        <f t="shared" ca="1" si="145"/>
        <v>0</v>
      </c>
      <c r="FY16" s="39">
        <f t="shared" ca="1" si="146"/>
        <v>0</v>
      </c>
      <c r="FZ16" s="39">
        <f t="shared" ca="1" si="147"/>
        <v>0</v>
      </c>
      <c r="GA16" s="39">
        <f t="shared" ca="1" si="148"/>
        <v>0</v>
      </c>
      <c r="GB16" s="39">
        <f t="shared" ca="1" si="149"/>
        <v>0</v>
      </c>
      <c r="GC16" s="39">
        <f t="shared" ca="1" si="150"/>
        <v>0</v>
      </c>
      <c r="GD16" s="39">
        <f t="shared" ca="1" si="151"/>
        <v>0</v>
      </c>
      <c r="GE16" s="39">
        <f t="shared" ca="1" si="152"/>
        <v>0</v>
      </c>
      <c r="GF16" s="39">
        <f t="shared" ca="1" si="153"/>
        <v>0</v>
      </c>
      <c r="GG16" s="39">
        <f t="shared" ca="1" si="154"/>
        <v>0</v>
      </c>
      <c r="GH16" s="39">
        <f t="shared" ca="1" si="155"/>
        <v>0</v>
      </c>
      <c r="GI16" s="39">
        <f t="shared" ca="1" si="156"/>
        <v>0</v>
      </c>
      <c r="GJ16" s="39">
        <f t="shared" ca="1" si="157"/>
        <v>0</v>
      </c>
      <c r="GK16" s="39">
        <f t="shared" ca="1" si="158"/>
        <v>0</v>
      </c>
      <c r="GL16" s="39">
        <f t="shared" ca="1" si="159"/>
        <v>0</v>
      </c>
      <c r="GM16" s="39">
        <f t="shared" ca="1" si="160"/>
        <v>0</v>
      </c>
      <c r="GN16" s="39">
        <f t="shared" ca="1" si="161"/>
        <v>0</v>
      </c>
      <c r="GO16" s="39">
        <f t="shared" ca="1" si="162"/>
        <v>0</v>
      </c>
      <c r="GP16" s="39">
        <f t="shared" ca="1" si="163"/>
        <v>0</v>
      </c>
      <c r="GQ16" s="39">
        <f t="shared" ca="1" si="164"/>
        <v>0</v>
      </c>
      <c r="GR16" s="39">
        <f t="shared" ca="1" si="165"/>
        <v>0</v>
      </c>
      <c r="GS16" s="39">
        <f t="shared" ca="1" si="166"/>
        <v>0</v>
      </c>
      <c r="GT16" s="39">
        <f t="shared" ca="1" si="167"/>
        <v>0</v>
      </c>
      <c r="GU16" s="39">
        <f t="shared" ca="1" si="168"/>
        <v>0</v>
      </c>
      <c r="GV16" s="39">
        <f t="shared" ca="1" si="169"/>
        <v>0</v>
      </c>
      <c r="GW16" s="39">
        <f t="shared" ca="1" si="170"/>
        <v>0</v>
      </c>
      <c r="GX16" s="39">
        <f t="shared" ca="1" si="171"/>
        <v>0</v>
      </c>
      <c r="GY16" s="39">
        <f t="shared" ca="1" si="172"/>
        <v>0</v>
      </c>
      <c r="GZ16" s="39">
        <f t="shared" ca="1" si="173"/>
        <v>0</v>
      </c>
      <c r="HA16" s="39">
        <f t="shared" ca="1" si="174"/>
        <v>0</v>
      </c>
      <c r="HB16" s="39">
        <f t="shared" ca="1" si="175"/>
        <v>0</v>
      </c>
      <c r="HC16" s="39">
        <f t="shared" ca="1" si="176"/>
        <v>0</v>
      </c>
      <c r="HD16" s="39">
        <f t="shared" ca="1" si="177"/>
        <v>0</v>
      </c>
      <c r="HE16" s="39">
        <f t="shared" ca="1" si="178"/>
        <v>0</v>
      </c>
      <c r="HF16" s="39">
        <f t="shared" ca="1" si="179"/>
        <v>0</v>
      </c>
      <c r="HG16" s="39">
        <f t="shared" ca="1" si="180"/>
        <v>0</v>
      </c>
      <c r="HH16" s="39">
        <f t="shared" ca="1" si="181"/>
        <v>0</v>
      </c>
      <c r="HI16" s="39">
        <f t="shared" ca="1" si="182"/>
        <v>0</v>
      </c>
      <c r="HJ16" s="39">
        <f t="shared" ca="1" si="183"/>
        <v>0</v>
      </c>
      <c r="HK16" s="39">
        <f t="shared" ca="1" si="184"/>
        <v>0</v>
      </c>
      <c r="HL16" s="39">
        <f t="shared" ca="1" si="185"/>
        <v>0</v>
      </c>
      <c r="HM16" s="39">
        <f t="shared" ca="1" si="186"/>
        <v>0</v>
      </c>
      <c r="HN16" s="39">
        <f t="shared" ca="1" si="187"/>
        <v>0</v>
      </c>
      <c r="HO16" s="39">
        <f t="shared" ca="1" si="188"/>
        <v>0</v>
      </c>
      <c r="HP16" s="39">
        <f t="shared" ca="1" si="189"/>
        <v>0</v>
      </c>
      <c r="HQ16" s="39">
        <f t="shared" ca="1" si="190"/>
        <v>0</v>
      </c>
      <c r="HR16" s="39">
        <f t="shared" ca="1" si="191"/>
        <v>36241</v>
      </c>
      <c r="HS16" s="39">
        <f t="shared" ca="1" si="192"/>
        <v>0</v>
      </c>
      <c r="HT16" s="39">
        <f t="shared" ca="1" si="193"/>
        <v>1</v>
      </c>
      <c r="HU16" s="39">
        <f t="shared" ca="1" si="194"/>
        <v>0</v>
      </c>
      <c r="HV16" s="39">
        <f t="shared" ca="1" si="195"/>
        <v>0</v>
      </c>
      <c r="HW16" s="39">
        <f t="shared" ca="1" si="196"/>
        <v>0</v>
      </c>
      <c r="HX16" s="39">
        <f t="shared" ca="1" si="197"/>
        <v>0</v>
      </c>
      <c r="HY16" s="39">
        <f t="shared" ca="1" si="198"/>
        <v>0</v>
      </c>
      <c r="HZ16" s="39">
        <f t="shared" ca="1" si="199"/>
        <v>0</v>
      </c>
      <c r="IA16" s="39">
        <f t="shared" ca="1" si="200"/>
        <v>0</v>
      </c>
      <c r="IB16" s="39">
        <f t="shared" ca="1" si="201"/>
        <v>0</v>
      </c>
      <c r="IC16" s="39">
        <f t="shared" ca="1" si="202"/>
        <v>0</v>
      </c>
      <c r="ID16" s="39">
        <f t="shared" ca="1" si="203"/>
        <v>0</v>
      </c>
      <c r="IE16" s="39">
        <f t="shared" ca="1" si="204"/>
        <v>0</v>
      </c>
      <c r="IF16" s="39">
        <f t="shared" ca="1" si="205"/>
        <v>0</v>
      </c>
      <c r="IG16" s="39">
        <f t="shared" ca="1" si="206"/>
        <v>0</v>
      </c>
      <c r="IH16" s="39">
        <f t="shared" ca="1" si="207"/>
        <v>0</v>
      </c>
      <c r="II16" s="39">
        <f t="shared" ca="1" si="208"/>
        <v>0</v>
      </c>
      <c r="IJ16" s="39">
        <f t="shared" ca="1" si="209"/>
        <v>0</v>
      </c>
      <c r="IK16" s="39">
        <f t="shared" ca="1" si="210"/>
        <v>0</v>
      </c>
      <c r="IL16" s="39">
        <f t="shared" ca="1" si="211"/>
        <v>0</v>
      </c>
      <c r="IM16" s="39">
        <f t="shared" ca="1" si="212"/>
        <v>1</v>
      </c>
      <c r="IN16" s="39">
        <f t="shared" ca="1" si="213"/>
        <v>421</v>
      </c>
      <c r="IO16" s="39">
        <f t="shared" ca="1" si="214"/>
        <v>-84</v>
      </c>
      <c r="IP16" s="39">
        <f t="shared" ca="1" si="215"/>
        <v>0</v>
      </c>
      <c r="IQ16" s="39">
        <f t="shared" ca="1" si="216"/>
        <v>0</v>
      </c>
      <c r="IR16" s="39">
        <f t="shared" ca="1" si="217"/>
        <v>0</v>
      </c>
      <c r="IS16" s="39">
        <f t="shared" ca="1" si="218"/>
        <v>0</v>
      </c>
      <c r="IT16" s="39">
        <f t="shared" ca="1" si="219"/>
        <v>0</v>
      </c>
      <c r="IU16" s="39">
        <f t="shared" ca="1" si="220"/>
        <v>0</v>
      </c>
      <c r="IV16" s="39">
        <f t="shared" ca="1" si="221"/>
        <v>0</v>
      </c>
      <c r="IW16" s="39">
        <f t="shared" ca="1" si="222"/>
        <v>0</v>
      </c>
      <c r="IX16" s="39">
        <f t="shared" ca="1" si="223"/>
        <v>0</v>
      </c>
      <c r="IY16" s="39">
        <f t="shared" ca="1" si="224"/>
        <v>0</v>
      </c>
      <c r="IZ16" s="39">
        <f t="shared" ca="1" si="225"/>
        <v>0</v>
      </c>
      <c r="JA16" s="39">
        <f t="shared" ca="1" si="226"/>
        <v>0</v>
      </c>
      <c r="JB16" s="39">
        <f t="shared" ca="1" si="227"/>
        <v>0</v>
      </c>
      <c r="JC16" s="39">
        <f t="shared" ca="1" si="228"/>
        <v>0</v>
      </c>
      <c r="JD16" s="39">
        <f t="shared" ca="1" si="229"/>
        <v>0</v>
      </c>
      <c r="JE16" s="39">
        <f t="shared" ca="1" si="230"/>
        <v>0</v>
      </c>
      <c r="JF16" s="39">
        <f t="shared" ca="1" si="231"/>
        <v>0</v>
      </c>
      <c r="JG16" s="39">
        <f t="shared" ca="1" si="232"/>
        <v>0</v>
      </c>
      <c r="JH16" s="39">
        <f t="shared" ca="1" si="233"/>
        <v>0</v>
      </c>
      <c r="JI16" s="39">
        <f t="shared" ca="1" si="234"/>
        <v>0</v>
      </c>
      <c r="JJ16" s="39">
        <f t="shared" ca="1" si="235"/>
        <v>0</v>
      </c>
      <c r="JK16" s="39">
        <f t="shared" ca="1" si="236"/>
        <v>0</v>
      </c>
      <c r="JL16" s="39">
        <f t="shared" ca="1" si="237"/>
        <v>0</v>
      </c>
      <c r="JM16" s="39">
        <f t="shared" ca="1" si="238"/>
        <v>0</v>
      </c>
      <c r="JN16" s="39">
        <f t="shared" ca="1" si="239"/>
        <v>0</v>
      </c>
      <c r="JO16" s="39">
        <f t="shared" ca="1" si="240"/>
        <v>0</v>
      </c>
      <c r="JP16" s="39">
        <f t="shared" ca="1" si="241"/>
        <v>0</v>
      </c>
      <c r="JQ16" s="39">
        <f t="shared" ca="1" si="242"/>
        <v>0</v>
      </c>
      <c r="JR16" s="39">
        <f t="shared" ca="1" si="243"/>
        <v>0</v>
      </c>
      <c r="JS16" s="39">
        <f t="shared" ca="1" si="244"/>
        <v>0</v>
      </c>
      <c r="JT16" s="39">
        <f t="shared" ca="1" si="245"/>
        <v>0</v>
      </c>
      <c r="JU16" s="39">
        <f t="shared" ca="1" si="246"/>
        <v>0</v>
      </c>
      <c r="JV16" s="39">
        <f t="shared" ca="1" si="247"/>
        <v>0</v>
      </c>
      <c r="JW16" s="39">
        <f t="shared" ca="1" si="248"/>
        <v>0</v>
      </c>
      <c r="JX16" s="39">
        <f t="shared" ca="1" si="249"/>
        <v>0</v>
      </c>
      <c r="JY16" s="39">
        <f t="shared" ca="1" si="250"/>
        <v>0</v>
      </c>
      <c r="JZ16" s="39">
        <f t="shared" ca="1" si="251"/>
        <v>0</v>
      </c>
      <c r="KA16" s="39">
        <f t="shared" ca="1" si="252"/>
        <v>0</v>
      </c>
      <c r="KB16" s="39">
        <f t="shared" ca="1" si="253"/>
        <v>0</v>
      </c>
      <c r="KC16" s="39">
        <f t="shared" ca="1" si="254"/>
        <v>-167</v>
      </c>
      <c r="KD16" s="39">
        <f t="shared" ca="1" si="255"/>
        <v>7</v>
      </c>
      <c r="KE16" s="39">
        <f t="shared" ca="1" si="256"/>
        <v>3</v>
      </c>
      <c r="KF16" s="39">
        <f t="shared" ca="1" si="257"/>
        <v>0</v>
      </c>
      <c r="KG16" s="39">
        <f t="shared" ca="1" si="258"/>
        <v>1</v>
      </c>
      <c r="KH16" s="39">
        <f t="shared" ca="1" si="259"/>
        <v>0</v>
      </c>
      <c r="KI16" s="39">
        <f t="shared" ca="1" si="260"/>
        <v>0</v>
      </c>
      <c r="KJ16" s="39">
        <f t="shared" ca="1" si="261"/>
        <v>0</v>
      </c>
      <c r="KK16" s="39">
        <f t="shared" ca="1" si="262"/>
        <v>0</v>
      </c>
      <c r="KL16" s="39">
        <f t="shared" ca="1" si="263"/>
        <v>0</v>
      </c>
      <c r="KM16" s="39">
        <f t="shared" ca="1" si="264"/>
        <v>0</v>
      </c>
      <c r="KN16" s="39">
        <f t="shared" ca="1" si="265"/>
        <v>0</v>
      </c>
      <c r="KO16" s="39">
        <f t="shared" ca="1" si="266"/>
        <v>0</v>
      </c>
      <c r="KP16" s="39">
        <f t="shared" ca="1" si="267"/>
        <v>0</v>
      </c>
      <c r="KQ16" s="39">
        <f t="shared" ca="1" si="268"/>
        <v>0</v>
      </c>
      <c r="KR16" s="39">
        <f t="shared" ca="1" si="269"/>
        <v>0</v>
      </c>
      <c r="KS16" s="39">
        <f t="shared" ca="1" si="270"/>
        <v>0</v>
      </c>
      <c r="KT16" s="39">
        <f t="shared" ca="1" si="271"/>
        <v>0</v>
      </c>
      <c r="KU16" s="39">
        <f t="shared" ca="1" si="272"/>
        <v>0</v>
      </c>
      <c r="KV16" s="39">
        <f t="shared" ca="1" si="273"/>
        <v>0</v>
      </c>
      <c r="KW16" s="39">
        <f t="shared" ca="1" si="274"/>
        <v>0</v>
      </c>
      <c r="KX16" s="39">
        <f t="shared" ca="1" si="275"/>
        <v>-245</v>
      </c>
      <c r="KY16" s="39">
        <f t="shared" ca="1" si="276"/>
        <v>0</v>
      </c>
      <c r="KZ16" s="39">
        <f t="shared" ca="1" si="277"/>
        <v>1</v>
      </c>
      <c r="LA16" s="39">
        <f t="shared" ca="1" si="278"/>
        <v>139</v>
      </c>
      <c r="LB16" s="39">
        <f t="shared" ca="1" si="279"/>
        <v>0</v>
      </c>
      <c r="LC16" s="39">
        <f t="shared" ca="1" si="280"/>
        <v>0</v>
      </c>
      <c r="LD16" s="39">
        <f t="shared" ca="1" si="281"/>
        <v>0</v>
      </c>
      <c r="LE16" s="39">
        <f t="shared" ca="1" si="282"/>
        <v>0</v>
      </c>
      <c r="LF16" s="39">
        <f t="shared" ca="1" si="283"/>
        <v>0</v>
      </c>
      <c r="LG16" s="39">
        <f t="shared" ca="1" si="284"/>
        <v>0</v>
      </c>
      <c r="LH16" s="39">
        <f t="shared" ca="1" si="285"/>
        <v>160</v>
      </c>
      <c r="LI16" s="39">
        <f t="shared" ca="1" si="286"/>
        <v>0</v>
      </c>
      <c r="LJ16" s="39">
        <f t="shared" ca="1" si="287"/>
        <v>0</v>
      </c>
      <c r="LK16" s="39">
        <f t="shared" ca="1" si="288"/>
        <v>0</v>
      </c>
      <c r="LL16" s="39">
        <f t="shared" ca="1" si="289"/>
        <v>0</v>
      </c>
      <c r="LM16" s="39">
        <f t="shared" ca="1" si="290"/>
        <v>0</v>
      </c>
      <c r="LN16" s="39">
        <f t="shared" ca="1" si="291"/>
        <v>0</v>
      </c>
      <c r="LO16" s="39">
        <f t="shared" ca="1" si="292"/>
        <v>0</v>
      </c>
      <c r="LP16" s="39">
        <f t="shared" ca="1" si="293"/>
        <v>0</v>
      </c>
      <c r="LQ16" s="39">
        <f t="shared" ca="1" si="294"/>
        <v>0</v>
      </c>
      <c r="LR16" s="39">
        <f t="shared" ca="1" si="295"/>
        <v>0</v>
      </c>
      <c r="LS16" s="39">
        <f t="shared" ca="1" si="296"/>
        <v>0</v>
      </c>
      <c r="LT16" s="39">
        <f t="shared" ca="1" si="297"/>
        <v>0</v>
      </c>
      <c r="LU16" s="39">
        <f t="shared" ca="1" si="298"/>
        <v>0</v>
      </c>
      <c r="LV16" s="39">
        <f t="shared" ca="1" si="299"/>
        <v>0</v>
      </c>
      <c r="LW16" s="39">
        <f t="shared" ca="1" si="300"/>
        <v>0</v>
      </c>
      <c r="LX16" s="39">
        <f t="shared" ca="1" si="301"/>
        <v>0</v>
      </c>
      <c r="LY16" s="39">
        <f t="shared" ca="1" si="302"/>
        <v>0</v>
      </c>
      <c r="LZ16" s="39">
        <f t="shared" ca="1" si="303"/>
        <v>0</v>
      </c>
      <c r="MA16" s="39">
        <f t="shared" ca="1" si="304"/>
        <v>0</v>
      </c>
      <c r="MB16" s="39">
        <f t="shared" ca="1" si="305"/>
        <v>0</v>
      </c>
      <c r="MC16" s="39">
        <f t="shared" ca="1" si="306"/>
        <v>0</v>
      </c>
      <c r="MD16" s="39">
        <f t="shared" ca="1" si="307"/>
        <v>0</v>
      </c>
      <c r="ME16" s="39">
        <f t="shared" ca="1" si="308"/>
        <v>0</v>
      </c>
      <c r="MF16" s="39">
        <f t="shared" ca="1" si="309"/>
        <v>0</v>
      </c>
      <c r="MG16" s="39">
        <f t="shared" ca="1" si="310"/>
        <v>0</v>
      </c>
      <c r="MH16" s="39">
        <f t="shared" ca="1" si="311"/>
        <v>0</v>
      </c>
      <c r="MI16" s="39">
        <f t="shared" ca="1" si="312"/>
        <v>0</v>
      </c>
      <c r="MJ16" s="39">
        <f t="shared" ca="1" si="313"/>
        <v>0</v>
      </c>
      <c r="MK16" s="39">
        <f t="shared" ca="1" si="314"/>
        <v>0</v>
      </c>
      <c r="ML16" s="39">
        <f t="shared" ca="1" si="315"/>
        <v>0</v>
      </c>
      <c r="MM16" s="39">
        <f t="shared" ca="1" si="316"/>
        <v>0</v>
      </c>
      <c r="MN16" s="39">
        <f t="shared" ca="1" si="317"/>
        <v>0</v>
      </c>
      <c r="MO16" s="39">
        <f t="shared" ca="1" si="318"/>
        <v>0</v>
      </c>
      <c r="MP16" s="39">
        <f t="shared" ca="1" si="319"/>
        <v>0</v>
      </c>
      <c r="MQ16" s="39">
        <f t="shared" ca="1" si="320"/>
        <v>0</v>
      </c>
      <c r="MR16" s="39">
        <f t="shared" ca="1" si="321"/>
        <v>0</v>
      </c>
      <c r="MS16" s="39">
        <f t="shared" ca="1" si="322"/>
        <v>0</v>
      </c>
      <c r="MT16" s="39">
        <f t="shared" ca="1" si="323"/>
        <v>0</v>
      </c>
      <c r="MU16" s="39">
        <f t="shared" ca="1" si="324"/>
        <v>0</v>
      </c>
      <c r="MV16" s="39">
        <f t="shared" ca="1" si="325"/>
        <v>0</v>
      </c>
      <c r="MW16" s="39">
        <f t="shared" ca="1" si="326"/>
        <v>0</v>
      </c>
      <c r="MX16" s="39">
        <f t="shared" ca="1" si="327"/>
        <v>0</v>
      </c>
      <c r="MY16" s="39">
        <f t="shared" ca="1" si="328"/>
        <v>0</v>
      </c>
      <c r="MZ16" s="39">
        <f t="shared" ca="1" si="329"/>
        <v>0</v>
      </c>
      <c r="NA16" s="39">
        <f t="shared" ca="1" si="330"/>
        <v>0</v>
      </c>
      <c r="NB16" s="39">
        <f t="shared" ca="1" si="331"/>
        <v>0</v>
      </c>
      <c r="NC16" s="39">
        <f t="shared" ca="1" si="332"/>
        <v>0</v>
      </c>
      <c r="ND16" s="39">
        <f t="shared" ca="1" si="333"/>
        <v>0</v>
      </c>
      <c r="NE16" s="39">
        <f t="shared" ca="1" si="334"/>
        <v>0</v>
      </c>
      <c r="NF16" s="39">
        <f t="shared" ca="1" si="335"/>
        <v>0</v>
      </c>
      <c r="NG16" s="39">
        <f t="shared" ca="1" si="336"/>
        <v>0</v>
      </c>
      <c r="NH16" s="39">
        <f t="shared" ca="1" si="337"/>
        <v>0</v>
      </c>
      <c r="NI16" s="39">
        <f t="shared" ca="1" si="338"/>
        <v>0</v>
      </c>
      <c r="NJ16" s="39">
        <f t="shared" ca="1" si="339"/>
        <v>0</v>
      </c>
      <c r="NK16" s="39">
        <f t="shared" ca="1" si="340"/>
        <v>0</v>
      </c>
      <c r="NL16" s="39">
        <f t="shared" ca="1" si="341"/>
        <v>0</v>
      </c>
      <c r="NM16" s="39">
        <f t="shared" ca="1" si="342"/>
        <v>0</v>
      </c>
      <c r="NN16" s="39">
        <f t="shared" ca="1" si="343"/>
        <v>0</v>
      </c>
      <c r="NO16" s="39">
        <f t="shared" ca="1" si="344"/>
        <v>0</v>
      </c>
      <c r="NP16" s="39">
        <f t="shared" ca="1" si="345"/>
        <v>0</v>
      </c>
      <c r="NQ16" s="39">
        <f t="shared" ca="1" si="346"/>
        <v>0</v>
      </c>
      <c r="NR16" s="39">
        <f t="shared" ca="1" si="347"/>
        <v>0</v>
      </c>
      <c r="NS16" s="39">
        <f t="shared" ca="1" si="348"/>
        <v>0</v>
      </c>
      <c r="NT16" s="39">
        <f t="shared" ca="1" si="349"/>
        <v>0</v>
      </c>
      <c r="NU16" s="39">
        <f t="shared" ca="1" si="350"/>
        <v>0</v>
      </c>
      <c r="NV16" s="39">
        <f t="shared" ca="1" si="351"/>
        <v>0</v>
      </c>
    </row>
    <row r="17" spans="1:386" x14ac:dyDescent="0.2">
      <c r="A17" s="39">
        <f>'node config'!$A17</f>
        <v>11</v>
      </c>
      <c r="B17" s="39" t="str">
        <f>'node config'!$C17</f>
        <v>app_first</v>
      </c>
      <c r="C17" s="39">
        <f>'node config'!E17</f>
        <v>1</v>
      </c>
      <c r="D17" s="40">
        <f>'node config'!$H17</f>
        <v>29</v>
      </c>
      <c r="E17" s="36">
        <f ca="1">IF(ISBLANK(OFFSET('node config'!$U17,0,2*(COLUMN()-COLUMN($E17)))),"",OFFSET('node config'!$U17,0,2*(COLUMN()-COLUMN($E17))))</f>
        <v>42</v>
      </c>
      <c r="F17" s="36">
        <f ca="1">IF(ISBLANK(OFFSET('node config'!$U17,0,2*(COLUMN()-COLUMN($E17)))),"",OFFSET('node config'!$U17,0,2*(COLUMN()-COLUMN($E17))))</f>
        <v>5</v>
      </c>
      <c r="G17" s="36" t="str">
        <f ca="1">IF(ISBLANK(OFFSET('node config'!$U17,0,2*(COLUMN()-COLUMN($E17)))),"",OFFSET('node config'!$U17,0,2*(COLUMN()-COLUMN($E17))))</f>
        <v/>
      </c>
      <c r="H17" s="36" t="str">
        <f ca="1">IF(ISBLANK(OFFSET('node config'!$U17,0,2*(COLUMN()-COLUMN($E17)))),"",OFFSET('node config'!$U17,0,2*(COLUMN()-COLUMN($E17))))</f>
        <v/>
      </c>
      <c r="I17" s="36" t="str">
        <f ca="1">IF(ISBLANK(OFFSET('node config'!$U17,0,2*(COLUMN()-COLUMN($E17)))),"",OFFSET('node config'!$U17,0,2*(COLUMN()-COLUMN($E17))))</f>
        <v/>
      </c>
      <c r="J17" s="36" t="str">
        <f ca="1">IF(ISBLANK(OFFSET('node config'!$U17,0,2*(COLUMN()-COLUMN($E17)))),"",OFFSET('node config'!$U17,0,2*(COLUMN()-COLUMN($E17))))</f>
        <v/>
      </c>
      <c r="K17" s="36" t="str">
        <f ca="1">IF(ISBLANK(OFFSET('node config'!$U17,0,2*(COLUMN()-COLUMN($E17)))),"",OFFSET('node config'!$U17,0,2*(COLUMN()-COLUMN($E17))))</f>
        <v/>
      </c>
      <c r="L17" s="36" t="str">
        <f ca="1">IF(ISBLANK(OFFSET('node config'!$U17,0,2*(COLUMN()-COLUMN($E17)))),"",OFFSET('node config'!$U17,0,2*(COLUMN()-COLUMN($E17))))</f>
        <v/>
      </c>
      <c r="M17" s="38">
        <f ca="1">IFERROR(OFFSET('node config'!$V17,0,2*(COLUMN()-COLUMN($M17)))/INDEX('node config'!$B17:$B66,MATCH(E17,'node config'!$A17:$A66,0))-1,"")</f>
        <v>6</v>
      </c>
      <c r="N17" s="38">
        <f ca="1">IFERROR(OFFSET('node config'!$V17,0,2*(COLUMN()-COLUMN($M17)))/INDEX('node config'!$B17:$B66,MATCH(F17,'node config'!$A17:$A66,0))-1,"")</f>
        <v>1</v>
      </c>
      <c r="O17" s="38" t="str">
        <f ca="1">IFERROR(OFFSET('node config'!$V17,0,2*(COLUMN()-COLUMN($M17)))/INDEX('node config'!$B17:$B66,MATCH(G17,'node config'!$A17:$A66,0))-1,"")</f>
        <v/>
      </c>
      <c r="P17" s="38" t="str">
        <f ca="1">IFERROR(OFFSET('node config'!$V17,0,2*(COLUMN()-COLUMN($M17)))/INDEX('node config'!$B17:$B66,MATCH(H17,'node config'!$A17:$A66,0))-1,"")</f>
        <v/>
      </c>
      <c r="Q17" s="38" t="str">
        <f ca="1">IFERROR(OFFSET('node config'!$V17,0,2*(COLUMN()-COLUMN($M17)))/INDEX('node config'!$B17:$B66,MATCH(I17,'node config'!$A17:$A66,0))-1,"")</f>
        <v/>
      </c>
      <c r="R17" s="38" t="str">
        <f ca="1">IFERROR(OFFSET('node config'!$V17,0,2*(COLUMN()-COLUMN($M17)))/INDEX('node config'!$B17:$B66,MATCH(J17,'node config'!$A17:$A66,0))-1,"")</f>
        <v/>
      </c>
      <c r="S17" s="38" t="str">
        <f ca="1">IFERROR(OFFSET('node config'!$V17,0,2*(COLUMN()-COLUMN($M17)))/INDEX('node config'!$B17:$B66,MATCH(K17,'node config'!$A17:$A66,0))-1,"")</f>
        <v/>
      </c>
      <c r="T17" s="38" t="str">
        <f ca="1">IFERROR(OFFSET('node config'!$V17,0,2*(COLUMN()-COLUMN($M17)))/INDEX('node config'!$B17:$B66,MATCH(L17,'node config'!$A17:$A66,0))-1,"")</f>
        <v/>
      </c>
      <c r="U17" s="36">
        <f t="shared" ca="1" si="352"/>
        <v>300</v>
      </c>
      <c r="V17" s="36">
        <f t="shared" ca="1" si="0"/>
        <v>36</v>
      </c>
      <c r="W17" s="36" t="str">
        <f t="shared" ca="1" si="0"/>
        <v/>
      </c>
      <c r="X17" s="36" t="str">
        <f t="shared" ca="1" si="0"/>
        <v/>
      </c>
      <c r="Y17" s="36" t="str">
        <f t="shared" ca="1" si="0"/>
        <v/>
      </c>
      <c r="Z17" s="36" t="str">
        <f t="shared" ca="1" si="0"/>
        <v/>
      </c>
      <c r="AA17" s="36" t="str">
        <f t="shared" ca="1" si="0"/>
        <v/>
      </c>
      <c r="AB17" s="36" t="str">
        <f t="shared" ca="1" si="0"/>
        <v/>
      </c>
      <c r="AC17" s="40">
        <f t="shared" ca="1" si="353"/>
        <v>29</v>
      </c>
      <c r="AD17" s="40">
        <f t="shared" ca="1" si="354"/>
        <v>0</v>
      </c>
      <c r="AE17" s="40">
        <f t="shared" ca="1" si="355"/>
        <v>0</v>
      </c>
      <c r="AF17" s="40">
        <f t="shared" ca="1" si="356"/>
        <v>0</v>
      </c>
      <c r="AG17" s="40">
        <f t="shared" ca="1" si="357"/>
        <v>0</v>
      </c>
      <c r="AH17" s="40">
        <f t="shared" ca="1" si="358"/>
        <v>0</v>
      </c>
      <c r="AI17" s="40">
        <f t="shared" ca="1" si="359"/>
        <v>0</v>
      </c>
      <c r="AJ17" s="40">
        <f t="shared" ca="1" si="360"/>
        <v>0</v>
      </c>
      <c r="AK17" s="39">
        <f t="shared" ca="1" si="2"/>
        <v>0</v>
      </c>
      <c r="AL17" s="39">
        <f t="shared" ca="1" si="3"/>
        <v>0</v>
      </c>
      <c r="AM17" s="39">
        <f t="shared" ca="1" si="4"/>
        <v>0</v>
      </c>
      <c r="AN17" s="39">
        <f t="shared" ca="1" si="5"/>
        <v>0</v>
      </c>
      <c r="AO17" s="39">
        <f t="shared" ca="1" si="6"/>
        <v>0</v>
      </c>
      <c r="AP17" s="39">
        <f t="shared" ca="1" si="7"/>
        <v>0</v>
      </c>
      <c r="AQ17" s="39">
        <f t="shared" ca="1" si="8"/>
        <v>0</v>
      </c>
      <c r="AR17" s="39">
        <f t="shared" ca="1" si="9"/>
        <v>0</v>
      </c>
      <c r="AS17" s="39">
        <f t="shared" ca="1" si="10"/>
        <v>0</v>
      </c>
      <c r="AT17" s="39">
        <f t="shared" ca="1" si="11"/>
        <v>0</v>
      </c>
      <c r="AU17" s="39">
        <f t="shared" ca="1" si="12"/>
        <v>0</v>
      </c>
      <c r="AV17" s="39">
        <f t="shared" ca="1" si="13"/>
        <v>0</v>
      </c>
      <c r="AW17" s="39">
        <f t="shared" ca="1" si="14"/>
        <v>0</v>
      </c>
      <c r="AX17" s="39">
        <f t="shared" ca="1" si="15"/>
        <v>0</v>
      </c>
      <c r="AY17" s="39">
        <f t="shared" ca="1" si="16"/>
        <v>0</v>
      </c>
      <c r="AZ17" s="39">
        <f t="shared" ca="1" si="17"/>
        <v>0</v>
      </c>
      <c r="BA17" s="39">
        <f t="shared" ca="1" si="18"/>
        <v>0</v>
      </c>
      <c r="BB17" s="39">
        <f t="shared" ca="1" si="19"/>
        <v>0</v>
      </c>
      <c r="BC17" s="39">
        <f t="shared" ca="1" si="20"/>
        <v>0</v>
      </c>
      <c r="BD17" s="39">
        <f t="shared" ca="1" si="21"/>
        <v>0</v>
      </c>
      <c r="BE17" s="39">
        <f t="shared" ca="1" si="22"/>
        <v>0</v>
      </c>
      <c r="BF17" s="39">
        <f t="shared" ca="1" si="23"/>
        <v>0</v>
      </c>
      <c r="BG17" s="39">
        <f t="shared" ca="1" si="24"/>
        <v>0</v>
      </c>
      <c r="BH17" s="39">
        <f t="shared" ca="1" si="25"/>
        <v>0</v>
      </c>
      <c r="BI17" s="39">
        <f t="shared" ca="1" si="26"/>
        <v>0</v>
      </c>
      <c r="BJ17" s="39">
        <f t="shared" ca="1" si="27"/>
        <v>0</v>
      </c>
      <c r="BK17" s="39">
        <f t="shared" ca="1" si="28"/>
        <v>0</v>
      </c>
      <c r="BL17" s="39">
        <f t="shared" ca="1" si="29"/>
        <v>0</v>
      </c>
      <c r="BM17" s="39">
        <f t="shared" ca="1" si="30"/>
        <v>0</v>
      </c>
      <c r="BN17" s="39">
        <f t="shared" ca="1" si="31"/>
        <v>0</v>
      </c>
      <c r="BO17" s="39">
        <f t="shared" ca="1" si="32"/>
        <v>0</v>
      </c>
      <c r="BP17" s="39">
        <f t="shared" ca="1" si="33"/>
        <v>0</v>
      </c>
      <c r="BQ17" s="39">
        <f t="shared" ca="1" si="34"/>
        <v>0</v>
      </c>
      <c r="BR17" s="39">
        <f t="shared" ca="1" si="35"/>
        <v>0</v>
      </c>
      <c r="BS17" s="39">
        <f t="shared" ca="1" si="36"/>
        <v>0</v>
      </c>
      <c r="BT17" s="39">
        <f t="shared" ca="1" si="37"/>
        <v>0</v>
      </c>
      <c r="BU17" s="39">
        <f t="shared" ca="1" si="38"/>
        <v>29</v>
      </c>
      <c r="BV17" s="39">
        <f t="shared" ca="1" si="39"/>
        <v>-195</v>
      </c>
      <c r="BW17" s="39">
        <f t="shared" ca="1" si="40"/>
        <v>4</v>
      </c>
      <c r="BX17" s="39">
        <f t="shared" ca="1" si="41"/>
        <v>0</v>
      </c>
      <c r="BY17" s="39">
        <f t="shared" ca="1" si="42"/>
        <v>0</v>
      </c>
      <c r="BZ17" s="39">
        <f t="shared" ca="1" si="43"/>
        <v>0</v>
      </c>
      <c r="CA17" s="39">
        <f t="shared" ca="1" si="44"/>
        <v>0</v>
      </c>
      <c r="CB17" s="39">
        <f t="shared" ca="1" si="45"/>
        <v>0</v>
      </c>
      <c r="CC17" s="39">
        <f t="shared" ca="1" si="46"/>
        <v>0</v>
      </c>
      <c r="CD17" s="39">
        <f t="shared" ca="1" si="47"/>
        <v>0</v>
      </c>
      <c r="CE17" s="39">
        <f t="shared" ca="1" si="48"/>
        <v>0</v>
      </c>
      <c r="CF17" s="39">
        <f t="shared" ca="1" si="49"/>
        <v>0</v>
      </c>
      <c r="CG17" s="39">
        <f t="shared" ca="1" si="50"/>
        <v>0</v>
      </c>
      <c r="CH17" s="39">
        <f t="shared" ca="1" si="51"/>
        <v>0</v>
      </c>
      <c r="CI17" s="39">
        <f t="shared" ca="1" si="52"/>
        <v>0</v>
      </c>
      <c r="CJ17" s="39">
        <f t="shared" ca="1" si="53"/>
        <v>0</v>
      </c>
      <c r="CK17" s="39">
        <f t="shared" ca="1" si="54"/>
        <v>0</v>
      </c>
      <c r="CL17" s="39">
        <f t="shared" ca="1" si="55"/>
        <v>0</v>
      </c>
      <c r="CM17" s="39">
        <f t="shared" ca="1" si="56"/>
        <v>0</v>
      </c>
      <c r="CN17" s="39">
        <f t="shared" ca="1" si="57"/>
        <v>0</v>
      </c>
      <c r="CO17" s="39">
        <f t="shared" ca="1" si="58"/>
        <v>0</v>
      </c>
      <c r="CP17" s="39">
        <f t="shared" ca="1" si="59"/>
        <v>0</v>
      </c>
      <c r="CQ17" s="39">
        <f t="shared" ca="1" si="60"/>
        <v>0</v>
      </c>
      <c r="CR17" s="39">
        <f t="shared" ca="1" si="61"/>
        <v>0</v>
      </c>
      <c r="CS17" s="39">
        <f t="shared" ca="1" si="62"/>
        <v>0</v>
      </c>
      <c r="CT17" s="39">
        <f t="shared" ca="1" si="63"/>
        <v>0</v>
      </c>
      <c r="CU17" s="39">
        <f t="shared" ca="1" si="64"/>
        <v>0</v>
      </c>
      <c r="CV17" s="39">
        <f t="shared" ca="1" si="65"/>
        <v>47</v>
      </c>
      <c r="CW17" s="39">
        <f t="shared" ca="1" si="66"/>
        <v>23</v>
      </c>
      <c r="CX17" s="39">
        <f t="shared" ca="1" si="67"/>
        <v>870</v>
      </c>
      <c r="CY17" s="39">
        <f t="shared" ca="1" si="68"/>
        <v>1</v>
      </c>
      <c r="CZ17" s="39">
        <f t="shared" ca="1" si="69"/>
        <v>0</v>
      </c>
      <c r="DA17" s="39">
        <f t="shared" ca="1" si="70"/>
        <v>0</v>
      </c>
      <c r="DB17" s="39">
        <f t="shared" ca="1" si="71"/>
        <v>0</v>
      </c>
      <c r="DC17" s="39">
        <f t="shared" ca="1" si="72"/>
        <v>0</v>
      </c>
      <c r="DD17" s="39">
        <f t="shared" ca="1" si="73"/>
        <v>0</v>
      </c>
      <c r="DE17" s="39">
        <f t="shared" ca="1" si="74"/>
        <v>0</v>
      </c>
      <c r="DF17" s="39">
        <f t="shared" ca="1" si="75"/>
        <v>0</v>
      </c>
      <c r="DG17" s="39">
        <f t="shared" ca="1" si="76"/>
        <v>0</v>
      </c>
      <c r="DH17" s="39">
        <f t="shared" ca="1" si="77"/>
        <v>0</v>
      </c>
      <c r="DI17" s="39">
        <f t="shared" ca="1" si="78"/>
        <v>0</v>
      </c>
      <c r="DJ17" s="39">
        <f t="shared" ca="1" si="79"/>
        <v>0</v>
      </c>
      <c r="DK17" s="39">
        <f t="shared" ca="1" si="80"/>
        <v>0</v>
      </c>
      <c r="DL17" s="39">
        <f t="shared" ca="1" si="81"/>
        <v>0</v>
      </c>
      <c r="DM17" s="39">
        <f t="shared" ca="1" si="82"/>
        <v>0</v>
      </c>
      <c r="DN17" s="39">
        <f t="shared" ca="1" si="83"/>
        <v>0</v>
      </c>
      <c r="DO17" s="39">
        <f t="shared" ca="1" si="84"/>
        <v>0</v>
      </c>
      <c r="DP17" s="39">
        <f t="shared" ca="1" si="85"/>
        <v>0</v>
      </c>
      <c r="DQ17" s="39">
        <f t="shared" ca="1" si="86"/>
        <v>0</v>
      </c>
      <c r="DR17" s="39">
        <f t="shared" ca="1" si="87"/>
        <v>0</v>
      </c>
      <c r="DS17" s="39">
        <f t="shared" ca="1" si="88"/>
        <v>0</v>
      </c>
      <c r="DT17" s="39">
        <f t="shared" ca="1" si="89"/>
        <v>0</v>
      </c>
      <c r="DU17" s="39">
        <f t="shared" ca="1" si="90"/>
        <v>0</v>
      </c>
      <c r="DV17" s="39">
        <f t="shared" ca="1" si="91"/>
        <v>0</v>
      </c>
      <c r="DW17" s="39">
        <f t="shared" ca="1" si="92"/>
        <v>0</v>
      </c>
      <c r="DX17" s="39">
        <f t="shared" ca="1" si="93"/>
        <v>0</v>
      </c>
      <c r="DY17" s="39">
        <f t="shared" ca="1" si="94"/>
        <v>0</v>
      </c>
      <c r="DZ17" s="39">
        <f t="shared" ca="1" si="95"/>
        <v>0</v>
      </c>
      <c r="EA17" s="39">
        <f t="shared" ca="1" si="96"/>
        <v>0</v>
      </c>
      <c r="EB17" s="39">
        <f t="shared" ca="1" si="97"/>
        <v>0</v>
      </c>
      <c r="EC17" s="39">
        <f t="shared" ca="1" si="98"/>
        <v>0</v>
      </c>
      <c r="ED17" s="39">
        <f t="shared" ca="1" si="99"/>
        <v>0</v>
      </c>
      <c r="EE17" s="39">
        <f t="shared" ca="1" si="100"/>
        <v>0</v>
      </c>
      <c r="EF17" s="39">
        <f t="shared" ca="1" si="101"/>
        <v>0</v>
      </c>
      <c r="EG17" s="39">
        <f t="shared" ca="1" si="102"/>
        <v>0</v>
      </c>
      <c r="EH17" s="39">
        <f t="shared" ca="1" si="103"/>
        <v>0</v>
      </c>
      <c r="EI17" s="39">
        <f t="shared" ca="1" si="104"/>
        <v>0</v>
      </c>
      <c r="EJ17" s="39">
        <f t="shared" ca="1" si="105"/>
        <v>0</v>
      </c>
      <c r="EK17" s="39">
        <f t="shared" ca="1" si="106"/>
        <v>0</v>
      </c>
      <c r="EL17" s="39">
        <f t="shared" ca="1" si="107"/>
        <v>0</v>
      </c>
      <c r="EM17" s="39">
        <f t="shared" ca="1" si="108"/>
        <v>0</v>
      </c>
      <c r="EN17" s="39">
        <f t="shared" ca="1" si="109"/>
        <v>0</v>
      </c>
      <c r="EO17" s="39">
        <f t="shared" ca="1" si="110"/>
        <v>0</v>
      </c>
      <c r="EP17" s="39">
        <f t="shared" ca="1" si="111"/>
        <v>0</v>
      </c>
      <c r="EQ17" s="39">
        <f t="shared" ca="1" si="112"/>
        <v>0</v>
      </c>
      <c r="ER17" s="39">
        <f t="shared" ca="1" si="113"/>
        <v>0</v>
      </c>
      <c r="ES17" s="39">
        <f t="shared" ca="1" si="114"/>
        <v>0</v>
      </c>
      <c r="ET17" s="39">
        <f t="shared" ca="1" si="115"/>
        <v>0</v>
      </c>
      <c r="EU17" s="39">
        <f t="shared" ca="1" si="116"/>
        <v>0</v>
      </c>
      <c r="EV17" s="39">
        <f t="shared" ca="1" si="117"/>
        <v>0</v>
      </c>
      <c r="EW17" s="39">
        <f t="shared" ca="1" si="118"/>
        <v>0</v>
      </c>
      <c r="EX17" s="39">
        <f t="shared" ca="1" si="119"/>
        <v>0</v>
      </c>
      <c r="EY17" s="39">
        <f t="shared" ca="1" si="120"/>
        <v>0</v>
      </c>
      <c r="EZ17" s="39">
        <f t="shared" ca="1" si="121"/>
        <v>0</v>
      </c>
      <c r="FA17" s="39">
        <f t="shared" ca="1" si="122"/>
        <v>0</v>
      </c>
      <c r="FB17" s="39">
        <f t="shared" ca="1" si="123"/>
        <v>0</v>
      </c>
      <c r="FC17" s="39">
        <f t="shared" ca="1" si="124"/>
        <v>0</v>
      </c>
      <c r="FD17" s="39">
        <f t="shared" ca="1" si="125"/>
        <v>0</v>
      </c>
      <c r="FE17" s="39">
        <f t="shared" ca="1" si="126"/>
        <v>0</v>
      </c>
      <c r="FF17" s="39">
        <f t="shared" ca="1" si="127"/>
        <v>0</v>
      </c>
      <c r="FG17" s="39">
        <f t="shared" ca="1" si="128"/>
        <v>0</v>
      </c>
      <c r="FH17" s="39">
        <f t="shared" ca="1" si="129"/>
        <v>0</v>
      </c>
      <c r="FI17" s="39">
        <f t="shared" ca="1" si="130"/>
        <v>0</v>
      </c>
      <c r="FJ17" s="39">
        <f t="shared" ca="1" si="131"/>
        <v>0</v>
      </c>
      <c r="FK17" s="39">
        <f t="shared" ca="1" si="132"/>
        <v>0</v>
      </c>
      <c r="FL17" s="39">
        <f t="shared" ca="1" si="133"/>
        <v>0</v>
      </c>
      <c r="FM17" s="39">
        <f t="shared" ca="1" si="134"/>
        <v>0</v>
      </c>
      <c r="FN17" s="39">
        <f t="shared" ca="1" si="135"/>
        <v>0</v>
      </c>
      <c r="FO17" s="39">
        <f t="shared" ca="1" si="136"/>
        <v>0</v>
      </c>
      <c r="FP17" s="39">
        <f t="shared" ca="1" si="137"/>
        <v>0</v>
      </c>
      <c r="FQ17" s="39">
        <f t="shared" ca="1" si="138"/>
        <v>0</v>
      </c>
      <c r="FR17" s="39">
        <f t="shared" ca="1" si="139"/>
        <v>0</v>
      </c>
      <c r="FS17" s="39">
        <f t="shared" ca="1" si="140"/>
        <v>0</v>
      </c>
      <c r="FT17" s="39">
        <f t="shared" ca="1" si="141"/>
        <v>0</v>
      </c>
      <c r="FU17" s="39">
        <f t="shared" ca="1" si="142"/>
        <v>0</v>
      </c>
      <c r="FV17" s="39">
        <f t="shared" ca="1" si="143"/>
        <v>0</v>
      </c>
      <c r="FW17" s="39">
        <f t="shared" ca="1" si="144"/>
        <v>0</v>
      </c>
      <c r="FX17" s="39">
        <f t="shared" ca="1" si="145"/>
        <v>0</v>
      </c>
      <c r="FY17" s="39">
        <f t="shared" ca="1" si="146"/>
        <v>0</v>
      </c>
      <c r="FZ17" s="39">
        <f t="shared" ca="1" si="147"/>
        <v>0</v>
      </c>
      <c r="GA17" s="39">
        <f t="shared" ca="1" si="148"/>
        <v>0</v>
      </c>
      <c r="GB17" s="39">
        <f t="shared" ca="1" si="149"/>
        <v>0</v>
      </c>
      <c r="GC17" s="39">
        <f t="shared" ca="1" si="150"/>
        <v>0</v>
      </c>
      <c r="GD17" s="39">
        <f t="shared" ca="1" si="151"/>
        <v>0</v>
      </c>
      <c r="GE17" s="39">
        <f t="shared" ca="1" si="152"/>
        <v>0</v>
      </c>
      <c r="GF17" s="39">
        <f t="shared" ca="1" si="153"/>
        <v>0</v>
      </c>
      <c r="GG17" s="39">
        <f t="shared" ca="1" si="154"/>
        <v>0</v>
      </c>
      <c r="GH17" s="39">
        <f t="shared" ca="1" si="155"/>
        <v>0</v>
      </c>
      <c r="GI17" s="39">
        <f t="shared" ca="1" si="156"/>
        <v>0</v>
      </c>
      <c r="GJ17" s="39">
        <f t="shared" ca="1" si="157"/>
        <v>0</v>
      </c>
      <c r="GK17" s="39">
        <f t="shared" ca="1" si="158"/>
        <v>0</v>
      </c>
      <c r="GL17" s="39">
        <f t="shared" ca="1" si="159"/>
        <v>0</v>
      </c>
      <c r="GM17" s="39">
        <f t="shared" ca="1" si="160"/>
        <v>0</v>
      </c>
      <c r="GN17" s="39">
        <f t="shared" ca="1" si="161"/>
        <v>0</v>
      </c>
      <c r="GO17" s="39">
        <f t="shared" ca="1" si="162"/>
        <v>0</v>
      </c>
      <c r="GP17" s="39">
        <f t="shared" ca="1" si="163"/>
        <v>0</v>
      </c>
      <c r="GQ17" s="39">
        <f t="shared" ca="1" si="164"/>
        <v>0</v>
      </c>
      <c r="GR17" s="39">
        <f t="shared" ca="1" si="165"/>
        <v>0</v>
      </c>
      <c r="GS17" s="39">
        <f t="shared" ca="1" si="166"/>
        <v>0</v>
      </c>
      <c r="GT17" s="39">
        <f t="shared" ca="1" si="167"/>
        <v>0</v>
      </c>
      <c r="GU17" s="39">
        <f t="shared" ca="1" si="168"/>
        <v>0</v>
      </c>
      <c r="GV17" s="39">
        <f t="shared" ca="1" si="169"/>
        <v>0</v>
      </c>
      <c r="GW17" s="39">
        <f t="shared" ca="1" si="170"/>
        <v>0</v>
      </c>
      <c r="GX17" s="39">
        <f t="shared" ca="1" si="171"/>
        <v>0</v>
      </c>
      <c r="GY17" s="39">
        <f t="shared" ca="1" si="172"/>
        <v>0</v>
      </c>
      <c r="GZ17" s="39">
        <f t="shared" ca="1" si="173"/>
        <v>0</v>
      </c>
      <c r="HA17" s="39">
        <f t="shared" ca="1" si="174"/>
        <v>0</v>
      </c>
      <c r="HB17" s="39">
        <f t="shared" ca="1" si="175"/>
        <v>0</v>
      </c>
      <c r="HC17" s="39">
        <f t="shared" ca="1" si="176"/>
        <v>0</v>
      </c>
      <c r="HD17" s="39">
        <f t="shared" ca="1" si="177"/>
        <v>0</v>
      </c>
      <c r="HE17" s="39">
        <f t="shared" ca="1" si="178"/>
        <v>0</v>
      </c>
      <c r="HF17" s="39">
        <f t="shared" ca="1" si="179"/>
        <v>0</v>
      </c>
      <c r="HG17" s="39">
        <f t="shared" ca="1" si="180"/>
        <v>0</v>
      </c>
      <c r="HH17" s="39">
        <f t="shared" ca="1" si="181"/>
        <v>0</v>
      </c>
      <c r="HI17" s="39">
        <f t="shared" ca="1" si="182"/>
        <v>0</v>
      </c>
      <c r="HJ17" s="39">
        <f t="shared" ca="1" si="183"/>
        <v>0</v>
      </c>
      <c r="HK17" s="39">
        <f t="shared" ca="1" si="184"/>
        <v>0</v>
      </c>
      <c r="HL17" s="39">
        <f t="shared" ca="1" si="185"/>
        <v>0</v>
      </c>
      <c r="HM17" s="39">
        <f t="shared" ca="1" si="186"/>
        <v>0</v>
      </c>
      <c r="HN17" s="39">
        <f t="shared" ca="1" si="187"/>
        <v>0</v>
      </c>
      <c r="HO17" s="39">
        <f t="shared" ca="1" si="188"/>
        <v>0</v>
      </c>
      <c r="HP17" s="39">
        <f t="shared" ca="1" si="189"/>
        <v>0</v>
      </c>
      <c r="HQ17" s="39">
        <f t="shared" ca="1" si="190"/>
        <v>0</v>
      </c>
      <c r="HR17" s="39">
        <f t="shared" ca="1" si="191"/>
        <v>36241</v>
      </c>
      <c r="HS17" s="39">
        <f t="shared" ca="1" si="192"/>
        <v>0</v>
      </c>
      <c r="HT17" s="39">
        <f t="shared" ca="1" si="193"/>
        <v>1</v>
      </c>
      <c r="HU17" s="39">
        <f t="shared" ca="1" si="194"/>
        <v>0</v>
      </c>
      <c r="HV17" s="39">
        <f t="shared" ca="1" si="195"/>
        <v>0</v>
      </c>
      <c r="HW17" s="39">
        <f t="shared" ca="1" si="196"/>
        <v>0</v>
      </c>
      <c r="HX17" s="39">
        <f t="shared" ca="1" si="197"/>
        <v>0</v>
      </c>
      <c r="HY17" s="39">
        <f t="shared" ca="1" si="198"/>
        <v>0</v>
      </c>
      <c r="HZ17" s="39">
        <f t="shared" ca="1" si="199"/>
        <v>0</v>
      </c>
      <c r="IA17" s="39">
        <f t="shared" ca="1" si="200"/>
        <v>0</v>
      </c>
      <c r="IB17" s="39">
        <f t="shared" ca="1" si="201"/>
        <v>0</v>
      </c>
      <c r="IC17" s="39">
        <f t="shared" ca="1" si="202"/>
        <v>0</v>
      </c>
      <c r="ID17" s="39">
        <f t="shared" ca="1" si="203"/>
        <v>0</v>
      </c>
      <c r="IE17" s="39">
        <f t="shared" ca="1" si="204"/>
        <v>0</v>
      </c>
      <c r="IF17" s="39">
        <f t="shared" ca="1" si="205"/>
        <v>0</v>
      </c>
      <c r="IG17" s="39">
        <f t="shared" ca="1" si="206"/>
        <v>0</v>
      </c>
      <c r="IH17" s="39">
        <f t="shared" ca="1" si="207"/>
        <v>0</v>
      </c>
      <c r="II17" s="39">
        <f t="shared" ca="1" si="208"/>
        <v>0</v>
      </c>
      <c r="IJ17" s="39">
        <f t="shared" ca="1" si="209"/>
        <v>0</v>
      </c>
      <c r="IK17" s="39">
        <f t="shared" ca="1" si="210"/>
        <v>0</v>
      </c>
      <c r="IL17" s="39">
        <f t="shared" ca="1" si="211"/>
        <v>0</v>
      </c>
      <c r="IM17" s="39">
        <f t="shared" ca="1" si="212"/>
        <v>1</v>
      </c>
      <c r="IN17" s="39">
        <f t="shared" ca="1" si="213"/>
        <v>421</v>
      </c>
      <c r="IO17" s="39">
        <f t="shared" ca="1" si="214"/>
        <v>-84</v>
      </c>
      <c r="IP17" s="39">
        <f t="shared" ca="1" si="215"/>
        <v>0</v>
      </c>
      <c r="IQ17" s="39">
        <f t="shared" ca="1" si="216"/>
        <v>0</v>
      </c>
      <c r="IR17" s="39">
        <f t="shared" ca="1" si="217"/>
        <v>0</v>
      </c>
      <c r="IS17" s="39">
        <f t="shared" ca="1" si="218"/>
        <v>0</v>
      </c>
      <c r="IT17" s="39">
        <f t="shared" ca="1" si="219"/>
        <v>0</v>
      </c>
      <c r="IU17" s="39">
        <f t="shared" ca="1" si="220"/>
        <v>0</v>
      </c>
      <c r="IV17" s="39">
        <f t="shared" ca="1" si="221"/>
        <v>0</v>
      </c>
      <c r="IW17" s="39">
        <f t="shared" ca="1" si="222"/>
        <v>0</v>
      </c>
      <c r="IX17" s="39">
        <f t="shared" ca="1" si="223"/>
        <v>0</v>
      </c>
      <c r="IY17" s="39">
        <f t="shared" ca="1" si="224"/>
        <v>0</v>
      </c>
      <c r="IZ17" s="39">
        <f t="shared" ca="1" si="225"/>
        <v>0</v>
      </c>
      <c r="JA17" s="39">
        <f t="shared" ca="1" si="226"/>
        <v>0</v>
      </c>
      <c r="JB17" s="39">
        <f t="shared" ca="1" si="227"/>
        <v>0</v>
      </c>
      <c r="JC17" s="39">
        <f t="shared" ca="1" si="228"/>
        <v>0</v>
      </c>
      <c r="JD17" s="39">
        <f t="shared" ca="1" si="229"/>
        <v>0</v>
      </c>
      <c r="JE17" s="39">
        <f t="shared" ca="1" si="230"/>
        <v>0</v>
      </c>
      <c r="JF17" s="39">
        <f t="shared" ca="1" si="231"/>
        <v>0</v>
      </c>
      <c r="JG17" s="39">
        <f t="shared" ca="1" si="232"/>
        <v>0</v>
      </c>
      <c r="JH17" s="39">
        <f t="shared" ca="1" si="233"/>
        <v>0</v>
      </c>
      <c r="JI17" s="39">
        <f t="shared" ca="1" si="234"/>
        <v>0</v>
      </c>
      <c r="JJ17" s="39">
        <f t="shared" ca="1" si="235"/>
        <v>0</v>
      </c>
      <c r="JK17" s="39">
        <f t="shared" ca="1" si="236"/>
        <v>0</v>
      </c>
      <c r="JL17" s="39">
        <f t="shared" ca="1" si="237"/>
        <v>0</v>
      </c>
      <c r="JM17" s="39">
        <f t="shared" ca="1" si="238"/>
        <v>0</v>
      </c>
      <c r="JN17" s="39">
        <f t="shared" ca="1" si="239"/>
        <v>0</v>
      </c>
      <c r="JO17" s="39">
        <f t="shared" ca="1" si="240"/>
        <v>0</v>
      </c>
      <c r="JP17" s="39">
        <f t="shared" ca="1" si="241"/>
        <v>0</v>
      </c>
      <c r="JQ17" s="39">
        <f t="shared" ca="1" si="242"/>
        <v>0</v>
      </c>
      <c r="JR17" s="39">
        <f t="shared" ca="1" si="243"/>
        <v>0</v>
      </c>
      <c r="JS17" s="39">
        <f t="shared" ca="1" si="244"/>
        <v>0</v>
      </c>
      <c r="JT17" s="39">
        <f t="shared" ca="1" si="245"/>
        <v>0</v>
      </c>
      <c r="JU17" s="39">
        <f t="shared" ca="1" si="246"/>
        <v>0</v>
      </c>
      <c r="JV17" s="39">
        <f t="shared" ca="1" si="247"/>
        <v>0</v>
      </c>
      <c r="JW17" s="39">
        <f t="shared" ca="1" si="248"/>
        <v>0</v>
      </c>
      <c r="JX17" s="39">
        <f t="shared" ca="1" si="249"/>
        <v>0</v>
      </c>
      <c r="JY17" s="39">
        <f t="shared" ca="1" si="250"/>
        <v>0</v>
      </c>
      <c r="JZ17" s="39">
        <f t="shared" ca="1" si="251"/>
        <v>0</v>
      </c>
      <c r="KA17" s="39">
        <f t="shared" ca="1" si="252"/>
        <v>0</v>
      </c>
      <c r="KB17" s="39">
        <f t="shared" ca="1" si="253"/>
        <v>0</v>
      </c>
      <c r="KC17" s="39">
        <f t="shared" ca="1" si="254"/>
        <v>-167</v>
      </c>
      <c r="KD17" s="39">
        <f t="shared" ca="1" si="255"/>
        <v>7</v>
      </c>
      <c r="KE17" s="39">
        <f t="shared" ca="1" si="256"/>
        <v>3</v>
      </c>
      <c r="KF17" s="39">
        <f t="shared" ca="1" si="257"/>
        <v>0</v>
      </c>
      <c r="KG17" s="39">
        <f t="shared" ca="1" si="258"/>
        <v>1</v>
      </c>
      <c r="KH17" s="39">
        <f t="shared" ca="1" si="259"/>
        <v>0</v>
      </c>
      <c r="KI17" s="39">
        <f t="shared" ca="1" si="260"/>
        <v>0</v>
      </c>
      <c r="KJ17" s="39">
        <f t="shared" ca="1" si="261"/>
        <v>0</v>
      </c>
      <c r="KK17" s="39">
        <f t="shared" ca="1" si="262"/>
        <v>0</v>
      </c>
      <c r="KL17" s="39">
        <f t="shared" ca="1" si="263"/>
        <v>0</v>
      </c>
      <c r="KM17" s="39">
        <f t="shared" ca="1" si="264"/>
        <v>0</v>
      </c>
      <c r="KN17" s="39">
        <f t="shared" ca="1" si="265"/>
        <v>0</v>
      </c>
      <c r="KO17" s="39">
        <f t="shared" ca="1" si="266"/>
        <v>0</v>
      </c>
      <c r="KP17" s="39">
        <f t="shared" ca="1" si="267"/>
        <v>0</v>
      </c>
      <c r="KQ17" s="39">
        <f t="shared" ca="1" si="268"/>
        <v>0</v>
      </c>
      <c r="KR17" s="39">
        <f t="shared" ca="1" si="269"/>
        <v>0</v>
      </c>
      <c r="KS17" s="39">
        <f t="shared" ca="1" si="270"/>
        <v>0</v>
      </c>
      <c r="KT17" s="39">
        <f t="shared" ca="1" si="271"/>
        <v>0</v>
      </c>
      <c r="KU17" s="39">
        <f t="shared" ca="1" si="272"/>
        <v>0</v>
      </c>
      <c r="KV17" s="39">
        <f t="shared" ca="1" si="273"/>
        <v>0</v>
      </c>
      <c r="KW17" s="39">
        <f t="shared" ca="1" si="274"/>
        <v>0</v>
      </c>
      <c r="KX17" s="39">
        <f t="shared" ca="1" si="275"/>
        <v>-245</v>
      </c>
      <c r="KY17" s="39">
        <f t="shared" ca="1" si="276"/>
        <v>0</v>
      </c>
      <c r="KZ17" s="39">
        <f t="shared" ca="1" si="277"/>
        <v>1</v>
      </c>
      <c r="LA17" s="39">
        <f t="shared" ca="1" si="278"/>
        <v>139</v>
      </c>
      <c r="LB17" s="39">
        <f t="shared" ca="1" si="279"/>
        <v>0</v>
      </c>
      <c r="LC17" s="39">
        <f t="shared" ca="1" si="280"/>
        <v>0</v>
      </c>
      <c r="LD17" s="39">
        <f t="shared" ca="1" si="281"/>
        <v>0</v>
      </c>
      <c r="LE17" s="39">
        <f t="shared" ca="1" si="282"/>
        <v>0</v>
      </c>
      <c r="LF17" s="39">
        <f t="shared" ca="1" si="283"/>
        <v>0</v>
      </c>
      <c r="LG17" s="39">
        <f t="shared" ca="1" si="284"/>
        <v>0</v>
      </c>
      <c r="LH17" s="39">
        <f t="shared" ca="1" si="285"/>
        <v>160</v>
      </c>
      <c r="LI17" s="39">
        <f t="shared" ca="1" si="286"/>
        <v>0</v>
      </c>
      <c r="LJ17" s="39">
        <f t="shared" ca="1" si="287"/>
        <v>0</v>
      </c>
      <c r="LK17" s="39">
        <f t="shared" ca="1" si="288"/>
        <v>0</v>
      </c>
      <c r="LL17" s="39">
        <f t="shared" ca="1" si="289"/>
        <v>0</v>
      </c>
      <c r="LM17" s="39">
        <f t="shared" ca="1" si="290"/>
        <v>0</v>
      </c>
      <c r="LN17" s="39">
        <f t="shared" ca="1" si="291"/>
        <v>0</v>
      </c>
      <c r="LO17" s="39">
        <f t="shared" ca="1" si="292"/>
        <v>0</v>
      </c>
      <c r="LP17" s="39">
        <f t="shared" ca="1" si="293"/>
        <v>0</v>
      </c>
      <c r="LQ17" s="39">
        <f t="shared" ca="1" si="294"/>
        <v>0</v>
      </c>
      <c r="LR17" s="39">
        <f t="shared" ca="1" si="295"/>
        <v>0</v>
      </c>
      <c r="LS17" s="39">
        <f t="shared" ca="1" si="296"/>
        <v>0</v>
      </c>
      <c r="LT17" s="39">
        <f t="shared" ca="1" si="297"/>
        <v>0</v>
      </c>
      <c r="LU17" s="39">
        <f t="shared" ca="1" si="298"/>
        <v>0</v>
      </c>
      <c r="LV17" s="39">
        <f t="shared" ca="1" si="299"/>
        <v>0</v>
      </c>
      <c r="LW17" s="39">
        <f t="shared" ca="1" si="300"/>
        <v>0</v>
      </c>
      <c r="LX17" s="39">
        <f t="shared" ca="1" si="301"/>
        <v>0</v>
      </c>
      <c r="LY17" s="39">
        <f t="shared" ca="1" si="302"/>
        <v>29</v>
      </c>
      <c r="LZ17" s="39">
        <f t="shared" ca="1" si="303"/>
        <v>0</v>
      </c>
      <c r="MA17" s="39">
        <f t="shared" ca="1" si="304"/>
        <v>0</v>
      </c>
      <c r="MB17" s="39">
        <f t="shared" ca="1" si="305"/>
        <v>0</v>
      </c>
      <c r="MC17" s="39">
        <f t="shared" ca="1" si="306"/>
        <v>0</v>
      </c>
      <c r="MD17" s="39">
        <f t="shared" ca="1" si="307"/>
        <v>0</v>
      </c>
      <c r="ME17" s="39">
        <f t="shared" ca="1" si="308"/>
        <v>0</v>
      </c>
      <c r="MF17" s="39">
        <f t="shared" ca="1" si="309"/>
        <v>0</v>
      </c>
      <c r="MG17" s="39">
        <f t="shared" ca="1" si="310"/>
        <v>0</v>
      </c>
      <c r="MH17" s="39">
        <f t="shared" ca="1" si="311"/>
        <v>0</v>
      </c>
      <c r="MI17" s="39">
        <f t="shared" ca="1" si="312"/>
        <v>0</v>
      </c>
      <c r="MJ17" s="39">
        <f t="shared" ca="1" si="313"/>
        <v>0</v>
      </c>
      <c r="MK17" s="39">
        <f t="shared" ca="1" si="314"/>
        <v>0</v>
      </c>
      <c r="ML17" s="39">
        <f t="shared" ca="1" si="315"/>
        <v>0</v>
      </c>
      <c r="MM17" s="39">
        <f t="shared" ca="1" si="316"/>
        <v>0</v>
      </c>
      <c r="MN17" s="39">
        <f t="shared" ca="1" si="317"/>
        <v>0</v>
      </c>
      <c r="MO17" s="39">
        <f t="shared" ca="1" si="318"/>
        <v>0</v>
      </c>
      <c r="MP17" s="39">
        <f t="shared" ca="1" si="319"/>
        <v>0</v>
      </c>
      <c r="MQ17" s="39">
        <f t="shared" ca="1" si="320"/>
        <v>0</v>
      </c>
      <c r="MR17" s="39">
        <f t="shared" ca="1" si="321"/>
        <v>0</v>
      </c>
      <c r="MS17" s="39">
        <f t="shared" ca="1" si="322"/>
        <v>0</v>
      </c>
      <c r="MT17" s="39">
        <f t="shared" ca="1" si="323"/>
        <v>0</v>
      </c>
      <c r="MU17" s="39">
        <f t="shared" ca="1" si="324"/>
        <v>0</v>
      </c>
      <c r="MV17" s="39">
        <f t="shared" ca="1" si="325"/>
        <v>0</v>
      </c>
      <c r="MW17" s="39">
        <f t="shared" ca="1" si="326"/>
        <v>0</v>
      </c>
      <c r="MX17" s="39">
        <f t="shared" ca="1" si="327"/>
        <v>0</v>
      </c>
      <c r="MY17" s="39">
        <f t="shared" ca="1" si="328"/>
        <v>0</v>
      </c>
      <c r="MZ17" s="39">
        <f t="shared" ca="1" si="329"/>
        <v>0</v>
      </c>
      <c r="NA17" s="39">
        <f t="shared" ca="1" si="330"/>
        <v>0</v>
      </c>
      <c r="NB17" s="39">
        <f t="shared" ca="1" si="331"/>
        <v>0</v>
      </c>
      <c r="NC17" s="39">
        <f t="shared" ca="1" si="332"/>
        <v>0</v>
      </c>
      <c r="ND17" s="39">
        <f t="shared" ca="1" si="333"/>
        <v>0</v>
      </c>
      <c r="NE17" s="39">
        <f t="shared" ca="1" si="334"/>
        <v>0</v>
      </c>
      <c r="NF17" s="39">
        <f t="shared" ca="1" si="335"/>
        <v>0</v>
      </c>
      <c r="NG17" s="39">
        <f t="shared" ca="1" si="336"/>
        <v>0</v>
      </c>
      <c r="NH17" s="39">
        <f t="shared" ca="1" si="337"/>
        <v>0</v>
      </c>
      <c r="NI17" s="39">
        <f t="shared" ca="1" si="338"/>
        <v>0</v>
      </c>
      <c r="NJ17" s="39">
        <f t="shared" ca="1" si="339"/>
        <v>0</v>
      </c>
      <c r="NK17" s="39">
        <f t="shared" ca="1" si="340"/>
        <v>0</v>
      </c>
      <c r="NL17" s="39">
        <f t="shared" ca="1" si="341"/>
        <v>0</v>
      </c>
      <c r="NM17" s="39">
        <f t="shared" ca="1" si="342"/>
        <v>0</v>
      </c>
      <c r="NN17" s="39">
        <f t="shared" ca="1" si="343"/>
        <v>0</v>
      </c>
      <c r="NO17" s="39">
        <f t="shared" ca="1" si="344"/>
        <v>0</v>
      </c>
      <c r="NP17" s="39">
        <f t="shared" ca="1" si="345"/>
        <v>0</v>
      </c>
      <c r="NQ17" s="39">
        <f t="shared" ca="1" si="346"/>
        <v>0</v>
      </c>
      <c r="NR17" s="39">
        <f t="shared" ca="1" si="347"/>
        <v>0</v>
      </c>
      <c r="NS17" s="39">
        <f t="shared" ca="1" si="348"/>
        <v>0</v>
      </c>
      <c r="NT17" s="39">
        <f t="shared" ca="1" si="349"/>
        <v>0</v>
      </c>
      <c r="NU17" s="39">
        <f t="shared" ca="1" si="350"/>
        <v>0</v>
      </c>
      <c r="NV17" s="39">
        <f t="shared" ca="1" si="351"/>
        <v>0</v>
      </c>
    </row>
    <row r="18" spans="1:386" x14ac:dyDescent="0.2">
      <c r="A18" s="39">
        <f>'node config'!$A18</f>
        <v>13</v>
      </c>
      <c r="B18" s="39" t="str">
        <f>'node config'!$C18</f>
        <v>app_first</v>
      </c>
      <c r="C18" s="39">
        <f>'node config'!E18</f>
        <v>1</v>
      </c>
      <c r="D18" s="40">
        <f>'node config'!$H18</f>
        <v>769</v>
      </c>
      <c r="E18" s="36">
        <f ca="1">IF(ISBLANK(OFFSET('node config'!$U18,0,2*(COLUMN()-COLUMN($E18)))),"",OFFSET('node config'!$U18,0,2*(COLUMN()-COLUMN($E18))))</f>
        <v>42</v>
      </c>
      <c r="F18" s="36" t="str">
        <f ca="1">IF(ISBLANK(OFFSET('node config'!$U18,0,2*(COLUMN()-COLUMN($E18)))),"",OFFSET('node config'!$U18,0,2*(COLUMN()-COLUMN($E18))))</f>
        <v/>
      </c>
      <c r="G18" s="36" t="str">
        <f ca="1">IF(ISBLANK(OFFSET('node config'!$U18,0,2*(COLUMN()-COLUMN($E18)))),"",OFFSET('node config'!$U18,0,2*(COLUMN()-COLUMN($E18))))</f>
        <v/>
      </c>
      <c r="H18" s="36" t="str">
        <f ca="1">IF(ISBLANK(OFFSET('node config'!$U18,0,2*(COLUMN()-COLUMN($E18)))),"",OFFSET('node config'!$U18,0,2*(COLUMN()-COLUMN($E18))))</f>
        <v/>
      </c>
      <c r="I18" s="36" t="str">
        <f ca="1">IF(ISBLANK(OFFSET('node config'!$U18,0,2*(COLUMN()-COLUMN($E18)))),"",OFFSET('node config'!$U18,0,2*(COLUMN()-COLUMN($E18))))</f>
        <v/>
      </c>
      <c r="J18" s="36" t="str">
        <f ca="1">IF(ISBLANK(OFFSET('node config'!$U18,0,2*(COLUMN()-COLUMN($E18)))),"",OFFSET('node config'!$U18,0,2*(COLUMN()-COLUMN($E18))))</f>
        <v/>
      </c>
      <c r="K18" s="36" t="str">
        <f ca="1">IF(ISBLANK(OFFSET('node config'!$U18,0,2*(COLUMN()-COLUMN($E18)))),"",OFFSET('node config'!$U18,0,2*(COLUMN()-COLUMN($E18))))</f>
        <v/>
      </c>
      <c r="L18" s="36" t="str">
        <f ca="1">IF(ISBLANK(OFFSET('node config'!$U18,0,2*(COLUMN()-COLUMN($E18)))),"",OFFSET('node config'!$U18,0,2*(COLUMN()-COLUMN($E18))))</f>
        <v/>
      </c>
      <c r="M18" s="38">
        <f ca="1">IFERROR(OFFSET('node config'!$V18,0,2*(COLUMN()-COLUMN($M18)))/INDEX('node config'!$B18:$B67,MATCH(E18,'node config'!$A18:$A67,0))-1,"")</f>
        <v>1</v>
      </c>
      <c r="N18" s="38" t="str">
        <f ca="1">IFERROR(OFFSET('node config'!$V18,0,2*(COLUMN()-COLUMN($M18)))/INDEX('node config'!$B18:$B67,MATCH(F18,'node config'!$A18:$A67,0))-1,"")</f>
        <v/>
      </c>
      <c r="O18" s="38" t="str">
        <f ca="1">IFERROR(OFFSET('node config'!$V18,0,2*(COLUMN()-COLUMN($M18)))/INDEX('node config'!$B18:$B67,MATCH(G18,'node config'!$A18:$A67,0))-1,"")</f>
        <v/>
      </c>
      <c r="P18" s="38" t="str">
        <f ca="1">IFERROR(OFFSET('node config'!$V18,0,2*(COLUMN()-COLUMN($M18)))/INDEX('node config'!$B18:$B67,MATCH(H18,'node config'!$A18:$A67,0))-1,"")</f>
        <v/>
      </c>
      <c r="Q18" s="38" t="str">
        <f ca="1">IFERROR(OFFSET('node config'!$V18,0,2*(COLUMN()-COLUMN($M18)))/INDEX('node config'!$B18:$B67,MATCH(I18,'node config'!$A18:$A67,0))-1,"")</f>
        <v/>
      </c>
      <c r="R18" s="38" t="str">
        <f ca="1">IFERROR(OFFSET('node config'!$V18,0,2*(COLUMN()-COLUMN($M18)))/INDEX('node config'!$B18:$B67,MATCH(J18,'node config'!$A18:$A67,0))-1,"")</f>
        <v/>
      </c>
      <c r="S18" s="38" t="str">
        <f ca="1">IFERROR(OFFSET('node config'!$V18,0,2*(COLUMN()-COLUMN($M18)))/INDEX('node config'!$B18:$B67,MATCH(K18,'node config'!$A18:$A67,0))-1,"")</f>
        <v/>
      </c>
      <c r="T18" s="38" t="str">
        <f ca="1">IFERROR(OFFSET('node config'!$V18,0,2*(COLUMN()-COLUMN($M18)))/INDEX('node config'!$B18:$B67,MATCH(L18,'node config'!$A18:$A67,0))-1,"")</f>
        <v/>
      </c>
      <c r="U18" s="36">
        <f t="shared" ca="1" si="352"/>
        <v>295</v>
      </c>
      <c r="V18" s="36" t="str">
        <f t="shared" ca="1" si="352"/>
        <v/>
      </c>
      <c r="W18" s="36" t="str">
        <f t="shared" ca="1" si="352"/>
        <v/>
      </c>
      <c r="X18" s="36" t="str">
        <f t="shared" ca="1" si="352"/>
        <v/>
      </c>
      <c r="Y18" s="36" t="str">
        <f t="shared" ca="1" si="352"/>
        <v/>
      </c>
      <c r="Z18" s="36" t="str">
        <f t="shared" ca="1" si="352"/>
        <v/>
      </c>
      <c r="AA18" s="36" t="str">
        <f t="shared" ca="1" si="352"/>
        <v/>
      </c>
      <c r="AB18" s="36" t="str">
        <f t="shared" ca="1" si="352"/>
        <v/>
      </c>
      <c r="AC18" s="40">
        <f t="shared" ca="1" si="353"/>
        <v>769</v>
      </c>
      <c r="AD18" s="40">
        <f t="shared" ca="1" si="354"/>
        <v>0</v>
      </c>
      <c r="AE18" s="40">
        <f t="shared" ca="1" si="355"/>
        <v>0</v>
      </c>
      <c r="AF18" s="40">
        <f t="shared" ca="1" si="356"/>
        <v>0</v>
      </c>
      <c r="AG18" s="40">
        <f t="shared" ca="1" si="357"/>
        <v>0</v>
      </c>
      <c r="AH18" s="40">
        <f t="shared" ca="1" si="358"/>
        <v>0</v>
      </c>
      <c r="AI18" s="40">
        <f t="shared" ca="1" si="359"/>
        <v>0</v>
      </c>
      <c r="AJ18" s="40">
        <f t="shared" ca="1" si="360"/>
        <v>0</v>
      </c>
      <c r="AK18" s="39">
        <f t="shared" ca="1" si="2"/>
        <v>0</v>
      </c>
      <c r="AL18" s="39">
        <f t="shared" ca="1" si="3"/>
        <v>0</v>
      </c>
      <c r="AM18" s="39">
        <f t="shared" ca="1" si="4"/>
        <v>0</v>
      </c>
      <c r="AN18" s="39">
        <f t="shared" ca="1" si="5"/>
        <v>0</v>
      </c>
      <c r="AO18" s="39">
        <f t="shared" ca="1" si="6"/>
        <v>0</v>
      </c>
      <c r="AP18" s="39">
        <f t="shared" ca="1" si="7"/>
        <v>0</v>
      </c>
      <c r="AQ18" s="39">
        <f t="shared" ca="1" si="8"/>
        <v>0</v>
      </c>
      <c r="AR18" s="39">
        <f t="shared" ca="1" si="9"/>
        <v>0</v>
      </c>
      <c r="AS18" s="39">
        <f t="shared" ca="1" si="10"/>
        <v>0</v>
      </c>
      <c r="AT18" s="39">
        <f t="shared" ca="1" si="11"/>
        <v>0</v>
      </c>
      <c r="AU18" s="39">
        <f t="shared" ca="1" si="12"/>
        <v>0</v>
      </c>
      <c r="AV18" s="39">
        <f t="shared" ca="1" si="13"/>
        <v>0</v>
      </c>
      <c r="AW18" s="39">
        <f t="shared" ca="1" si="14"/>
        <v>0</v>
      </c>
      <c r="AX18" s="39">
        <f t="shared" ca="1" si="15"/>
        <v>0</v>
      </c>
      <c r="AY18" s="39">
        <f t="shared" ca="1" si="16"/>
        <v>0</v>
      </c>
      <c r="AZ18" s="39">
        <f t="shared" ca="1" si="17"/>
        <v>0</v>
      </c>
      <c r="BA18" s="39">
        <f t="shared" ca="1" si="18"/>
        <v>0</v>
      </c>
      <c r="BB18" s="39">
        <f t="shared" ca="1" si="19"/>
        <v>0</v>
      </c>
      <c r="BC18" s="39">
        <f t="shared" ca="1" si="20"/>
        <v>0</v>
      </c>
      <c r="BD18" s="39">
        <f t="shared" ca="1" si="21"/>
        <v>0</v>
      </c>
      <c r="BE18" s="39">
        <f t="shared" ca="1" si="22"/>
        <v>0</v>
      </c>
      <c r="BF18" s="39">
        <f t="shared" ca="1" si="23"/>
        <v>0</v>
      </c>
      <c r="BG18" s="39">
        <f t="shared" ca="1" si="24"/>
        <v>0</v>
      </c>
      <c r="BH18" s="39">
        <f t="shared" ca="1" si="25"/>
        <v>0</v>
      </c>
      <c r="BI18" s="39">
        <f t="shared" ca="1" si="26"/>
        <v>0</v>
      </c>
      <c r="BJ18" s="39">
        <f t="shared" ca="1" si="27"/>
        <v>0</v>
      </c>
      <c r="BK18" s="39">
        <f t="shared" ca="1" si="28"/>
        <v>0</v>
      </c>
      <c r="BL18" s="39">
        <f t="shared" ca="1" si="29"/>
        <v>0</v>
      </c>
      <c r="BM18" s="39">
        <f t="shared" ca="1" si="30"/>
        <v>0</v>
      </c>
      <c r="BN18" s="39">
        <f t="shared" ca="1" si="31"/>
        <v>0</v>
      </c>
      <c r="BO18" s="39">
        <f t="shared" ca="1" si="32"/>
        <v>0</v>
      </c>
      <c r="BP18" s="39">
        <f t="shared" ca="1" si="33"/>
        <v>0</v>
      </c>
      <c r="BQ18" s="39">
        <f t="shared" ca="1" si="34"/>
        <v>0</v>
      </c>
      <c r="BR18" s="39">
        <f t="shared" ca="1" si="35"/>
        <v>0</v>
      </c>
      <c r="BS18" s="39">
        <f t="shared" ca="1" si="36"/>
        <v>0</v>
      </c>
      <c r="BT18" s="39">
        <f t="shared" ca="1" si="37"/>
        <v>0</v>
      </c>
      <c r="BU18" s="39">
        <f t="shared" ca="1" si="38"/>
        <v>29</v>
      </c>
      <c r="BV18" s="39">
        <f t="shared" ca="1" si="39"/>
        <v>-195</v>
      </c>
      <c r="BW18" s="39">
        <f t="shared" ca="1" si="40"/>
        <v>4</v>
      </c>
      <c r="BX18" s="39">
        <f t="shared" ca="1" si="41"/>
        <v>0</v>
      </c>
      <c r="BY18" s="39">
        <f t="shared" ca="1" si="42"/>
        <v>0</v>
      </c>
      <c r="BZ18" s="39">
        <f t="shared" ca="1" si="43"/>
        <v>0</v>
      </c>
      <c r="CA18" s="39">
        <f t="shared" ca="1" si="44"/>
        <v>0</v>
      </c>
      <c r="CB18" s="39">
        <f t="shared" ca="1" si="45"/>
        <v>0</v>
      </c>
      <c r="CC18" s="39">
        <f t="shared" ca="1" si="46"/>
        <v>0</v>
      </c>
      <c r="CD18" s="39">
        <f t="shared" ca="1" si="47"/>
        <v>0</v>
      </c>
      <c r="CE18" s="39">
        <f t="shared" ca="1" si="48"/>
        <v>0</v>
      </c>
      <c r="CF18" s="39">
        <f t="shared" ca="1" si="49"/>
        <v>0</v>
      </c>
      <c r="CG18" s="39">
        <f t="shared" ca="1" si="50"/>
        <v>0</v>
      </c>
      <c r="CH18" s="39">
        <f t="shared" ca="1" si="51"/>
        <v>0</v>
      </c>
      <c r="CI18" s="39">
        <f t="shared" ca="1" si="52"/>
        <v>0</v>
      </c>
      <c r="CJ18" s="39">
        <f t="shared" ca="1" si="53"/>
        <v>0</v>
      </c>
      <c r="CK18" s="39">
        <f t="shared" ca="1" si="54"/>
        <v>0</v>
      </c>
      <c r="CL18" s="39">
        <f t="shared" ca="1" si="55"/>
        <v>0</v>
      </c>
      <c r="CM18" s="39">
        <f t="shared" ca="1" si="56"/>
        <v>0</v>
      </c>
      <c r="CN18" s="39">
        <f t="shared" ca="1" si="57"/>
        <v>0</v>
      </c>
      <c r="CO18" s="39">
        <f t="shared" ca="1" si="58"/>
        <v>0</v>
      </c>
      <c r="CP18" s="39">
        <f t="shared" ca="1" si="59"/>
        <v>0</v>
      </c>
      <c r="CQ18" s="39">
        <f t="shared" ca="1" si="60"/>
        <v>0</v>
      </c>
      <c r="CR18" s="39">
        <f t="shared" ca="1" si="61"/>
        <v>0</v>
      </c>
      <c r="CS18" s="39">
        <f t="shared" ca="1" si="62"/>
        <v>0</v>
      </c>
      <c r="CT18" s="39">
        <f t="shared" ca="1" si="63"/>
        <v>0</v>
      </c>
      <c r="CU18" s="39">
        <f t="shared" ca="1" si="64"/>
        <v>0</v>
      </c>
      <c r="CV18" s="39">
        <f t="shared" ca="1" si="65"/>
        <v>47</v>
      </c>
      <c r="CW18" s="39">
        <f t="shared" ca="1" si="66"/>
        <v>23</v>
      </c>
      <c r="CX18" s="39">
        <f t="shared" ca="1" si="67"/>
        <v>870</v>
      </c>
      <c r="CY18" s="39">
        <f t="shared" ca="1" si="68"/>
        <v>1</v>
      </c>
      <c r="CZ18" s="39">
        <f t="shared" ca="1" si="69"/>
        <v>0</v>
      </c>
      <c r="DA18" s="39">
        <f t="shared" ca="1" si="70"/>
        <v>0</v>
      </c>
      <c r="DB18" s="39">
        <f t="shared" ca="1" si="71"/>
        <v>0</v>
      </c>
      <c r="DC18" s="39">
        <f t="shared" ca="1" si="72"/>
        <v>0</v>
      </c>
      <c r="DD18" s="39">
        <f t="shared" ca="1" si="73"/>
        <v>0</v>
      </c>
      <c r="DE18" s="39">
        <f t="shared" ca="1" si="74"/>
        <v>0</v>
      </c>
      <c r="DF18" s="39">
        <f t="shared" ca="1" si="75"/>
        <v>0</v>
      </c>
      <c r="DG18" s="39">
        <f t="shared" ca="1" si="76"/>
        <v>0</v>
      </c>
      <c r="DH18" s="39">
        <f t="shared" ca="1" si="77"/>
        <v>0</v>
      </c>
      <c r="DI18" s="39">
        <f t="shared" ca="1" si="78"/>
        <v>0</v>
      </c>
      <c r="DJ18" s="39">
        <f t="shared" ca="1" si="79"/>
        <v>0</v>
      </c>
      <c r="DK18" s="39">
        <f t="shared" ca="1" si="80"/>
        <v>0</v>
      </c>
      <c r="DL18" s="39">
        <f t="shared" ca="1" si="81"/>
        <v>0</v>
      </c>
      <c r="DM18" s="39">
        <f t="shared" ca="1" si="82"/>
        <v>0</v>
      </c>
      <c r="DN18" s="39">
        <f t="shared" ca="1" si="83"/>
        <v>0</v>
      </c>
      <c r="DO18" s="39">
        <f t="shared" ca="1" si="84"/>
        <v>0</v>
      </c>
      <c r="DP18" s="39">
        <f t="shared" ca="1" si="85"/>
        <v>0</v>
      </c>
      <c r="DQ18" s="39">
        <f t="shared" ca="1" si="86"/>
        <v>0</v>
      </c>
      <c r="DR18" s="39">
        <f t="shared" ca="1" si="87"/>
        <v>0</v>
      </c>
      <c r="DS18" s="39">
        <f t="shared" ca="1" si="88"/>
        <v>0</v>
      </c>
      <c r="DT18" s="39">
        <f t="shared" ca="1" si="89"/>
        <v>0</v>
      </c>
      <c r="DU18" s="39">
        <f t="shared" ca="1" si="90"/>
        <v>0</v>
      </c>
      <c r="DV18" s="39">
        <f t="shared" ca="1" si="91"/>
        <v>0</v>
      </c>
      <c r="DW18" s="39">
        <f t="shared" ca="1" si="92"/>
        <v>0</v>
      </c>
      <c r="DX18" s="39">
        <f t="shared" ca="1" si="93"/>
        <v>0</v>
      </c>
      <c r="DY18" s="39">
        <f t="shared" ca="1" si="94"/>
        <v>0</v>
      </c>
      <c r="DZ18" s="39">
        <f t="shared" ca="1" si="95"/>
        <v>0</v>
      </c>
      <c r="EA18" s="39">
        <f t="shared" ca="1" si="96"/>
        <v>0</v>
      </c>
      <c r="EB18" s="39">
        <f t="shared" ca="1" si="97"/>
        <v>0</v>
      </c>
      <c r="EC18" s="39">
        <f t="shared" ca="1" si="98"/>
        <v>0</v>
      </c>
      <c r="ED18" s="39">
        <f t="shared" ca="1" si="99"/>
        <v>0</v>
      </c>
      <c r="EE18" s="39">
        <f t="shared" ca="1" si="100"/>
        <v>0</v>
      </c>
      <c r="EF18" s="39">
        <f t="shared" ca="1" si="101"/>
        <v>0</v>
      </c>
      <c r="EG18" s="39">
        <f t="shared" ca="1" si="102"/>
        <v>0</v>
      </c>
      <c r="EH18" s="39">
        <f t="shared" ca="1" si="103"/>
        <v>0</v>
      </c>
      <c r="EI18" s="39">
        <f t="shared" ca="1" si="104"/>
        <v>0</v>
      </c>
      <c r="EJ18" s="39">
        <f t="shared" ca="1" si="105"/>
        <v>0</v>
      </c>
      <c r="EK18" s="39">
        <f t="shared" ca="1" si="106"/>
        <v>0</v>
      </c>
      <c r="EL18" s="39">
        <f t="shared" ca="1" si="107"/>
        <v>0</v>
      </c>
      <c r="EM18" s="39">
        <f t="shared" ca="1" si="108"/>
        <v>0</v>
      </c>
      <c r="EN18" s="39">
        <f t="shared" ca="1" si="109"/>
        <v>0</v>
      </c>
      <c r="EO18" s="39">
        <f t="shared" ca="1" si="110"/>
        <v>0</v>
      </c>
      <c r="EP18" s="39">
        <f t="shared" ca="1" si="111"/>
        <v>0</v>
      </c>
      <c r="EQ18" s="39">
        <f t="shared" ca="1" si="112"/>
        <v>0</v>
      </c>
      <c r="ER18" s="39">
        <f t="shared" ca="1" si="113"/>
        <v>0</v>
      </c>
      <c r="ES18" s="39">
        <f t="shared" ca="1" si="114"/>
        <v>0</v>
      </c>
      <c r="ET18" s="39">
        <f t="shared" ca="1" si="115"/>
        <v>0</v>
      </c>
      <c r="EU18" s="39">
        <f t="shared" ca="1" si="116"/>
        <v>0</v>
      </c>
      <c r="EV18" s="39">
        <f t="shared" ca="1" si="117"/>
        <v>0</v>
      </c>
      <c r="EW18" s="39">
        <f t="shared" ca="1" si="118"/>
        <v>0</v>
      </c>
      <c r="EX18" s="39">
        <f t="shared" ca="1" si="119"/>
        <v>0</v>
      </c>
      <c r="EY18" s="39">
        <f t="shared" ca="1" si="120"/>
        <v>0</v>
      </c>
      <c r="EZ18" s="39">
        <f t="shared" ca="1" si="121"/>
        <v>0</v>
      </c>
      <c r="FA18" s="39">
        <f t="shared" ca="1" si="122"/>
        <v>0</v>
      </c>
      <c r="FB18" s="39">
        <f t="shared" ca="1" si="123"/>
        <v>0</v>
      </c>
      <c r="FC18" s="39">
        <f t="shared" ca="1" si="124"/>
        <v>0</v>
      </c>
      <c r="FD18" s="39">
        <f t="shared" ca="1" si="125"/>
        <v>0</v>
      </c>
      <c r="FE18" s="39">
        <f t="shared" ca="1" si="126"/>
        <v>0</v>
      </c>
      <c r="FF18" s="39">
        <f t="shared" ca="1" si="127"/>
        <v>0</v>
      </c>
      <c r="FG18" s="39">
        <f t="shared" ca="1" si="128"/>
        <v>0</v>
      </c>
      <c r="FH18" s="39">
        <f t="shared" ca="1" si="129"/>
        <v>0</v>
      </c>
      <c r="FI18" s="39">
        <f t="shared" ca="1" si="130"/>
        <v>0</v>
      </c>
      <c r="FJ18" s="39">
        <f t="shared" ca="1" si="131"/>
        <v>0</v>
      </c>
      <c r="FK18" s="39">
        <f t="shared" ca="1" si="132"/>
        <v>0</v>
      </c>
      <c r="FL18" s="39">
        <f t="shared" ca="1" si="133"/>
        <v>0</v>
      </c>
      <c r="FM18" s="39">
        <f t="shared" ca="1" si="134"/>
        <v>0</v>
      </c>
      <c r="FN18" s="39">
        <f t="shared" ca="1" si="135"/>
        <v>0</v>
      </c>
      <c r="FO18" s="39">
        <f t="shared" ca="1" si="136"/>
        <v>0</v>
      </c>
      <c r="FP18" s="39">
        <f t="shared" ca="1" si="137"/>
        <v>0</v>
      </c>
      <c r="FQ18" s="39">
        <f t="shared" ca="1" si="138"/>
        <v>0</v>
      </c>
      <c r="FR18" s="39">
        <f t="shared" ca="1" si="139"/>
        <v>0</v>
      </c>
      <c r="FS18" s="39">
        <f t="shared" ca="1" si="140"/>
        <v>0</v>
      </c>
      <c r="FT18" s="39">
        <f t="shared" ca="1" si="141"/>
        <v>0</v>
      </c>
      <c r="FU18" s="39">
        <f t="shared" ca="1" si="142"/>
        <v>0</v>
      </c>
      <c r="FV18" s="39">
        <f t="shared" ca="1" si="143"/>
        <v>0</v>
      </c>
      <c r="FW18" s="39">
        <f t="shared" ca="1" si="144"/>
        <v>0</v>
      </c>
      <c r="FX18" s="39">
        <f t="shared" ca="1" si="145"/>
        <v>0</v>
      </c>
      <c r="FY18" s="39">
        <f t="shared" ca="1" si="146"/>
        <v>0</v>
      </c>
      <c r="FZ18" s="39">
        <f t="shared" ca="1" si="147"/>
        <v>0</v>
      </c>
      <c r="GA18" s="39">
        <f t="shared" ca="1" si="148"/>
        <v>0</v>
      </c>
      <c r="GB18" s="39">
        <f t="shared" ca="1" si="149"/>
        <v>0</v>
      </c>
      <c r="GC18" s="39">
        <f t="shared" ca="1" si="150"/>
        <v>0</v>
      </c>
      <c r="GD18" s="39">
        <f t="shared" ca="1" si="151"/>
        <v>0</v>
      </c>
      <c r="GE18" s="39">
        <f t="shared" ca="1" si="152"/>
        <v>0</v>
      </c>
      <c r="GF18" s="39">
        <f t="shared" ca="1" si="153"/>
        <v>0</v>
      </c>
      <c r="GG18" s="39">
        <f t="shared" ca="1" si="154"/>
        <v>0</v>
      </c>
      <c r="GH18" s="39">
        <f t="shared" ca="1" si="155"/>
        <v>0</v>
      </c>
      <c r="GI18" s="39">
        <f t="shared" ca="1" si="156"/>
        <v>0</v>
      </c>
      <c r="GJ18" s="39">
        <f t="shared" ca="1" si="157"/>
        <v>0</v>
      </c>
      <c r="GK18" s="39">
        <f t="shared" ca="1" si="158"/>
        <v>0</v>
      </c>
      <c r="GL18" s="39">
        <f t="shared" ca="1" si="159"/>
        <v>0</v>
      </c>
      <c r="GM18" s="39">
        <f t="shared" ca="1" si="160"/>
        <v>0</v>
      </c>
      <c r="GN18" s="39">
        <f t="shared" ca="1" si="161"/>
        <v>0</v>
      </c>
      <c r="GO18" s="39">
        <f t="shared" ca="1" si="162"/>
        <v>0</v>
      </c>
      <c r="GP18" s="39">
        <f t="shared" ca="1" si="163"/>
        <v>0</v>
      </c>
      <c r="GQ18" s="39">
        <f t="shared" ca="1" si="164"/>
        <v>0</v>
      </c>
      <c r="GR18" s="39">
        <f t="shared" ca="1" si="165"/>
        <v>0</v>
      </c>
      <c r="GS18" s="39">
        <f t="shared" ca="1" si="166"/>
        <v>0</v>
      </c>
      <c r="GT18" s="39">
        <f t="shared" ca="1" si="167"/>
        <v>0</v>
      </c>
      <c r="GU18" s="39">
        <f t="shared" ca="1" si="168"/>
        <v>0</v>
      </c>
      <c r="GV18" s="39">
        <f t="shared" ca="1" si="169"/>
        <v>0</v>
      </c>
      <c r="GW18" s="39">
        <f t="shared" ca="1" si="170"/>
        <v>0</v>
      </c>
      <c r="GX18" s="39">
        <f t="shared" ca="1" si="171"/>
        <v>0</v>
      </c>
      <c r="GY18" s="39">
        <f t="shared" ca="1" si="172"/>
        <v>0</v>
      </c>
      <c r="GZ18" s="39">
        <f t="shared" ca="1" si="173"/>
        <v>0</v>
      </c>
      <c r="HA18" s="39">
        <f t="shared" ca="1" si="174"/>
        <v>0</v>
      </c>
      <c r="HB18" s="39">
        <f t="shared" ca="1" si="175"/>
        <v>0</v>
      </c>
      <c r="HC18" s="39">
        <f t="shared" ca="1" si="176"/>
        <v>0</v>
      </c>
      <c r="HD18" s="39">
        <f t="shared" ca="1" si="177"/>
        <v>0</v>
      </c>
      <c r="HE18" s="39">
        <f t="shared" ca="1" si="178"/>
        <v>0</v>
      </c>
      <c r="HF18" s="39">
        <f t="shared" ca="1" si="179"/>
        <v>0</v>
      </c>
      <c r="HG18" s="39">
        <f t="shared" ca="1" si="180"/>
        <v>0</v>
      </c>
      <c r="HH18" s="39">
        <f t="shared" ca="1" si="181"/>
        <v>0</v>
      </c>
      <c r="HI18" s="39">
        <f t="shared" ca="1" si="182"/>
        <v>0</v>
      </c>
      <c r="HJ18" s="39">
        <f t="shared" ca="1" si="183"/>
        <v>0</v>
      </c>
      <c r="HK18" s="39">
        <f t="shared" ca="1" si="184"/>
        <v>0</v>
      </c>
      <c r="HL18" s="39">
        <f t="shared" ca="1" si="185"/>
        <v>0</v>
      </c>
      <c r="HM18" s="39">
        <f t="shared" ca="1" si="186"/>
        <v>0</v>
      </c>
      <c r="HN18" s="39">
        <f t="shared" ca="1" si="187"/>
        <v>0</v>
      </c>
      <c r="HO18" s="39">
        <f t="shared" ca="1" si="188"/>
        <v>0</v>
      </c>
      <c r="HP18" s="39">
        <f t="shared" ca="1" si="189"/>
        <v>0</v>
      </c>
      <c r="HQ18" s="39">
        <f t="shared" ca="1" si="190"/>
        <v>0</v>
      </c>
      <c r="HR18" s="39">
        <f t="shared" ca="1" si="191"/>
        <v>36241</v>
      </c>
      <c r="HS18" s="39">
        <f t="shared" ca="1" si="192"/>
        <v>0</v>
      </c>
      <c r="HT18" s="39">
        <f t="shared" ca="1" si="193"/>
        <v>1</v>
      </c>
      <c r="HU18" s="39">
        <f t="shared" ca="1" si="194"/>
        <v>0</v>
      </c>
      <c r="HV18" s="39">
        <f t="shared" ca="1" si="195"/>
        <v>0</v>
      </c>
      <c r="HW18" s="39">
        <f t="shared" ca="1" si="196"/>
        <v>0</v>
      </c>
      <c r="HX18" s="39">
        <f t="shared" ca="1" si="197"/>
        <v>0</v>
      </c>
      <c r="HY18" s="39">
        <f t="shared" ca="1" si="198"/>
        <v>0</v>
      </c>
      <c r="HZ18" s="39">
        <f t="shared" ca="1" si="199"/>
        <v>0</v>
      </c>
      <c r="IA18" s="39">
        <f t="shared" ca="1" si="200"/>
        <v>0</v>
      </c>
      <c r="IB18" s="39">
        <f t="shared" ca="1" si="201"/>
        <v>0</v>
      </c>
      <c r="IC18" s="39">
        <f t="shared" ca="1" si="202"/>
        <v>0</v>
      </c>
      <c r="ID18" s="39">
        <f t="shared" ca="1" si="203"/>
        <v>0</v>
      </c>
      <c r="IE18" s="39">
        <f t="shared" ca="1" si="204"/>
        <v>0</v>
      </c>
      <c r="IF18" s="39">
        <f t="shared" ca="1" si="205"/>
        <v>0</v>
      </c>
      <c r="IG18" s="39">
        <f t="shared" ca="1" si="206"/>
        <v>0</v>
      </c>
      <c r="IH18" s="39">
        <f t="shared" ca="1" si="207"/>
        <v>0</v>
      </c>
      <c r="II18" s="39">
        <f t="shared" ca="1" si="208"/>
        <v>0</v>
      </c>
      <c r="IJ18" s="39">
        <f t="shared" ca="1" si="209"/>
        <v>0</v>
      </c>
      <c r="IK18" s="39">
        <f t="shared" ca="1" si="210"/>
        <v>0</v>
      </c>
      <c r="IL18" s="39">
        <f t="shared" ca="1" si="211"/>
        <v>0</v>
      </c>
      <c r="IM18" s="39">
        <f t="shared" ca="1" si="212"/>
        <v>1</v>
      </c>
      <c r="IN18" s="39">
        <f t="shared" ca="1" si="213"/>
        <v>421</v>
      </c>
      <c r="IO18" s="39">
        <f t="shared" ca="1" si="214"/>
        <v>-84</v>
      </c>
      <c r="IP18" s="39">
        <f t="shared" ca="1" si="215"/>
        <v>0</v>
      </c>
      <c r="IQ18" s="39">
        <f t="shared" ca="1" si="216"/>
        <v>0</v>
      </c>
      <c r="IR18" s="39">
        <f t="shared" ca="1" si="217"/>
        <v>0</v>
      </c>
      <c r="IS18" s="39">
        <f t="shared" ca="1" si="218"/>
        <v>0</v>
      </c>
      <c r="IT18" s="39">
        <f t="shared" ca="1" si="219"/>
        <v>0</v>
      </c>
      <c r="IU18" s="39">
        <f t="shared" ca="1" si="220"/>
        <v>0</v>
      </c>
      <c r="IV18" s="39">
        <f t="shared" ca="1" si="221"/>
        <v>0</v>
      </c>
      <c r="IW18" s="39">
        <f t="shared" ca="1" si="222"/>
        <v>0</v>
      </c>
      <c r="IX18" s="39">
        <f t="shared" ca="1" si="223"/>
        <v>0</v>
      </c>
      <c r="IY18" s="39">
        <f t="shared" ca="1" si="224"/>
        <v>0</v>
      </c>
      <c r="IZ18" s="39">
        <f t="shared" ca="1" si="225"/>
        <v>0</v>
      </c>
      <c r="JA18" s="39">
        <f t="shared" ca="1" si="226"/>
        <v>0</v>
      </c>
      <c r="JB18" s="39">
        <f t="shared" ca="1" si="227"/>
        <v>0</v>
      </c>
      <c r="JC18" s="39">
        <f t="shared" ca="1" si="228"/>
        <v>0</v>
      </c>
      <c r="JD18" s="39">
        <f t="shared" ca="1" si="229"/>
        <v>0</v>
      </c>
      <c r="JE18" s="39">
        <f t="shared" ca="1" si="230"/>
        <v>0</v>
      </c>
      <c r="JF18" s="39">
        <f t="shared" ca="1" si="231"/>
        <v>0</v>
      </c>
      <c r="JG18" s="39">
        <f t="shared" ca="1" si="232"/>
        <v>0</v>
      </c>
      <c r="JH18" s="39">
        <f t="shared" ca="1" si="233"/>
        <v>0</v>
      </c>
      <c r="JI18" s="39">
        <f t="shared" ca="1" si="234"/>
        <v>0</v>
      </c>
      <c r="JJ18" s="39">
        <f t="shared" ca="1" si="235"/>
        <v>0</v>
      </c>
      <c r="JK18" s="39">
        <f t="shared" ca="1" si="236"/>
        <v>0</v>
      </c>
      <c r="JL18" s="39">
        <f t="shared" ca="1" si="237"/>
        <v>0</v>
      </c>
      <c r="JM18" s="39">
        <f t="shared" ca="1" si="238"/>
        <v>0</v>
      </c>
      <c r="JN18" s="39">
        <f t="shared" ca="1" si="239"/>
        <v>0</v>
      </c>
      <c r="JO18" s="39">
        <f t="shared" ca="1" si="240"/>
        <v>0</v>
      </c>
      <c r="JP18" s="39">
        <f t="shared" ca="1" si="241"/>
        <v>0</v>
      </c>
      <c r="JQ18" s="39">
        <f t="shared" ca="1" si="242"/>
        <v>0</v>
      </c>
      <c r="JR18" s="39">
        <f t="shared" ca="1" si="243"/>
        <v>0</v>
      </c>
      <c r="JS18" s="39">
        <f t="shared" ca="1" si="244"/>
        <v>0</v>
      </c>
      <c r="JT18" s="39">
        <f t="shared" ca="1" si="245"/>
        <v>0</v>
      </c>
      <c r="JU18" s="39">
        <f t="shared" ca="1" si="246"/>
        <v>0</v>
      </c>
      <c r="JV18" s="39">
        <f t="shared" ca="1" si="247"/>
        <v>0</v>
      </c>
      <c r="JW18" s="39">
        <f t="shared" ca="1" si="248"/>
        <v>0</v>
      </c>
      <c r="JX18" s="39">
        <f t="shared" ca="1" si="249"/>
        <v>0</v>
      </c>
      <c r="JY18" s="39">
        <f t="shared" ca="1" si="250"/>
        <v>0</v>
      </c>
      <c r="JZ18" s="39">
        <f t="shared" ca="1" si="251"/>
        <v>0</v>
      </c>
      <c r="KA18" s="39">
        <f t="shared" ca="1" si="252"/>
        <v>0</v>
      </c>
      <c r="KB18" s="39">
        <f t="shared" ca="1" si="253"/>
        <v>0</v>
      </c>
      <c r="KC18" s="39">
        <f t="shared" ca="1" si="254"/>
        <v>-167</v>
      </c>
      <c r="KD18" s="39">
        <f t="shared" ca="1" si="255"/>
        <v>7</v>
      </c>
      <c r="KE18" s="39">
        <f t="shared" ca="1" si="256"/>
        <v>3</v>
      </c>
      <c r="KF18" s="39">
        <f t="shared" ca="1" si="257"/>
        <v>0</v>
      </c>
      <c r="KG18" s="39">
        <f t="shared" ca="1" si="258"/>
        <v>1</v>
      </c>
      <c r="KH18" s="39">
        <f t="shared" ca="1" si="259"/>
        <v>0</v>
      </c>
      <c r="KI18" s="39">
        <f t="shared" ca="1" si="260"/>
        <v>0</v>
      </c>
      <c r="KJ18" s="39">
        <f t="shared" ca="1" si="261"/>
        <v>0</v>
      </c>
      <c r="KK18" s="39">
        <f t="shared" ca="1" si="262"/>
        <v>0</v>
      </c>
      <c r="KL18" s="39">
        <f t="shared" ca="1" si="263"/>
        <v>0</v>
      </c>
      <c r="KM18" s="39">
        <f t="shared" ca="1" si="264"/>
        <v>0</v>
      </c>
      <c r="KN18" s="39">
        <f t="shared" ca="1" si="265"/>
        <v>0</v>
      </c>
      <c r="KO18" s="39">
        <f t="shared" ca="1" si="266"/>
        <v>0</v>
      </c>
      <c r="KP18" s="39">
        <f t="shared" ca="1" si="267"/>
        <v>0</v>
      </c>
      <c r="KQ18" s="39">
        <f t="shared" ca="1" si="268"/>
        <v>0</v>
      </c>
      <c r="KR18" s="39">
        <f t="shared" ca="1" si="269"/>
        <v>0</v>
      </c>
      <c r="KS18" s="39">
        <f t="shared" ca="1" si="270"/>
        <v>0</v>
      </c>
      <c r="KT18" s="39">
        <f t="shared" ca="1" si="271"/>
        <v>0</v>
      </c>
      <c r="KU18" s="39">
        <f t="shared" ca="1" si="272"/>
        <v>0</v>
      </c>
      <c r="KV18" s="39">
        <f t="shared" ca="1" si="273"/>
        <v>0</v>
      </c>
      <c r="KW18" s="39">
        <f t="shared" ca="1" si="274"/>
        <v>0</v>
      </c>
      <c r="KX18" s="39">
        <f t="shared" ca="1" si="275"/>
        <v>-245</v>
      </c>
      <c r="KY18" s="39">
        <f t="shared" ca="1" si="276"/>
        <v>0</v>
      </c>
      <c r="KZ18" s="39">
        <f t="shared" ca="1" si="277"/>
        <v>1</v>
      </c>
      <c r="LA18" s="39">
        <f t="shared" ca="1" si="278"/>
        <v>139</v>
      </c>
      <c r="LB18" s="39">
        <f t="shared" ca="1" si="279"/>
        <v>0</v>
      </c>
      <c r="LC18" s="39">
        <f t="shared" ca="1" si="280"/>
        <v>0</v>
      </c>
      <c r="LD18" s="39">
        <f t="shared" ca="1" si="281"/>
        <v>0</v>
      </c>
      <c r="LE18" s="39">
        <f t="shared" ca="1" si="282"/>
        <v>0</v>
      </c>
      <c r="LF18" s="39">
        <f t="shared" ca="1" si="283"/>
        <v>0</v>
      </c>
      <c r="LG18" s="39">
        <f t="shared" ca="1" si="284"/>
        <v>0</v>
      </c>
      <c r="LH18" s="39">
        <f t="shared" ca="1" si="285"/>
        <v>160</v>
      </c>
      <c r="LI18" s="39">
        <f t="shared" ca="1" si="286"/>
        <v>0</v>
      </c>
      <c r="LJ18" s="39">
        <f t="shared" ca="1" si="287"/>
        <v>0</v>
      </c>
      <c r="LK18" s="39">
        <f t="shared" ca="1" si="288"/>
        <v>0</v>
      </c>
      <c r="LL18" s="39">
        <f t="shared" ca="1" si="289"/>
        <v>0</v>
      </c>
      <c r="LM18" s="39">
        <f t="shared" ca="1" si="290"/>
        <v>0</v>
      </c>
      <c r="LN18" s="39">
        <f t="shared" ca="1" si="291"/>
        <v>0</v>
      </c>
      <c r="LO18" s="39">
        <f t="shared" ca="1" si="292"/>
        <v>0</v>
      </c>
      <c r="LP18" s="39">
        <f t="shared" ca="1" si="293"/>
        <v>0</v>
      </c>
      <c r="LQ18" s="39">
        <f t="shared" ca="1" si="294"/>
        <v>0</v>
      </c>
      <c r="LR18" s="39">
        <f t="shared" ca="1" si="295"/>
        <v>0</v>
      </c>
      <c r="LS18" s="39">
        <f t="shared" ca="1" si="296"/>
        <v>0</v>
      </c>
      <c r="LT18" s="39">
        <f t="shared" ca="1" si="297"/>
        <v>769</v>
      </c>
      <c r="LU18" s="39">
        <f t="shared" ca="1" si="298"/>
        <v>0</v>
      </c>
      <c r="LV18" s="39">
        <f t="shared" ca="1" si="299"/>
        <v>0</v>
      </c>
      <c r="LW18" s="39">
        <f t="shared" ca="1" si="300"/>
        <v>0</v>
      </c>
      <c r="LX18" s="39">
        <f t="shared" ca="1" si="301"/>
        <v>0</v>
      </c>
      <c r="LY18" s="39">
        <f t="shared" ca="1" si="302"/>
        <v>29</v>
      </c>
      <c r="LZ18" s="39">
        <f t="shared" ca="1" si="303"/>
        <v>0</v>
      </c>
      <c r="MA18" s="39">
        <f t="shared" ca="1" si="304"/>
        <v>0</v>
      </c>
      <c r="MB18" s="39">
        <f t="shared" ca="1" si="305"/>
        <v>0</v>
      </c>
      <c r="MC18" s="39">
        <f t="shared" ca="1" si="306"/>
        <v>0</v>
      </c>
      <c r="MD18" s="39">
        <f t="shared" ca="1" si="307"/>
        <v>0</v>
      </c>
      <c r="ME18" s="39">
        <f t="shared" ca="1" si="308"/>
        <v>0</v>
      </c>
      <c r="MF18" s="39">
        <f t="shared" ca="1" si="309"/>
        <v>0</v>
      </c>
      <c r="MG18" s="39">
        <f t="shared" ca="1" si="310"/>
        <v>0</v>
      </c>
      <c r="MH18" s="39">
        <f t="shared" ca="1" si="311"/>
        <v>0</v>
      </c>
      <c r="MI18" s="39">
        <f t="shared" ca="1" si="312"/>
        <v>0</v>
      </c>
      <c r="MJ18" s="39">
        <f t="shared" ca="1" si="313"/>
        <v>0</v>
      </c>
      <c r="MK18" s="39">
        <f t="shared" ca="1" si="314"/>
        <v>0</v>
      </c>
      <c r="ML18" s="39">
        <f t="shared" ca="1" si="315"/>
        <v>0</v>
      </c>
      <c r="MM18" s="39">
        <f t="shared" ca="1" si="316"/>
        <v>0</v>
      </c>
      <c r="MN18" s="39">
        <f t="shared" ca="1" si="317"/>
        <v>0</v>
      </c>
      <c r="MO18" s="39">
        <f t="shared" ca="1" si="318"/>
        <v>0</v>
      </c>
      <c r="MP18" s="39">
        <f t="shared" ca="1" si="319"/>
        <v>0</v>
      </c>
      <c r="MQ18" s="39">
        <f t="shared" ca="1" si="320"/>
        <v>0</v>
      </c>
      <c r="MR18" s="39">
        <f t="shared" ca="1" si="321"/>
        <v>0</v>
      </c>
      <c r="MS18" s="39">
        <f t="shared" ca="1" si="322"/>
        <v>0</v>
      </c>
      <c r="MT18" s="39">
        <f t="shared" ca="1" si="323"/>
        <v>0</v>
      </c>
      <c r="MU18" s="39">
        <f t="shared" ca="1" si="324"/>
        <v>0</v>
      </c>
      <c r="MV18" s="39">
        <f t="shared" ca="1" si="325"/>
        <v>0</v>
      </c>
      <c r="MW18" s="39">
        <f t="shared" ca="1" si="326"/>
        <v>0</v>
      </c>
      <c r="MX18" s="39">
        <f t="shared" ca="1" si="327"/>
        <v>0</v>
      </c>
      <c r="MY18" s="39">
        <f t="shared" ca="1" si="328"/>
        <v>0</v>
      </c>
      <c r="MZ18" s="39">
        <f t="shared" ca="1" si="329"/>
        <v>0</v>
      </c>
      <c r="NA18" s="39">
        <f t="shared" ca="1" si="330"/>
        <v>0</v>
      </c>
      <c r="NB18" s="39">
        <f t="shared" ca="1" si="331"/>
        <v>0</v>
      </c>
      <c r="NC18" s="39">
        <f t="shared" ca="1" si="332"/>
        <v>0</v>
      </c>
      <c r="ND18" s="39">
        <f t="shared" ca="1" si="333"/>
        <v>0</v>
      </c>
      <c r="NE18" s="39">
        <f t="shared" ca="1" si="334"/>
        <v>0</v>
      </c>
      <c r="NF18" s="39">
        <f t="shared" ca="1" si="335"/>
        <v>0</v>
      </c>
      <c r="NG18" s="39">
        <f t="shared" ca="1" si="336"/>
        <v>0</v>
      </c>
      <c r="NH18" s="39">
        <f t="shared" ca="1" si="337"/>
        <v>0</v>
      </c>
      <c r="NI18" s="39">
        <f t="shared" ca="1" si="338"/>
        <v>0</v>
      </c>
      <c r="NJ18" s="39">
        <f t="shared" ca="1" si="339"/>
        <v>0</v>
      </c>
      <c r="NK18" s="39">
        <f t="shared" ca="1" si="340"/>
        <v>0</v>
      </c>
      <c r="NL18" s="39">
        <f t="shared" ca="1" si="341"/>
        <v>0</v>
      </c>
      <c r="NM18" s="39">
        <f t="shared" ca="1" si="342"/>
        <v>0</v>
      </c>
      <c r="NN18" s="39">
        <f t="shared" ca="1" si="343"/>
        <v>0</v>
      </c>
      <c r="NO18" s="39">
        <f t="shared" ca="1" si="344"/>
        <v>0</v>
      </c>
      <c r="NP18" s="39">
        <f t="shared" ca="1" si="345"/>
        <v>0</v>
      </c>
      <c r="NQ18" s="39">
        <f t="shared" ca="1" si="346"/>
        <v>0</v>
      </c>
      <c r="NR18" s="39">
        <f t="shared" ca="1" si="347"/>
        <v>0</v>
      </c>
      <c r="NS18" s="39">
        <f t="shared" ca="1" si="348"/>
        <v>0</v>
      </c>
      <c r="NT18" s="39">
        <f t="shared" ca="1" si="349"/>
        <v>0</v>
      </c>
      <c r="NU18" s="39">
        <f t="shared" ca="1" si="350"/>
        <v>0</v>
      </c>
      <c r="NV18" s="39">
        <f t="shared" ca="1" si="351"/>
        <v>0</v>
      </c>
    </row>
    <row r="19" spans="1:386" x14ac:dyDescent="0.2">
      <c r="A19" s="39">
        <f>'node config'!$A19</f>
        <v>25</v>
      </c>
      <c r="B19" s="39" t="str">
        <f>'node config'!$C19</f>
        <v>app_first</v>
      </c>
      <c r="C19" s="39">
        <f>'node config'!E19</f>
        <v>1</v>
      </c>
      <c r="D19" s="40">
        <f>'node config'!$H19</f>
        <v>6400</v>
      </c>
      <c r="E19" s="36">
        <f ca="1">IF(ISBLANK(OFFSET('node config'!$U19,0,2*(COLUMN()-COLUMN($E19)))),"",OFFSET('node config'!$U19,0,2*(COLUMN()-COLUMN($E19))))</f>
        <v>42</v>
      </c>
      <c r="F19" s="36" t="str">
        <f ca="1">IF(ISBLANK(OFFSET('node config'!$U19,0,2*(COLUMN()-COLUMN($E19)))),"",OFFSET('node config'!$U19,0,2*(COLUMN()-COLUMN($E19))))</f>
        <v/>
      </c>
      <c r="G19" s="36" t="str">
        <f ca="1">IF(ISBLANK(OFFSET('node config'!$U19,0,2*(COLUMN()-COLUMN($E19)))),"",OFFSET('node config'!$U19,0,2*(COLUMN()-COLUMN($E19))))</f>
        <v/>
      </c>
      <c r="H19" s="36" t="str">
        <f ca="1">IF(ISBLANK(OFFSET('node config'!$U19,0,2*(COLUMN()-COLUMN($E19)))),"",OFFSET('node config'!$U19,0,2*(COLUMN()-COLUMN($E19))))</f>
        <v/>
      </c>
      <c r="I19" s="36" t="str">
        <f ca="1">IF(ISBLANK(OFFSET('node config'!$U19,0,2*(COLUMN()-COLUMN($E19)))),"",OFFSET('node config'!$U19,0,2*(COLUMN()-COLUMN($E19))))</f>
        <v/>
      </c>
      <c r="J19" s="36" t="str">
        <f ca="1">IF(ISBLANK(OFFSET('node config'!$U19,0,2*(COLUMN()-COLUMN($E19)))),"",OFFSET('node config'!$U19,0,2*(COLUMN()-COLUMN($E19))))</f>
        <v/>
      </c>
      <c r="K19" s="36" t="str">
        <f ca="1">IF(ISBLANK(OFFSET('node config'!$U19,0,2*(COLUMN()-COLUMN($E19)))),"",OFFSET('node config'!$U19,0,2*(COLUMN()-COLUMN($E19))))</f>
        <v/>
      </c>
      <c r="L19" s="36" t="str">
        <f ca="1">IF(ISBLANK(OFFSET('node config'!$U19,0,2*(COLUMN()-COLUMN($E19)))),"",OFFSET('node config'!$U19,0,2*(COLUMN()-COLUMN($E19))))</f>
        <v/>
      </c>
      <c r="M19" s="38">
        <f ca="1">IFERROR(OFFSET('node config'!$V19,0,2*(COLUMN()-COLUMN($M19)))/INDEX('node config'!$B19:$B68,MATCH(E19,'node config'!$A19:$A68,0))-1,"")</f>
        <v>5</v>
      </c>
      <c r="N19" s="38" t="str">
        <f ca="1">IFERROR(OFFSET('node config'!$V19,0,2*(COLUMN()-COLUMN($M19)))/INDEX('node config'!$B19:$B68,MATCH(F19,'node config'!$A19:$A68,0))-1,"")</f>
        <v/>
      </c>
      <c r="O19" s="38" t="str">
        <f ca="1">IFERROR(OFFSET('node config'!$V19,0,2*(COLUMN()-COLUMN($M19)))/INDEX('node config'!$B19:$B68,MATCH(G19,'node config'!$A19:$A68,0))-1,"")</f>
        <v/>
      </c>
      <c r="P19" s="38" t="str">
        <f ca="1">IFERROR(OFFSET('node config'!$V19,0,2*(COLUMN()-COLUMN($M19)))/INDEX('node config'!$B19:$B68,MATCH(H19,'node config'!$A19:$A68,0))-1,"")</f>
        <v/>
      </c>
      <c r="Q19" s="38" t="str">
        <f ca="1">IFERROR(OFFSET('node config'!$V19,0,2*(COLUMN()-COLUMN($M19)))/INDEX('node config'!$B19:$B68,MATCH(I19,'node config'!$A19:$A68,0))-1,"")</f>
        <v/>
      </c>
      <c r="R19" s="38" t="str">
        <f ca="1">IFERROR(OFFSET('node config'!$V19,0,2*(COLUMN()-COLUMN($M19)))/INDEX('node config'!$B19:$B68,MATCH(J19,'node config'!$A19:$A68,0))-1,"")</f>
        <v/>
      </c>
      <c r="S19" s="38" t="str">
        <f ca="1">IFERROR(OFFSET('node config'!$V19,0,2*(COLUMN()-COLUMN($M19)))/INDEX('node config'!$B19:$B68,MATCH(K19,'node config'!$A19:$A68,0))-1,"")</f>
        <v/>
      </c>
      <c r="T19" s="38" t="str">
        <f ca="1">IFERROR(OFFSET('node config'!$V19,0,2*(COLUMN()-COLUMN($M19)))/INDEX('node config'!$B19:$B68,MATCH(L19,'node config'!$A19:$A68,0))-1,"")</f>
        <v/>
      </c>
      <c r="U19" s="36">
        <f t="shared" ca="1" si="352"/>
        <v>299</v>
      </c>
      <c r="V19" s="36" t="str">
        <f t="shared" ca="1" si="352"/>
        <v/>
      </c>
      <c r="W19" s="36" t="str">
        <f t="shared" ca="1" si="352"/>
        <v/>
      </c>
      <c r="X19" s="36" t="str">
        <f t="shared" ca="1" si="352"/>
        <v/>
      </c>
      <c r="Y19" s="36" t="str">
        <f t="shared" ca="1" si="352"/>
        <v/>
      </c>
      <c r="Z19" s="36" t="str">
        <f t="shared" ca="1" si="352"/>
        <v/>
      </c>
      <c r="AA19" s="36" t="str">
        <f t="shared" ca="1" si="352"/>
        <v/>
      </c>
      <c r="AB19" s="36" t="str">
        <f t="shared" ca="1" si="352"/>
        <v/>
      </c>
      <c r="AC19" s="40">
        <f t="shared" ca="1" si="353"/>
        <v>6400</v>
      </c>
      <c r="AD19" s="40">
        <f t="shared" ca="1" si="354"/>
        <v>0</v>
      </c>
      <c r="AE19" s="40">
        <f t="shared" ca="1" si="355"/>
        <v>0</v>
      </c>
      <c r="AF19" s="40">
        <f t="shared" ca="1" si="356"/>
        <v>0</v>
      </c>
      <c r="AG19" s="40">
        <f t="shared" ca="1" si="357"/>
        <v>0</v>
      </c>
      <c r="AH19" s="40">
        <f t="shared" ca="1" si="358"/>
        <v>0</v>
      </c>
      <c r="AI19" s="40">
        <f t="shared" ca="1" si="359"/>
        <v>0</v>
      </c>
      <c r="AJ19" s="40">
        <f t="shared" ca="1" si="360"/>
        <v>0</v>
      </c>
      <c r="AK19" s="39">
        <f t="shared" ca="1" si="2"/>
        <v>0</v>
      </c>
      <c r="AL19" s="39">
        <f t="shared" ca="1" si="3"/>
        <v>0</v>
      </c>
      <c r="AM19" s="39">
        <f t="shared" ca="1" si="4"/>
        <v>0</v>
      </c>
      <c r="AN19" s="39">
        <f t="shared" ca="1" si="5"/>
        <v>0</v>
      </c>
      <c r="AO19" s="39">
        <f t="shared" ca="1" si="6"/>
        <v>0</v>
      </c>
      <c r="AP19" s="39">
        <f t="shared" ca="1" si="7"/>
        <v>0</v>
      </c>
      <c r="AQ19" s="39">
        <f t="shared" ca="1" si="8"/>
        <v>0</v>
      </c>
      <c r="AR19" s="39">
        <f t="shared" ca="1" si="9"/>
        <v>0</v>
      </c>
      <c r="AS19" s="39">
        <f t="shared" ca="1" si="10"/>
        <v>0</v>
      </c>
      <c r="AT19" s="39">
        <f t="shared" ca="1" si="11"/>
        <v>0</v>
      </c>
      <c r="AU19" s="39">
        <f t="shared" ca="1" si="12"/>
        <v>0</v>
      </c>
      <c r="AV19" s="39">
        <f t="shared" ca="1" si="13"/>
        <v>0</v>
      </c>
      <c r="AW19" s="39">
        <f t="shared" ca="1" si="14"/>
        <v>0</v>
      </c>
      <c r="AX19" s="39">
        <f t="shared" ca="1" si="15"/>
        <v>0</v>
      </c>
      <c r="AY19" s="39">
        <f t="shared" ca="1" si="16"/>
        <v>0</v>
      </c>
      <c r="AZ19" s="39">
        <f t="shared" ca="1" si="17"/>
        <v>0</v>
      </c>
      <c r="BA19" s="39">
        <f t="shared" ca="1" si="18"/>
        <v>0</v>
      </c>
      <c r="BB19" s="39">
        <f t="shared" ca="1" si="19"/>
        <v>0</v>
      </c>
      <c r="BC19" s="39">
        <f t="shared" ca="1" si="20"/>
        <v>0</v>
      </c>
      <c r="BD19" s="39">
        <f t="shared" ca="1" si="21"/>
        <v>0</v>
      </c>
      <c r="BE19" s="39">
        <f t="shared" ca="1" si="22"/>
        <v>0</v>
      </c>
      <c r="BF19" s="39">
        <f t="shared" ca="1" si="23"/>
        <v>0</v>
      </c>
      <c r="BG19" s="39">
        <f t="shared" ca="1" si="24"/>
        <v>0</v>
      </c>
      <c r="BH19" s="39">
        <f t="shared" ca="1" si="25"/>
        <v>0</v>
      </c>
      <c r="BI19" s="39">
        <f t="shared" ca="1" si="26"/>
        <v>0</v>
      </c>
      <c r="BJ19" s="39">
        <f t="shared" ca="1" si="27"/>
        <v>0</v>
      </c>
      <c r="BK19" s="39">
        <f t="shared" ca="1" si="28"/>
        <v>0</v>
      </c>
      <c r="BL19" s="39">
        <f t="shared" ca="1" si="29"/>
        <v>0</v>
      </c>
      <c r="BM19" s="39">
        <f t="shared" ca="1" si="30"/>
        <v>0</v>
      </c>
      <c r="BN19" s="39">
        <f t="shared" ca="1" si="31"/>
        <v>0</v>
      </c>
      <c r="BO19" s="39">
        <f t="shared" ca="1" si="32"/>
        <v>0</v>
      </c>
      <c r="BP19" s="39">
        <f t="shared" ca="1" si="33"/>
        <v>0</v>
      </c>
      <c r="BQ19" s="39">
        <f t="shared" ca="1" si="34"/>
        <v>0</v>
      </c>
      <c r="BR19" s="39">
        <f t="shared" ca="1" si="35"/>
        <v>0</v>
      </c>
      <c r="BS19" s="39">
        <f t="shared" ca="1" si="36"/>
        <v>0</v>
      </c>
      <c r="BT19" s="39">
        <f t="shared" ca="1" si="37"/>
        <v>0</v>
      </c>
      <c r="BU19" s="39">
        <f t="shared" ca="1" si="38"/>
        <v>29</v>
      </c>
      <c r="BV19" s="39">
        <f t="shared" ca="1" si="39"/>
        <v>-195</v>
      </c>
      <c r="BW19" s="39">
        <f t="shared" ca="1" si="40"/>
        <v>4</v>
      </c>
      <c r="BX19" s="39">
        <f t="shared" ca="1" si="41"/>
        <v>0</v>
      </c>
      <c r="BY19" s="39">
        <f t="shared" ca="1" si="42"/>
        <v>0</v>
      </c>
      <c r="BZ19" s="39">
        <f t="shared" ca="1" si="43"/>
        <v>0</v>
      </c>
      <c r="CA19" s="39">
        <f t="shared" ca="1" si="44"/>
        <v>0</v>
      </c>
      <c r="CB19" s="39">
        <f t="shared" ca="1" si="45"/>
        <v>0</v>
      </c>
      <c r="CC19" s="39">
        <f t="shared" ca="1" si="46"/>
        <v>0</v>
      </c>
      <c r="CD19" s="39">
        <f t="shared" ca="1" si="47"/>
        <v>0</v>
      </c>
      <c r="CE19" s="39">
        <f t="shared" ca="1" si="48"/>
        <v>0</v>
      </c>
      <c r="CF19" s="39">
        <f t="shared" ca="1" si="49"/>
        <v>0</v>
      </c>
      <c r="CG19" s="39">
        <f t="shared" ca="1" si="50"/>
        <v>0</v>
      </c>
      <c r="CH19" s="39">
        <f t="shared" ca="1" si="51"/>
        <v>0</v>
      </c>
      <c r="CI19" s="39">
        <f t="shared" ca="1" si="52"/>
        <v>0</v>
      </c>
      <c r="CJ19" s="39">
        <f t="shared" ca="1" si="53"/>
        <v>0</v>
      </c>
      <c r="CK19" s="39">
        <f t="shared" ca="1" si="54"/>
        <v>0</v>
      </c>
      <c r="CL19" s="39">
        <f t="shared" ca="1" si="55"/>
        <v>0</v>
      </c>
      <c r="CM19" s="39">
        <f t="shared" ca="1" si="56"/>
        <v>0</v>
      </c>
      <c r="CN19" s="39">
        <f t="shared" ca="1" si="57"/>
        <v>0</v>
      </c>
      <c r="CO19" s="39">
        <f t="shared" ca="1" si="58"/>
        <v>0</v>
      </c>
      <c r="CP19" s="39">
        <f t="shared" ca="1" si="59"/>
        <v>0</v>
      </c>
      <c r="CQ19" s="39">
        <f t="shared" ca="1" si="60"/>
        <v>0</v>
      </c>
      <c r="CR19" s="39">
        <f t="shared" ca="1" si="61"/>
        <v>0</v>
      </c>
      <c r="CS19" s="39">
        <f t="shared" ca="1" si="62"/>
        <v>0</v>
      </c>
      <c r="CT19" s="39">
        <f t="shared" ca="1" si="63"/>
        <v>0</v>
      </c>
      <c r="CU19" s="39">
        <f t="shared" ca="1" si="64"/>
        <v>0</v>
      </c>
      <c r="CV19" s="39">
        <f t="shared" ca="1" si="65"/>
        <v>47</v>
      </c>
      <c r="CW19" s="39">
        <f t="shared" ca="1" si="66"/>
        <v>23</v>
      </c>
      <c r="CX19" s="39">
        <f t="shared" ca="1" si="67"/>
        <v>870</v>
      </c>
      <c r="CY19" s="39">
        <f t="shared" ca="1" si="68"/>
        <v>1</v>
      </c>
      <c r="CZ19" s="39">
        <f t="shared" ca="1" si="69"/>
        <v>0</v>
      </c>
      <c r="DA19" s="39">
        <f t="shared" ca="1" si="70"/>
        <v>0</v>
      </c>
      <c r="DB19" s="39">
        <f t="shared" ca="1" si="71"/>
        <v>0</v>
      </c>
      <c r="DC19" s="39">
        <f t="shared" ca="1" si="72"/>
        <v>0</v>
      </c>
      <c r="DD19" s="39">
        <f t="shared" ca="1" si="73"/>
        <v>0</v>
      </c>
      <c r="DE19" s="39">
        <f t="shared" ca="1" si="74"/>
        <v>0</v>
      </c>
      <c r="DF19" s="39">
        <f t="shared" ca="1" si="75"/>
        <v>0</v>
      </c>
      <c r="DG19" s="39">
        <f t="shared" ca="1" si="76"/>
        <v>0</v>
      </c>
      <c r="DH19" s="39">
        <f t="shared" ca="1" si="77"/>
        <v>0</v>
      </c>
      <c r="DI19" s="39">
        <f t="shared" ca="1" si="78"/>
        <v>0</v>
      </c>
      <c r="DJ19" s="39">
        <f t="shared" ca="1" si="79"/>
        <v>0</v>
      </c>
      <c r="DK19" s="39">
        <f t="shared" ca="1" si="80"/>
        <v>0</v>
      </c>
      <c r="DL19" s="39">
        <f t="shared" ca="1" si="81"/>
        <v>0</v>
      </c>
      <c r="DM19" s="39">
        <f t="shared" ca="1" si="82"/>
        <v>0</v>
      </c>
      <c r="DN19" s="39">
        <f t="shared" ca="1" si="83"/>
        <v>0</v>
      </c>
      <c r="DO19" s="39">
        <f t="shared" ca="1" si="84"/>
        <v>0</v>
      </c>
      <c r="DP19" s="39">
        <f t="shared" ca="1" si="85"/>
        <v>0</v>
      </c>
      <c r="DQ19" s="39">
        <f t="shared" ca="1" si="86"/>
        <v>0</v>
      </c>
      <c r="DR19" s="39">
        <f t="shared" ca="1" si="87"/>
        <v>0</v>
      </c>
      <c r="DS19" s="39">
        <f t="shared" ca="1" si="88"/>
        <v>0</v>
      </c>
      <c r="DT19" s="39">
        <f t="shared" ca="1" si="89"/>
        <v>0</v>
      </c>
      <c r="DU19" s="39">
        <f t="shared" ca="1" si="90"/>
        <v>0</v>
      </c>
      <c r="DV19" s="39">
        <f t="shared" ca="1" si="91"/>
        <v>0</v>
      </c>
      <c r="DW19" s="39">
        <f t="shared" ca="1" si="92"/>
        <v>0</v>
      </c>
      <c r="DX19" s="39">
        <f t="shared" ca="1" si="93"/>
        <v>0</v>
      </c>
      <c r="DY19" s="39">
        <f t="shared" ca="1" si="94"/>
        <v>0</v>
      </c>
      <c r="DZ19" s="39">
        <f t="shared" ca="1" si="95"/>
        <v>0</v>
      </c>
      <c r="EA19" s="39">
        <f t="shared" ca="1" si="96"/>
        <v>0</v>
      </c>
      <c r="EB19" s="39">
        <f t="shared" ca="1" si="97"/>
        <v>0</v>
      </c>
      <c r="EC19" s="39">
        <f t="shared" ca="1" si="98"/>
        <v>0</v>
      </c>
      <c r="ED19" s="39">
        <f t="shared" ca="1" si="99"/>
        <v>0</v>
      </c>
      <c r="EE19" s="39">
        <f t="shared" ca="1" si="100"/>
        <v>0</v>
      </c>
      <c r="EF19" s="39">
        <f t="shared" ca="1" si="101"/>
        <v>0</v>
      </c>
      <c r="EG19" s="39">
        <f t="shared" ca="1" si="102"/>
        <v>0</v>
      </c>
      <c r="EH19" s="39">
        <f t="shared" ca="1" si="103"/>
        <v>0</v>
      </c>
      <c r="EI19" s="39">
        <f t="shared" ca="1" si="104"/>
        <v>0</v>
      </c>
      <c r="EJ19" s="39">
        <f t="shared" ca="1" si="105"/>
        <v>0</v>
      </c>
      <c r="EK19" s="39">
        <f t="shared" ca="1" si="106"/>
        <v>0</v>
      </c>
      <c r="EL19" s="39">
        <f t="shared" ca="1" si="107"/>
        <v>0</v>
      </c>
      <c r="EM19" s="39">
        <f t="shared" ca="1" si="108"/>
        <v>0</v>
      </c>
      <c r="EN19" s="39">
        <f t="shared" ca="1" si="109"/>
        <v>0</v>
      </c>
      <c r="EO19" s="39">
        <f t="shared" ca="1" si="110"/>
        <v>0</v>
      </c>
      <c r="EP19" s="39">
        <f t="shared" ca="1" si="111"/>
        <v>0</v>
      </c>
      <c r="EQ19" s="39">
        <f t="shared" ca="1" si="112"/>
        <v>0</v>
      </c>
      <c r="ER19" s="39">
        <f t="shared" ca="1" si="113"/>
        <v>0</v>
      </c>
      <c r="ES19" s="39">
        <f t="shared" ca="1" si="114"/>
        <v>0</v>
      </c>
      <c r="ET19" s="39">
        <f t="shared" ca="1" si="115"/>
        <v>0</v>
      </c>
      <c r="EU19" s="39">
        <f t="shared" ca="1" si="116"/>
        <v>0</v>
      </c>
      <c r="EV19" s="39">
        <f t="shared" ca="1" si="117"/>
        <v>0</v>
      </c>
      <c r="EW19" s="39">
        <f t="shared" ca="1" si="118"/>
        <v>0</v>
      </c>
      <c r="EX19" s="39">
        <f t="shared" ca="1" si="119"/>
        <v>0</v>
      </c>
      <c r="EY19" s="39">
        <f t="shared" ca="1" si="120"/>
        <v>0</v>
      </c>
      <c r="EZ19" s="39">
        <f t="shared" ca="1" si="121"/>
        <v>0</v>
      </c>
      <c r="FA19" s="39">
        <f t="shared" ca="1" si="122"/>
        <v>0</v>
      </c>
      <c r="FB19" s="39">
        <f t="shared" ca="1" si="123"/>
        <v>0</v>
      </c>
      <c r="FC19" s="39">
        <f t="shared" ca="1" si="124"/>
        <v>0</v>
      </c>
      <c r="FD19" s="39">
        <f t="shared" ca="1" si="125"/>
        <v>0</v>
      </c>
      <c r="FE19" s="39">
        <f t="shared" ca="1" si="126"/>
        <v>0</v>
      </c>
      <c r="FF19" s="39">
        <f t="shared" ca="1" si="127"/>
        <v>0</v>
      </c>
      <c r="FG19" s="39">
        <f t="shared" ca="1" si="128"/>
        <v>0</v>
      </c>
      <c r="FH19" s="39">
        <f t="shared" ca="1" si="129"/>
        <v>0</v>
      </c>
      <c r="FI19" s="39">
        <f t="shared" ca="1" si="130"/>
        <v>0</v>
      </c>
      <c r="FJ19" s="39">
        <f t="shared" ca="1" si="131"/>
        <v>0</v>
      </c>
      <c r="FK19" s="39">
        <f t="shared" ca="1" si="132"/>
        <v>0</v>
      </c>
      <c r="FL19" s="39">
        <f t="shared" ca="1" si="133"/>
        <v>0</v>
      </c>
      <c r="FM19" s="39">
        <f t="shared" ca="1" si="134"/>
        <v>0</v>
      </c>
      <c r="FN19" s="39">
        <f t="shared" ca="1" si="135"/>
        <v>0</v>
      </c>
      <c r="FO19" s="39">
        <f t="shared" ca="1" si="136"/>
        <v>0</v>
      </c>
      <c r="FP19" s="39">
        <f t="shared" ca="1" si="137"/>
        <v>0</v>
      </c>
      <c r="FQ19" s="39">
        <f t="shared" ca="1" si="138"/>
        <v>0</v>
      </c>
      <c r="FR19" s="39">
        <f t="shared" ca="1" si="139"/>
        <v>0</v>
      </c>
      <c r="FS19" s="39">
        <f t="shared" ca="1" si="140"/>
        <v>0</v>
      </c>
      <c r="FT19" s="39">
        <f t="shared" ca="1" si="141"/>
        <v>0</v>
      </c>
      <c r="FU19" s="39">
        <f t="shared" ca="1" si="142"/>
        <v>0</v>
      </c>
      <c r="FV19" s="39">
        <f t="shared" ca="1" si="143"/>
        <v>0</v>
      </c>
      <c r="FW19" s="39">
        <f t="shared" ca="1" si="144"/>
        <v>0</v>
      </c>
      <c r="FX19" s="39">
        <f t="shared" ca="1" si="145"/>
        <v>0</v>
      </c>
      <c r="FY19" s="39">
        <f t="shared" ca="1" si="146"/>
        <v>0</v>
      </c>
      <c r="FZ19" s="39">
        <f t="shared" ca="1" si="147"/>
        <v>0</v>
      </c>
      <c r="GA19" s="39">
        <f t="shared" ca="1" si="148"/>
        <v>0</v>
      </c>
      <c r="GB19" s="39">
        <f t="shared" ca="1" si="149"/>
        <v>0</v>
      </c>
      <c r="GC19" s="39">
        <f t="shared" ca="1" si="150"/>
        <v>0</v>
      </c>
      <c r="GD19" s="39">
        <f t="shared" ca="1" si="151"/>
        <v>0</v>
      </c>
      <c r="GE19" s="39">
        <f t="shared" ca="1" si="152"/>
        <v>0</v>
      </c>
      <c r="GF19" s="39">
        <f t="shared" ca="1" si="153"/>
        <v>0</v>
      </c>
      <c r="GG19" s="39">
        <f t="shared" ca="1" si="154"/>
        <v>0</v>
      </c>
      <c r="GH19" s="39">
        <f t="shared" ca="1" si="155"/>
        <v>0</v>
      </c>
      <c r="GI19" s="39">
        <f t="shared" ca="1" si="156"/>
        <v>0</v>
      </c>
      <c r="GJ19" s="39">
        <f t="shared" ca="1" si="157"/>
        <v>0</v>
      </c>
      <c r="GK19" s="39">
        <f t="shared" ca="1" si="158"/>
        <v>0</v>
      </c>
      <c r="GL19" s="39">
        <f t="shared" ca="1" si="159"/>
        <v>0</v>
      </c>
      <c r="GM19" s="39">
        <f t="shared" ca="1" si="160"/>
        <v>0</v>
      </c>
      <c r="GN19" s="39">
        <f t="shared" ca="1" si="161"/>
        <v>0</v>
      </c>
      <c r="GO19" s="39">
        <f t="shared" ca="1" si="162"/>
        <v>0</v>
      </c>
      <c r="GP19" s="39">
        <f t="shared" ca="1" si="163"/>
        <v>0</v>
      </c>
      <c r="GQ19" s="39">
        <f t="shared" ca="1" si="164"/>
        <v>0</v>
      </c>
      <c r="GR19" s="39">
        <f t="shared" ca="1" si="165"/>
        <v>0</v>
      </c>
      <c r="GS19" s="39">
        <f t="shared" ca="1" si="166"/>
        <v>0</v>
      </c>
      <c r="GT19" s="39">
        <f t="shared" ca="1" si="167"/>
        <v>0</v>
      </c>
      <c r="GU19" s="39">
        <f t="shared" ca="1" si="168"/>
        <v>0</v>
      </c>
      <c r="GV19" s="39">
        <f t="shared" ca="1" si="169"/>
        <v>0</v>
      </c>
      <c r="GW19" s="39">
        <f t="shared" ca="1" si="170"/>
        <v>0</v>
      </c>
      <c r="GX19" s="39">
        <f t="shared" ca="1" si="171"/>
        <v>0</v>
      </c>
      <c r="GY19" s="39">
        <f t="shared" ca="1" si="172"/>
        <v>0</v>
      </c>
      <c r="GZ19" s="39">
        <f t="shared" ca="1" si="173"/>
        <v>0</v>
      </c>
      <c r="HA19" s="39">
        <f t="shared" ca="1" si="174"/>
        <v>0</v>
      </c>
      <c r="HB19" s="39">
        <f t="shared" ca="1" si="175"/>
        <v>0</v>
      </c>
      <c r="HC19" s="39">
        <f t="shared" ca="1" si="176"/>
        <v>0</v>
      </c>
      <c r="HD19" s="39">
        <f t="shared" ca="1" si="177"/>
        <v>0</v>
      </c>
      <c r="HE19" s="39">
        <f t="shared" ca="1" si="178"/>
        <v>0</v>
      </c>
      <c r="HF19" s="39">
        <f t="shared" ca="1" si="179"/>
        <v>0</v>
      </c>
      <c r="HG19" s="39">
        <f t="shared" ca="1" si="180"/>
        <v>0</v>
      </c>
      <c r="HH19" s="39">
        <f t="shared" ca="1" si="181"/>
        <v>0</v>
      </c>
      <c r="HI19" s="39">
        <f t="shared" ca="1" si="182"/>
        <v>0</v>
      </c>
      <c r="HJ19" s="39">
        <f t="shared" ca="1" si="183"/>
        <v>0</v>
      </c>
      <c r="HK19" s="39">
        <f t="shared" ca="1" si="184"/>
        <v>0</v>
      </c>
      <c r="HL19" s="39">
        <f t="shared" ca="1" si="185"/>
        <v>0</v>
      </c>
      <c r="HM19" s="39">
        <f t="shared" ca="1" si="186"/>
        <v>0</v>
      </c>
      <c r="HN19" s="39">
        <f t="shared" ca="1" si="187"/>
        <v>0</v>
      </c>
      <c r="HO19" s="39">
        <f t="shared" ca="1" si="188"/>
        <v>0</v>
      </c>
      <c r="HP19" s="39">
        <f t="shared" ca="1" si="189"/>
        <v>0</v>
      </c>
      <c r="HQ19" s="39">
        <f t="shared" ca="1" si="190"/>
        <v>0</v>
      </c>
      <c r="HR19" s="39">
        <f t="shared" ca="1" si="191"/>
        <v>36241</v>
      </c>
      <c r="HS19" s="39">
        <f t="shared" ca="1" si="192"/>
        <v>0</v>
      </c>
      <c r="HT19" s="39">
        <f t="shared" ca="1" si="193"/>
        <v>1</v>
      </c>
      <c r="HU19" s="39">
        <f t="shared" ca="1" si="194"/>
        <v>0</v>
      </c>
      <c r="HV19" s="39">
        <f t="shared" ca="1" si="195"/>
        <v>0</v>
      </c>
      <c r="HW19" s="39">
        <f t="shared" ca="1" si="196"/>
        <v>0</v>
      </c>
      <c r="HX19" s="39">
        <f t="shared" ca="1" si="197"/>
        <v>0</v>
      </c>
      <c r="HY19" s="39">
        <f t="shared" ca="1" si="198"/>
        <v>0</v>
      </c>
      <c r="HZ19" s="39">
        <f t="shared" ca="1" si="199"/>
        <v>0</v>
      </c>
      <c r="IA19" s="39">
        <f t="shared" ca="1" si="200"/>
        <v>0</v>
      </c>
      <c r="IB19" s="39">
        <f t="shared" ca="1" si="201"/>
        <v>0</v>
      </c>
      <c r="IC19" s="39">
        <f t="shared" ca="1" si="202"/>
        <v>0</v>
      </c>
      <c r="ID19" s="39">
        <f t="shared" ca="1" si="203"/>
        <v>0</v>
      </c>
      <c r="IE19" s="39">
        <f t="shared" ca="1" si="204"/>
        <v>0</v>
      </c>
      <c r="IF19" s="39">
        <f t="shared" ca="1" si="205"/>
        <v>0</v>
      </c>
      <c r="IG19" s="39">
        <f t="shared" ca="1" si="206"/>
        <v>0</v>
      </c>
      <c r="IH19" s="39">
        <f t="shared" ca="1" si="207"/>
        <v>0</v>
      </c>
      <c r="II19" s="39">
        <f t="shared" ca="1" si="208"/>
        <v>0</v>
      </c>
      <c r="IJ19" s="39">
        <f t="shared" ca="1" si="209"/>
        <v>0</v>
      </c>
      <c r="IK19" s="39">
        <f t="shared" ca="1" si="210"/>
        <v>0</v>
      </c>
      <c r="IL19" s="39">
        <f t="shared" ca="1" si="211"/>
        <v>0</v>
      </c>
      <c r="IM19" s="39">
        <f t="shared" ca="1" si="212"/>
        <v>1</v>
      </c>
      <c r="IN19" s="39">
        <f t="shared" ca="1" si="213"/>
        <v>421</v>
      </c>
      <c r="IO19" s="39">
        <f t="shared" ca="1" si="214"/>
        <v>-84</v>
      </c>
      <c r="IP19" s="39">
        <f t="shared" ca="1" si="215"/>
        <v>0</v>
      </c>
      <c r="IQ19" s="39">
        <f t="shared" ca="1" si="216"/>
        <v>0</v>
      </c>
      <c r="IR19" s="39">
        <f t="shared" ca="1" si="217"/>
        <v>0</v>
      </c>
      <c r="IS19" s="39">
        <f t="shared" ca="1" si="218"/>
        <v>0</v>
      </c>
      <c r="IT19" s="39">
        <f t="shared" ca="1" si="219"/>
        <v>0</v>
      </c>
      <c r="IU19" s="39">
        <f t="shared" ca="1" si="220"/>
        <v>0</v>
      </c>
      <c r="IV19" s="39">
        <f t="shared" ca="1" si="221"/>
        <v>0</v>
      </c>
      <c r="IW19" s="39">
        <f t="shared" ca="1" si="222"/>
        <v>0</v>
      </c>
      <c r="IX19" s="39">
        <f t="shared" ca="1" si="223"/>
        <v>0</v>
      </c>
      <c r="IY19" s="39">
        <f t="shared" ca="1" si="224"/>
        <v>0</v>
      </c>
      <c r="IZ19" s="39">
        <f t="shared" ca="1" si="225"/>
        <v>0</v>
      </c>
      <c r="JA19" s="39">
        <f t="shared" ca="1" si="226"/>
        <v>0</v>
      </c>
      <c r="JB19" s="39">
        <f t="shared" ca="1" si="227"/>
        <v>0</v>
      </c>
      <c r="JC19" s="39">
        <f t="shared" ca="1" si="228"/>
        <v>0</v>
      </c>
      <c r="JD19" s="39">
        <f t="shared" ca="1" si="229"/>
        <v>0</v>
      </c>
      <c r="JE19" s="39">
        <f t="shared" ca="1" si="230"/>
        <v>0</v>
      </c>
      <c r="JF19" s="39">
        <f t="shared" ca="1" si="231"/>
        <v>0</v>
      </c>
      <c r="JG19" s="39">
        <f t="shared" ca="1" si="232"/>
        <v>0</v>
      </c>
      <c r="JH19" s="39">
        <f t="shared" ca="1" si="233"/>
        <v>0</v>
      </c>
      <c r="JI19" s="39">
        <f t="shared" ca="1" si="234"/>
        <v>0</v>
      </c>
      <c r="JJ19" s="39">
        <f t="shared" ca="1" si="235"/>
        <v>0</v>
      </c>
      <c r="JK19" s="39">
        <f t="shared" ca="1" si="236"/>
        <v>0</v>
      </c>
      <c r="JL19" s="39">
        <f t="shared" ca="1" si="237"/>
        <v>0</v>
      </c>
      <c r="JM19" s="39">
        <f t="shared" ca="1" si="238"/>
        <v>0</v>
      </c>
      <c r="JN19" s="39">
        <f t="shared" ca="1" si="239"/>
        <v>0</v>
      </c>
      <c r="JO19" s="39">
        <f t="shared" ca="1" si="240"/>
        <v>0</v>
      </c>
      <c r="JP19" s="39">
        <f t="shared" ca="1" si="241"/>
        <v>0</v>
      </c>
      <c r="JQ19" s="39">
        <f t="shared" ca="1" si="242"/>
        <v>0</v>
      </c>
      <c r="JR19" s="39">
        <f t="shared" ca="1" si="243"/>
        <v>0</v>
      </c>
      <c r="JS19" s="39">
        <f t="shared" ca="1" si="244"/>
        <v>0</v>
      </c>
      <c r="JT19" s="39">
        <f t="shared" ca="1" si="245"/>
        <v>0</v>
      </c>
      <c r="JU19" s="39">
        <f t="shared" ca="1" si="246"/>
        <v>0</v>
      </c>
      <c r="JV19" s="39">
        <f t="shared" ca="1" si="247"/>
        <v>0</v>
      </c>
      <c r="JW19" s="39">
        <f t="shared" ca="1" si="248"/>
        <v>0</v>
      </c>
      <c r="JX19" s="39">
        <f t="shared" ca="1" si="249"/>
        <v>0</v>
      </c>
      <c r="JY19" s="39">
        <f t="shared" ca="1" si="250"/>
        <v>0</v>
      </c>
      <c r="JZ19" s="39">
        <f t="shared" ca="1" si="251"/>
        <v>0</v>
      </c>
      <c r="KA19" s="39">
        <f t="shared" ca="1" si="252"/>
        <v>0</v>
      </c>
      <c r="KB19" s="39">
        <f t="shared" ca="1" si="253"/>
        <v>0</v>
      </c>
      <c r="KC19" s="39">
        <f t="shared" ca="1" si="254"/>
        <v>-167</v>
      </c>
      <c r="KD19" s="39">
        <f t="shared" ca="1" si="255"/>
        <v>7</v>
      </c>
      <c r="KE19" s="39">
        <f t="shared" ca="1" si="256"/>
        <v>3</v>
      </c>
      <c r="KF19" s="39">
        <f t="shared" ca="1" si="257"/>
        <v>0</v>
      </c>
      <c r="KG19" s="39">
        <f t="shared" ca="1" si="258"/>
        <v>1</v>
      </c>
      <c r="KH19" s="39">
        <f t="shared" ca="1" si="259"/>
        <v>0</v>
      </c>
      <c r="KI19" s="39">
        <f t="shared" ca="1" si="260"/>
        <v>0</v>
      </c>
      <c r="KJ19" s="39">
        <f t="shared" ca="1" si="261"/>
        <v>0</v>
      </c>
      <c r="KK19" s="39">
        <f t="shared" ca="1" si="262"/>
        <v>0</v>
      </c>
      <c r="KL19" s="39">
        <f t="shared" ca="1" si="263"/>
        <v>0</v>
      </c>
      <c r="KM19" s="39">
        <f t="shared" ca="1" si="264"/>
        <v>0</v>
      </c>
      <c r="KN19" s="39">
        <f t="shared" ca="1" si="265"/>
        <v>0</v>
      </c>
      <c r="KO19" s="39">
        <f t="shared" ca="1" si="266"/>
        <v>0</v>
      </c>
      <c r="KP19" s="39">
        <f t="shared" ca="1" si="267"/>
        <v>0</v>
      </c>
      <c r="KQ19" s="39">
        <f t="shared" ca="1" si="268"/>
        <v>0</v>
      </c>
      <c r="KR19" s="39">
        <f t="shared" ca="1" si="269"/>
        <v>0</v>
      </c>
      <c r="KS19" s="39">
        <f t="shared" ca="1" si="270"/>
        <v>0</v>
      </c>
      <c r="KT19" s="39">
        <f t="shared" ca="1" si="271"/>
        <v>0</v>
      </c>
      <c r="KU19" s="39">
        <f t="shared" ca="1" si="272"/>
        <v>0</v>
      </c>
      <c r="KV19" s="39">
        <f t="shared" ca="1" si="273"/>
        <v>0</v>
      </c>
      <c r="KW19" s="39">
        <f t="shared" ca="1" si="274"/>
        <v>0</v>
      </c>
      <c r="KX19" s="39">
        <f t="shared" ca="1" si="275"/>
        <v>-245</v>
      </c>
      <c r="KY19" s="39">
        <f t="shared" ca="1" si="276"/>
        <v>0</v>
      </c>
      <c r="KZ19" s="39">
        <f t="shared" ca="1" si="277"/>
        <v>1</v>
      </c>
      <c r="LA19" s="39">
        <f t="shared" ca="1" si="278"/>
        <v>139</v>
      </c>
      <c r="LB19" s="39">
        <f t="shared" ca="1" si="279"/>
        <v>0</v>
      </c>
      <c r="LC19" s="39">
        <f t="shared" ca="1" si="280"/>
        <v>0</v>
      </c>
      <c r="LD19" s="39">
        <f t="shared" ca="1" si="281"/>
        <v>0</v>
      </c>
      <c r="LE19" s="39">
        <f t="shared" ca="1" si="282"/>
        <v>0</v>
      </c>
      <c r="LF19" s="39">
        <f t="shared" ca="1" si="283"/>
        <v>0</v>
      </c>
      <c r="LG19" s="39">
        <f t="shared" ca="1" si="284"/>
        <v>0</v>
      </c>
      <c r="LH19" s="39">
        <f t="shared" ca="1" si="285"/>
        <v>160</v>
      </c>
      <c r="LI19" s="39">
        <f t="shared" ca="1" si="286"/>
        <v>0</v>
      </c>
      <c r="LJ19" s="39">
        <f t="shared" ca="1" si="287"/>
        <v>0</v>
      </c>
      <c r="LK19" s="39">
        <f t="shared" ca="1" si="288"/>
        <v>0</v>
      </c>
      <c r="LL19" s="39">
        <f t="shared" ca="1" si="289"/>
        <v>0</v>
      </c>
      <c r="LM19" s="39">
        <f t="shared" ca="1" si="290"/>
        <v>0</v>
      </c>
      <c r="LN19" s="39">
        <f t="shared" ca="1" si="291"/>
        <v>0</v>
      </c>
      <c r="LO19" s="39">
        <f t="shared" ca="1" si="292"/>
        <v>0</v>
      </c>
      <c r="LP19" s="39">
        <f t="shared" ca="1" si="293"/>
        <v>0</v>
      </c>
      <c r="LQ19" s="39">
        <f t="shared" ca="1" si="294"/>
        <v>0</v>
      </c>
      <c r="LR19" s="39">
        <f t="shared" ca="1" si="295"/>
        <v>0</v>
      </c>
      <c r="LS19" s="39">
        <f t="shared" ca="1" si="296"/>
        <v>0</v>
      </c>
      <c r="LT19" s="39">
        <f t="shared" ca="1" si="297"/>
        <v>769</v>
      </c>
      <c r="LU19" s="39">
        <f t="shared" ca="1" si="298"/>
        <v>0</v>
      </c>
      <c r="LV19" s="39">
        <f t="shared" ca="1" si="299"/>
        <v>0</v>
      </c>
      <c r="LW19" s="39">
        <f t="shared" ca="1" si="300"/>
        <v>0</v>
      </c>
      <c r="LX19" s="39">
        <f t="shared" ca="1" si="301"/>
        <v>6400</v>
      </c>
      <c r="LY19" s="39">
        <f t="shared" ca="1" si="302"/>
        <v>29</v>
      </c>
      <c r="LZ19" s="39">
        <f t="shared" ca="1" si="303"/>
        <v>0</v>
      </c>
      <c r="MA19" s="39">
        <f t="shared" ca="1" si="304"/>
        <v>0</v>
      </c>
      <c r="MB19" s="39">
        <f t="shared" ca="1" si="305"/>
        <v>0</v>
      </c>
      <c r="MC19" s="39">
        <f t="shared" ca="1" si="306"/>
        <v>0</v>
      </c>
      <c r="MD19" s="39">
        <f t="shared" ca="1" si="307"/>
        <v>0</v>
      </c>
      <c r="ME19" s="39">
        <f t="shared" ca="1" si="308"/>
        <v>0</v>
      </c>
      <c r="MF19" s="39">
        <f t="shared" ca="1" si="309"/>
        <v>0</v>
      </c>
      <c r="MG19" s="39">
        <f t="shared" ca="1" si="310"/>
        <v>0</v>
      </c>
      <c r="MH19" s="39">
        <f t="shared" ca="1" si="311"/>
        <v>0</v>
      </c>
      <c r="MI19" s="39">
        <f t="shared" ca="1" si="312"/>
        <v>0</v>
      </c>
      <c r="MJ19" s="39">
        <f t="shared" ca="1" si="313"/>
        <v>0</v>
      </c>
      <c r="MK19" s="39">
        <f t="shared" ca="1" si="314"/>
        <v>0</v>
      </c>
      <c r="ML19" s="39">
        <f t="shared" ca="1" si="315"/>
        <v>0</v>
      </c>
      <c r="MM19" s="39">
        <f t="shared" ca="1" si="316"/>
        <v>0</v>
      </c>
      <c r="MN19" s="39">
        <f t="shared" ca="1" si="317"/>
        <v>0</v>
      </c>
      <c r="MO19" s="39">
        <f t="shared" ca="1" si="318"/>
        <v>0</v>
      </c>
      <c r="MP19" s="39">
        <f t="shared" ca="1" si="319"/>
        <v>0</v>
      </c>
      <c r="MQ19" s="39">
        <f t="shared" ca="1" si="320"/>
        <v>0</v>
      </c>
      <c r="MR19" s="39">
        <f t="shared" ca="1" si="321"/>
        <v>0</v>
      </c>
      <c r="MS19" s="39">
        <f t="shared" ca="1" si="322"/>
        <v>0</v>
      </c>
      <c r="MT19" s="39">
        <f t="shared" ca="1" si="323"/>
        <v>0</v>
      </c>
      <c r="MU19" s="39">
        <f t="shared" ca="1" si="324"/>
        <v>0</v>
      </c>
      <c r="MV19" s="39">
        <f t="shared" ca="1" si="325"/>
        <v>0</v>
      </c>
      <c r="MW19" s="39">
        <f t="shared" ca="1" si="326"/>
        <v>0</v>
      </c>
      <c r="MX19" s="39">
        <f t="shared" ca="1" si="327"/>
        <v>0</v>
      </c>
      <c r="MY19" s="39">
        <f t="shared" ca="1" si="328"/>
        <v>0</v>
      </c>
      <c r="MZ19" s="39">
        <f t="shared" ca="1" si="329"/>
        <v>0</v>
      </c>
      <c r="NA19" s="39">
        <f t="shared" ca="1" si="330"/>
        <v>0</v>
      </c>
      <c r="NB19" s="39">
        <f t="shared" ca="1" si="331"/>
        <v>0</v>
      </c>
      <c r="NC19" s="39">
        <f t="shared" ca="1" si="332"/>
        <v>0</v>
      </c>
      <c r="ND19" s="39">
        <f t="shared" ca="1" si="333"/>
        <v>0</v>
      </c>
      <c r="NE19" s="39">
        <f t="shared" ca="1" si="334"/>
        <v>0</v>
      </c>
      <c r="NF19" s="39">
        <f t="shared" ca="1" si="335"/>
        <v>0</v>
      </c>
      <c r="NG19" s="39">
        <f t="shared" ca="1" si="336"/>
        <v>0</v>
      </c>
      <c r="NH19" s="39">
        <f t="shared" ca="1" si="337"/>
        <v>0</v>
      </c>
      <c r="NI19" s="39">
        <f t="shared" ca="1" si="338"/>
        <v>0</v>
      </c>
      <c r="NJ19" s="39">
        <f t="shared" ca="1" si="339"/>
        <v>0</v>
      </c>
      <c r="NK19" s="39">
        <f t="shared" ca="1" si="340"/>
        <v>0</v>
      </c>
      <c r="NL19" s="39">
        <f t="shared" ca="1" si="341"/>
        <v>0</v>
      </c>
      <c r="NM19" s="39">
        <f t="shared" ca="1" si="342"/>
        <v>0</v>
      </c>
      <c r="NN19" s="39">
        <f t="shared" ca="1" si="343"/>
        <v>0</v>
      </c>
      <c r="NO19" s="39">
        <f t="shared" ca="1" si="344"/>
        <v>0</v>
      </c>
      <c r="NP19" s="39">
        <f t="shared" ca="1" si="345"/>
        <v>0</v>
      </c>
      <c r="NQ19" s="39">
        <f t="shared" ca="1" si="346"/>
        <v>0</v>
      </c>
      <c r="NR19" s="39">
        <f t="shared" ca="1" si="347"/>
        <v>0</v>
      </c>
      <c r="NS19" s="39">
        <f t="shared" ca="1" si="348"/>
        <v>0</v>
      </c>
      <c r="NT19" s="39">
        <f t="shared" ca="1" si="349"/>
        <v>0</v>
      </c>
      <c r="NU19" s="39">
        <f t="shared" ca="1" si="350"/>
        <v>0</v>
      </c>
      <c r="NV19" s="39">
        <f t="shared" ca="1" si="351"/>
        <v>0</v>
      </c>
    </row>
    <row r="20" spans="1:386" x14ac:dyDescent="0.2">
      <c r="A20" s="39">
        <f>'node config'!$A20</f>
        <v>28</v>
      </c>
      <c r="B20" s="39" t="str">
        <f>'node config'!$C20</f>
        <v>app_first</v>
      </c>
      <c r="C20" s="39">
        <f>'node config'!E20</f>
        <v>1</v>
      </c>
      <c r="D20" s="40">
        <f>'node config'!$H20</f>
        <v>5</v>
      </c>
      <c r="E20" s="36">
        <f ca="1">IF(ISBLANK(OFFSET('node config'!$U20,0,2*(COLUMN()-COLUMN($E20)))),"",OFFSET('node config'!$U20,0,2*(COLUMN()-COLUMN($E20))))</f>
        <v>42</v>
      </c>
      <c r="F20" s="36">
        <f ca="1">IF(ISBLANK(OFFSET('node config'!$U20,0,2*(COLUMN()-COLUMN($E20)))),"",OFFSET('node config'!$U20,0,2*(COLUMN()-COLUMN($E20))))</f>
        <v>29</v>
      </c>
      <c r="G20" s="36">
        <f ca="1">IF(ISBLANK(OFFSET('node config'!$U20,0,2*(COLUMN()-COLUMN($E20)))),"",OFFSET('node config'!$U20,0,2*(COLUMN()-COLUMN($E20))))</f>
        <v>21</v>
      </c>
      <c r="H20" s="36">
        <f ca="1">IF(ISBLANK(OFFSET('node config'!$U20,0,2*(COLUMN()-COLUMN($E20)))),"",OFFSET('node config'!$U20,0,2*(COLUMN()-COLUMN($E20))))</f>
        <v>47</v>
      </c>
      <c r="I20" s="36">
        <f ca="1">IF(ISBLANK(OFFSET('node config'!$U20,0,2*(COLUMN()-COLUMN($E20)))),"",OFFSET('node config'!$U20,0,2*(COLUMN()-COLUMN($E20))))</f>
        <v>47</v>
      </c>
      <c r="J20" s="36">
        <f ca="1">IF(ISBLANK(OFFSET('node config'!$U20,0,2*(COLUMN()-COLUMN($E20)))),"",OFFSET('node config'!$U20,0,2*(COLUMN()-COLUMN($E20))))</f>
        <v>40</v>
      </c>
      <c r="K20" s="36" t="str">
        <f ca="1">IF(ISBLANK(OFFSET('node config'!$U20,0,2*(COLUMN()-COLUMN($E20)))),"",OFFSET('node config'!$U20,0,2*(COLUMN()-COLUMN($E20))))</f>
        <v/>
      </c>
      <c r="L20" s="36" t="str">
        <f ca="1">IF(ISBLANK(OFFSET('node config'!$U20,0,2*(COLUMN()-COLUMN($E20)))),"",OFFSET('node config'!$U20,0,2*(COLUMN()-COLUMN($E20))))</f>
        <v/>
      </c>
      <c r="M20" s="38">
        <f ca="1">IFERROR(OFFSET('node config'!$V20,0,2*(COLUMN()-COLUMN($M20)))/INDEX('node config'!$B20:$B69,MATCH(E20,'node config'!$A20:$A69,0))-1,"")</f>
        <v>2</v>
      </c>
      <c r="N20" s="38">
        <f ca="1">IFERROR(OFFSET('node config'!$V20,0,2*(COLUMN()-COLUMN($M20)))/INDEX('node config'!$B20:$B69,MATCH(F20,'node config'!$A20:$A69,0))-1,"")</f>
        <v>1</v>
      </c>
      <c r="O20" s="38">
        <f ca="1">IFERROR(OFFSET('node config'!$V20,0,2*(COLUMN()-COLUMN($M20)))/INDEX('node config'!$B20:$B69,MATCH(G20,'node config'!$A20:$A69,0))-1,"")</f>
        <v>0</v>
      </c>
      <c r="P20" s="38">
        <f ca="1">IFERROR(OFFSET('node config'!$V20,0,2*(COLUMN()-COLUMN($M20)))/INDEX('node config'!$B20:$B69,MATCH(H20,'node config'!$A20:$A69,0))-1,"")</f>
        <v>1</v>
      </c>
      <c r="Q20" s="38">
        <f ca="1">IFERROR(OFFSET('node config'!$V20,0,2*(COLUMN()-COLUMN($M20)))/INDEX('node config'!$B20:$B69,MATCH(I20,'node config'!$A20:$A69,0))-1,"")</f>
        <v>3</v>
      </c>
      <c r="R20" s="38">
        <f ca="1">IFERROR(OFFSET('node config'!$V20,0,2*(COLUMN()-COLUMN($M20)))/INDEX('node config'!$B20:$B69,MATCH(J20,'node config'!$A20:$A69,0))-1,"")</f>
        <v>4</v>
      </c>
      <c r="S20" s="38" t="str">
        <f ca="1">IFERROR(OFFSET('node config'!$V20,0,2*(COLUMN()-COLUMN($M20)))/INDEX('node config'!$B20:$B69,MATCH(K20,'node config'!$A20:$A69,0))-1,"")</f>
        <v/>
      </c>
      <c r="T20" s="38" t="str">
        <f ca="1">IFERROR(OFFSET('node config'!$V20,0,2*(COLUMN()-COLUMN($M20)))/INDEX('node config'!$B20:$B69,MATCH(L20,'node config'!$A20:$A69,0))-1,"")</f>
        <v/>
      </c>
      <c r="U20" s="36">
        <f t="shared" ca="1" si="352"/>
        <v>296</v>
      </c>
      <c r="V20" s="36">
        <f t="shared" ca="1" si="352"/>
        <v>204</v>
      </c>
      <c r="W20" s="36">
        <f t="shared" ca="1" si="352"/>
        <v>147</v>
      </c>
      <c r="X20" s="36">
        <f t="shared" ca="1" si="352"/>
        <v>330</v>
      </c>
      <c r="Y20" s="36">
        <f t="shared" ca="1" si="352"/>
        <v>332</v>
      </c>
      <c r="Z20" s="36">
        <f t="shared" ca="1" si="352"/>
        <v>284</v>
      </c>
      <c r="AA20" s="36" t="str">
        <f t="shared" ca="1" si="352"/>
        <v/>
      </c>
      <c r="AB20" s="36" t="str">
        <f t="shared" ca="1" si="352"/>
        <v/>
      </c>
      <c r="AC20" s="40">
        <f t="shared" ca="1" si="353"/>
        <v>5</v>
      </c>
      <c r="AD20" s="40">
        <f t="shared" ca="1" si="354"/>
        <v>0</v>
      </c>
      <c r="AE20" s="40">
        <f t="shared" ca="1" si="355"/>
        <v>0</v>
      </c>
      <c r="AF20" s="40">
        <f t="shared" ca="1" si="356"/>
        <v>0</v>
      </c>
      <c r="AG20" s="40">
        <f t="shared" ca="1" si="357"/>
        <v>0</v>
      </c>
      <c r="AH20" s="40">
        <f t="shared" ca="1" si="358"/>
        <v>0</v>
      </c>
      <c r="AI20" s="40">
        <f t="shared" ca="1" si="359"/>
        <v>0</v>
      </c>
      <c r="AJ20" s="40">
        <f t="shared" ca="1" si="360"/>
        <v>0</v>
      </c>
      <c r="AK20" s="39">
        <f t="shared" ca="1" si="2"/>
        <v>0</v>
      </c>
      <c r="AL20" s="39">
        <f t="shared" ca="1" si="3"/>
        <v>0</v>
      </c>
      <c r="AM20" s="39">
        <f t="shared" ca="1" si="4"/>
        <v>0</v>
      </c>
      <c r="AN20" s="39">
        <f t="shared" ca="1" si="5"/>
        <v>0</v>
      </c>
      <c r="AO20" s="39">
        <f t="shared" ca="1" si="6"/>
        <v>0</v>
      </c>
      <c r="AP20" s="39">
        <f t="shared" ca="1" si="7"/>
        <v>0</v>
      </c>
      <c r="AQ20" s="39">
        <f t="shared" ca="1" si="8"/>
        <v>0</v>
      </c>
      <c r="AR20" s="39">
        <f t="shared" ca="1" si="9"/>
        <v>0</v>
      </c>
      <c r="AS20" s="39">
        <f t="shared" ca="1" si="10"/>
        <v>0</v>
      </c>
      <c r="AT20" s="39">
        <f t="shared" ca="1" si="11"/>
        <v>0</v>
      </c>
      <c r="AU20" s="39">
        <f t="shared" ca="1" si="12"/>
        <v>0</v>
      </c>
      <c r="AV20" s="39">
        <f t="shared" ca="1" si="13"/>
        <v>0</v>
      </c>
      <c r="AW20" s="39">
        <f t="shared" ca="1" si="14"/>
        <v>0</v>
      </c>
      <c r="AX20" s="39">
        <f t="shared" ca="1" si="15"/>
        <v>0</v>
      </c>
      <c r="AY20" s="39">
        <f t="shared" ca="1" si="16"/>
        <v>0</v>
      </c>
      <c r="AZ20" s="39">
        <f t="shared" ca="1" si="17"/>
        <v>0</v>
      </c>
      <c r="BA20" s="39">
        <f t="shared" ca="1" si="18"/>
        <v>0</v>
      </c>
      <c r="BB20" s="39">
        <f t="shared" ca="1" si="19"/>
        <v>0</v>
      </c>
      <c r="BC20" s="39">
        <f t="shared" ca="1" si="20"/>
        <v>0</v>
      </c>
      <c r="BD20" s="39">
        <f t="shared" ca="1" si="21"/>
        <v>0</v>
      </c>
      <c r="BE20" s="39">
        <f t="shared" ca="1" si="22"/>
        <v>0</v>
      </c>
      <c r="BF20" s="39">
        <f t="shared" ca="1" si="23"/>
        <v>0</v>
      </c>
      <c r="BG20" s="39">
        <f t="shared" ca="1" si="24"/>
        <v>0</v>
      </c>
      <c r="BH20" s="39">
        <f t="shared" ca="1" si="25"/>
        <v>0</v>
      </c>
      <c r="BI20" s="39">
        <f t="shared" ca="1" si="26"/>
        <v>0</v>
      </c>
      <c r="BJ20" s="39">
        <f t="shared" ca="1" si="27"/>
        <v>0</v>
      </c>
      <c r="BK20" s="39">
        <f t="shared" ca="1" si="28"/>
        <v>0</v>
      </c>
      <c r="BL20" s="39">
        <f t="shared" ca="1" si="29"/>
        <v>0</v>
      </c>
      <c r="BM20" s="39">
        <f t="shared" ca="1" si="30"/>
        <v>0</v>
      </c>
      <c r="BN20" s="39">
        <f t="shared" ca="1" si="31"/>
        <v>0</v>
      </c>
      <c r="BO20" s="39">
        <f t="shared" ca="1" si="32"/>
        <v>0</v>
      </c>
      <c r="BP20" s="39">
        <f t="shared" ca="1" si="33"/>
        <v>0</v>
      </c>
      <c r="BQ20" s="39">
        <f t="shared" ca="1" si="34"/>
        <v>0</v>
      </c>
      <c r="BR20" s="39">
        <f t="shared" ca="1" si="35"/>
        <v>0</v>
      </c>
      <c r="BS20" s="39">
        <f t="shared" ca="1" si="36"/>
        <v>0</v>
      </c>
      <c r="BT20" s="39">
        <f t="shared" ca="1" si="37"/>
        <v>0</v>
      </c>
      <c r="BU20" s="39">
        <f t="shared" ca="1" si="38"/>
        <v>29</v>
      </c>
      <c r="BV20" s="39">
        <f t="shared" ca="1" si="39"/>
        <v>-195</v>
      </c>
      <c r="BW20" s="39">
        <f t="shared" ca="1" si="40"/>
        <v>4</v>
      </c>
      <c r="BX20" s="39">
        <f t="shared" ca="1" si="41"/>
        <v>0</v>
      </c>
      <c r="BY20" s="39">
        <f t="shared" ca="1" si="42"/>
        <v>0</v>
      </c>
      <c r="BZ20" s="39">
        <f t="shared" ca="1" si="43"/>
        <v>0</v>
      </c>
      <c r="CA20" s="39">
        <f t="shared" ca="1" si="44"/>
        <v>0</v>
      </c>
      <c r="CB20" s="39">
        <f t="shared" ca="1" si="45"/>
        <v>0</v>
      </c>
      <c r="CC20" s="39">
        <f t="shared" ca="1" si="46"/>
        <v>0</v>
      </c>
      <c r="CD20" s="39">
        <f t="shared" ca="1" si="47"/>
        <v>0</v>
      </c>
      <c r="CE20" s="39">
        <f t="shared" ca="1" si="48"/>
        <v>0</v>
      </c>
      <c r="CF20" s="39">
        <f t="shared" ca="1" si="49"/>
        <v>0</v>
      </c>
      <c r="CG20" s="39">
        <f t="shared" ca="1" si="50"/>
        <v>0</v>
      </c>
      <c r="CH20" s="39">
        <f t="shared" ca="1" si="51"/>
        <v>0</v>
      </c>
      <c r="CI20" s="39">
        <f t="shared" ca="1" si="52"/>
        <v>0</v>
      </c>
      <c r="CJ20" s="39">
        <f t="shared" ca="1" si="53"/>
        <v>0</v>
      </c>
      <c r="CK20" s="39">
        <f t="shared" ca="1" si="54"/>
        <v>0</v>
      </c>
      <c r="CL20" s="39">
        <f t="shared" ca="1" si="55"/>
        <v>0</v>
      </c>
      <c r="CM20" s="39">
        <f t="shared" ca="1" si="56"/>
        <v>0</v>
      </c>
      <c r="CN20" s="39">
        <f t="shared" ca="1" si="57"/>
        <v>0</v>
      </c>
      <c r="CO20" s="39">
        <f t="shared" ca="1" si="58"/>
        <v>0</v>
      </c>
      <c r="CP20" s="39">
        <f t="shared" ca="1" si="59"/>
        <v>0</v>
      </c>
      <c r="CQ20" s="39">
        <f t="shared" ca="1" si="60"/>
        <v>0</v>
      </c>
      <c r="CR20" s="39">
        <f t="shared" ca="1" si="61"/>
        <v>0</v>
      </c>
      <c r="CS20" s="39">
        <f t="shared" ca="1" si="62"/>
        <v>0</v>
      </c>
      <c r="CT20" s="39">
        <f t="shared" ca="1" si="63"/>
        <v>0</v>
      </c>
      <c r="CU20" s="39">
        <f t="shared" ca="1" si="64"/>
        <v>0</v>
      </c>
      <c r="CV20" s="39">
        <f t="shared" ca="1" si="65"/>
        <v>47</v>
      </c>
      <c r="CW20" s="39">
        <f t="shared" ca="1" si="66"/>
        <v>23</v>
      </c>
      <c r="CX20" s="39">
        <f t="shared" ca="1" si="67"/>
        <v>870</v>
      </c>
      <c r="CY20" s="39">
        <f t="shared" ca="1" si="68"/>
        <v>1</v>
      </c>
      <c r="CZ20" s="39">
        <f t="shared" ca="1" si="69"/>
        <v>0</v>
      </c>
      <c r="DA20" s="39">
        <f t="shared" ca="1" si="70"/>
        <v>0</v>
      </c>
      <c r="DB20" s="39">
        <f t="shared" ca="1" si="71"/>
        <v>0</v>
      </c>
      <c r="DC20" s="39">
        <f t="shared" ca="1" si="72"/>
        <v>0</v>
      </c>
      <c r="DD20" s="39">
        <f t="shared" ca="1" si="73"/>
        <v>0</v>
      </c>
      <c r="DE20" s="39">
        <f t="shared" ca="1" si="74"/>
        <v>0</v>
      </c>
      <c r="DF20" s="39">
        <f t="shared" ca="1" si="75"/>
        <v>0</v>
      </c>
      <c r="DG20" s="39">
        <f t="shared" ca="1" si="76"/>
        <v>0</v>
      </c>
      <c r="DH20" s="39">
        <f t="shared" ca="1" si="77"/>
        <v>0</v>
      </c>
      <c r="DI20" s="39">
        <f t="shared" ca="1" si="78"/>
        <v>0</v>
      </c>
      <c r="DJ20" s="39">
        <f t="shared" ca="1" si="79"/>
        <v>0</v>
      </c>
      <c r="DK20" s="39">
        <f t="shared" ca="1" si="80"/>
        <v>0</v>
      </c>
      <c r="DL20" s="39">
        <f t="shared" ca="1" si="81"/>
        <v>0</v>
      </c>
      <c r="DM20" s="39">
        <f t="shared" ca="1" si="82"/>
        <v>0</v>
      </c>
      <c r="DN20" s="39">
        <f t="shared" ca="1" si="83"/>
        <v>0</v>
      </c>
      <c r="DO20" s="39">
        <f t="shared" ca="1" si="84"/>
        <v>0</v>
      </c>
      <c r="DP20" s="39">
        <f t="shared" ca="1" si="85"/>
        <v>0</v>
      </c>
      <c r="DQ20" s="39">
        <f t="shared" ca="1" si="86"/>
        <v>0</v>
      </c>
      <c r="DR20" s="39">
        <f t="shared" ca="1" si="87"/>
        <v>0</v>
      </c>
      <c r="DS20" s="39">
        <f t="shared" ca="1" si="88"/>
        <v>0</v>
      </c>
      <c r="DT20" s="39">
        <f t="shared" ca="1" si="89"/>
        <v>0</v>
      </c>
      <c r="DU20" s="39">
        <f t="shared" ca="1" si="90"/>
        <v>0</v>
      </c>
      <c r="DV20" s="39">
        <f t="shared" ca="1" si="91"/>
        <v>0</v>
      </c>
      <c r="DW20" s="39">
        <f t="shared" ca="1" si="92"/>
        <v>0</v>
      </c>
      <c r="DX20" s="39">
        <f t="shared" ca="1" si="93"/>
        <v>0</v>
      </c>
      <c r="DY20" s="39">
        <f t="shared" ca="1" si="94"/>
        <v>0</v>
      </c>
      <c r="DZ20" s="39">
        <f t="shared" ca="1" si="95"/>
        <v>0</v>
      </c>
      <c r="EA20" s="39">
        <f t="shared" ca="1" si="96"/>
        <v>0</v>
      </c>
      <c r="EB20" s="39">
        <f t="shared" ca="1" si="97"/>
        <v>0</v>
      </c>
      <c r="EC20" s="39">
        <f t="shared" ca="1" si="98"/>
        <v>0</v>
      </c>
      <c r="ED20" s="39">
        <f t="shared" ca="1" si="99"/>
        <v>0</v>
      </c>
      <c r="EE20" s="39">
        <f t="shared" ca="1" si="100"/>
        <v>0</v>
      </c>
      <c r="EF20" s="39">
        <f t="shared" ca="1" si="101"/>
        <v>0</v>
      </c>
      <c r="EG20" s="39">
        <f t="shared" ca="1" si="102"/>
        <v>0</v>
      </c>
      <c r="EH20" s="39">
        <f t="shared" ca="1" si="103"/>
        <v>0</v>
      </c>
      <c r="EI20" s="39">
        <f t="shared" ca="1" si="104"/>
        <v>0</v>
      </c>
      <c r="EJ20" s="39">
        <f t="shared" ca="1" si="105"/>
        <v>0</v>
      </c>
      <c r="EK20" s="39">
        <f t="shared" ca="1" si="106"/>
        <v>0</v>
      </c>
      <c r="EL20" s="39">
        <f t="shared" ca="1" si="107"/>
        <v>0</v>
      </c>
      <c r="EM20" s="39">
        <f t="shared" ca="1" si="108"/>
        <v>0</v>
      </c>
      <c r="EN20" s="39">
        <f t="shared" ca="1" si="109"/>
        <v>0</v>
      </c>
      <c r="EO20" s="39">
        <f t="shared" ca="1" si="110"/>
        <v>0</v>
      </c>
      <c r="EP20" s="39">
        <f t="shared" ca="1" si="111"/>
        <v>0</v>
      </c>
      <c r="EQ20" s="39">
        <f t="shared" ca="1" si="112"/>
        <v>0</v>
      </c>
      <c r="ER20" s="39">
        <f t="shared" ca="1" si="113"/>
        <v>0</v>
      </c>
      <c r="ES20" s="39">
        <f t="shared" ca="1" si="114"/>
        <v>0</v>
      </c>
      <c r="ET20" s="39">
        <f t="shared" ca="1" si="115"/>
        <v>0</v>
      </c>
      <c r="EU20" s="39">
        <f t="shared" ca="1" si="116"/>
        <v>0</v>
      </c>
      <c r="EV20" s="39">
        <f t="shared" ca="1" si="117"/>
        <v>0</v>
      </c>
      <c r="EW20" s="39">
        <f t="shared" ca="1" si="118"/>
        <v>0</v>
      </c>
      <c r="EX20" s="39">
        <f t="shared" ca="1" si="119"/>
        <v>0</v>
      </c>
      <c r="EY20" s="39">
        <f t="shared" ca="1" si="120"/>
        <v>0</v>
      </c>
      <c r="EZ20" s="39">
        <f t="shared" ca="1" si="121"/>
        <v>0</v>
      </c>
      <c r="FA20" s="39">
        <f t="shared" ca="1" si="122"/>
        <v>0</v>
      </c>
      <c r="FB20" s="39">
        <f t="shared" ca="1" si="123"/>
        <v>0</v>
      </c>
      <c r="FC20" s="39">
        <f t="shared" ca="1" si="124"/>
        <v>0</v>
      </c>
      <c r="FD20" s="39">
        <f t="shared" ca="1" si="125"/>
        <v>0</v>
      </c>
      <c r="FE20" s="39">
        <f t="shared" ca="1" si="126"/>
        <v>0</v>
      </c>
      <c r="FF20" s="39">
        <f t="shared" ca="1" si="127"/>
        <v>0</v>
      </c>
      <c r="FG20" s="39">
        <f t="shared" ca="1" si="128"/>
        <v>0</v>
      </c>
      <c r="FH20" s="39">
        <f t="shared" ca="1" si="129"/>
        <v>0</v>
      </c>
      <c r="FI20" s="39">
        <f t="shared" ca="1" si="130"/>
        <v>0</v>
      </c>
      <c r="FJ20" s="39">
        <f t="shared" ca="1" si="131"/>
        <v>0</v>
      </c>
      <c r="FK20" s="39">
        <f t="shared" ca="1" si="132"/>
        <v>0</v>
      </c>
      <c r="FL20" s="39">
        <f t="shared" ca="1" si="133"/>
        <v>0</v>
      </c>
      <c r="FM20" s="39">
        <f t="shared" ca="1" si="134"/>
        <v>0</v>
      </c>
      <c r="FN20" s="39">
        <f t="shared" ca="1" si="135"/>
        <v>0</v>
      </c>
      <c r="FO20" s="39">
        <f t="shared" ca="1" si="136"/>
        <v>0</v>
      </c>
      <c r="FP20" s="39">
        <f t="shared" ca="1" si="137"/>
        <v>0</v>
      </c>
      <c r="FQ20" s="39">
        <f t="shared" ca="1" si="138"/>
        <v>0</v>
      </c>
      <c r="FR20" s="39">
        <f t="shared" ca="1" si="139"/>
        <v>0</v>
      </c>
      <c r="FS20" s="39">
        <f t="shared" ca="1" si="140"/>
        <v>0</v>
      </c>
      <c r="FT20" s="39">
        <f t="shared" ca="1" si="141"/>
        <v>0</v>
      </c>
      <c r="FU20" s="39">
        <f t="shared" ca="1" si="142"/>
        <v>0</v>
      </c>
      <c r="FV20" s="39">
        <f t="shared" ca="1" si="143"/>
        <v>0</v>
      </c>
      <c r="FW20" s="39">
        <f t="shared" ca="1" si="144"/>
        <v>0</v>
      </c>
      <c r="FX20" s="39">
        <f t="shared" ca="1" si="145"/>
        <v>0</v>
      </c>
      <c r="FY20" s="39">
        <f t="shared" ca="1" si="146"/>
        <v>0</v>
      </c>
      <c r="FZ20" s="39">
        <f t="shared" ca="1" si="147"/>
        <v>0</v>
      </c>
      <c r="GA20" s="39">
        <f t="shared" ca="1" si="148"/>
        <v>0</v>
      </c>
      <c r="GB20" s="39">
        <f t="shared" ca="1" si="149"/>
        <v>5</v>
      </c>
      <c r="GC20" s="39">
        <f t="shared" ca="1" si="150"/>
        <v>0</v>
      </c>
      <c r="GD20" s="39">
        <f t="shared" ca="1" si="151"/>
        <v>0</v>
      </c>
      <c r="GE20" s="39">
        <f t="shared" ca="1" si="152"/>
        <v>0</v>
      </c>
      <c r="GF20" s="39">
        <f t="shared" ca="1" si="153"/>
        <v>0</v>
      </c>
      <c r="GG20" s="39">
        <f t="shared" ca="1" si="154"/>
        <v>0</v>
      </c>
      <c r="GH20" s="39">
        <f t="shared" ca="1" si="155"/>
        <v>0</v>
      </c>
      <c r="GI20" s="39">
        <f t="shared" ca="1" si="156"/>
        <v>0</v>
      </c>
      <c r="GJ20" s="39">
        <f t="shared" ca="1" si="157"/>
        <v>0</v>
      </c>
      <c r="GK20" s="39">
        <f t="shared" ca="1" si="158"/>
        <v>0</v>
      </c>
      <c r="GL20" s="39">
        <f t="shared" ca="1" si="159"/>
        <v>0</v>
      </c>
      <c r="GM20" s="39">
        <f t="shared" ca="1" si="160"/>
        <v>0</v>
      </c>
      <c r="GN20" s="39">
        <f t="shared" ca="1" si="161"/>
        <v>0</v>
      </c>
      <c r="GO20" s="39">
        <f t="shared" ca="1" si="162"/>
        <v>0</v>
      </c>
      <c r="GP20" s="39">
        <f t="shared" ca="1" si="163"/>
        <v>0</v>
      </c>
      <c r="GQ20" s="39">
        <f t="shared" ca="1" si="164"/>
        <v>0</v>
      </c>
      <c r="GR20" s="39">
        <f t="shared" ca="1" si="165"/>
        <v>0</v>
      </c>
      <c r="GS20" s="39">
        <f t="shared" ca="1" si="166"/>
        <v>0</v>
      </c>
      <c r="GT20" s="39">
        <f t="shared" ca="1" si="167"/>
        <v>0</v>
      </c>
      <c r="GU20" s="39">
        <f t="shared" ca="1" si="168"/>
        <v>0</v>
      </c>
      <c r="GV20" s="39">
        <f t="shared" ca="1" si="169"/>
        <v>0</v>
      </c>
      <c r="GW20" s="39">
        <f t="shared" ca="1" si="170"/>
        <v>0</v>
      </c>
      <c r="GX20" s="39">
        <f t="shared" ca="1" si="171"/>
        <v>0</v>
      </c>
      <c r="GY20" s="39">
        <f t="shared" ca="1" si="172"/>
        <v>0</v>
      </c>
      <c r="GZ20" s="39">
        <f t="shared" ca="1" si="173"/>
        <v>0</v>
      </c>
      <c r="HA20" s="39">
        <f t="shared" ca="1" si="174"/>
        <v>0</v>
      </c>
      <c r="HB20" s="39">
        <f t="shared" ca="1" si="175"/>
        <v>0</v>
      </c>
      <c r="HC20" s="39">
        <f t="shared" ca="1" si="176"/>
        <v>0</v>
      </c>
      <c r="HD20" s="39">
        <f t="shared" ca="1" si="177"/>
        <v>0</v>
      </c>
      <c r="HE20" s="39">
        <f t="shared" ca="1" si="178"/>
        <v>0</v>
      </c>
      <c r="HF20" s="39">
        <f t="shared" ca="1" si="179"/>
        <v>0</v>
      </c>
      <c r="HG20" s="39">
        <f t="shared" ca="1" si="180"/>
        <v>0</v>
      </c>
      <c r="HH20" s="39">
        <f t="shared" ca="1" si="181"/>
        <v>0</v>
      </c>
      <c r="HI20" s="39">
        <f t="shared" ca="1" si="182"/>
        <v>0</v>
      </c>
      <c r="HJ20" s="39">
        <f t="shared" ca="1" si="183"/>
        <v>0</v>
      </c>
      <c r="HK20" s="39">
        <f t="shared" ca="1" si="184"/>
        <v>0</v>
      </c>
      <c r="HL20" s="39">
        <f t="shared" ca="1" si="185"/>
        <v>0</v>
      </c>
      <c r="HM20" s="39">
        <f t="shared" ca="1" si="186"/>
        <v>0</v>
      </c>
      <c r="HN20" s="39">
        <f t="shared" ca="1" si="187"/>
        <v>0</v>
      </c>
      <c r="HO20" s="39">
        <f t="shared" ca="1" si="188"/>
        <v>0</v>
      </c>
      <c r="HP20" s="39">
        <f t="shared" ca="1" si="189"/>
        <v>0</v>
      </c>
      <c r="HQ20" s="39">
        <f t="shared" ca="1" si="190"/>
        <v>0</v>
      </c>
      <c r="HR20" s="39">
        <f t="shared" ca="1" si="191"/>
        <v>36241</v>
      </c>
      <c r="HS20" s="39">
        <f t="shared" ca="1" si="192"/>
        <v>0</v>
      </c>
      <c r="HT20" s="39">
        <f t="shared" ca="1" si="193"/>
        <v>1</v>
      </c>
      <c r="HU20" s="39">
        <f t="shared" ca="1" si="194"/>
        <v>0</v>
      </c>
      <c r="HV20" s="39">
        <f t="shared" ca="1" si="195"/>
        <v>0</v>
      </c>
      <c r="HW20" s="39">
        <f t="shared" ca="1" si="196"/>
        <v>0</v>
      </c>
      <c r="HX20" s="39">
        <f t="shared" ca="1" si="197"/>
        <v>0</v>
      </c>
      <c r="HY20" s="39">
        <f t="shared" ca="1" si="198"/>
        <v>0</v>
      </c>
      <c r="HZ20" s="39">
        <f t="shared" ca="1" si="199"/>
        <v>0</v>
      </c>
      <c r="IA20" s="39">
        <f t="shared" ca="1" si="200"/>
        <v>0</v>
      </c>
      <c r="IB20" s="39">
        <f t="shared" ca="1" si="201"/>
        <v>0</v>
      </c>
      <c r="IC20" s="39">
        <f t="shared" ca="1" si="202"/>
        <v>0</v>
      </c>
      <c r="ID20" s="39">
        <f t="shared" ca="1" si="203"/>
        <v>0</v>
      </c>
      <c r="IE20" s="39">
        <f t="shared" ca="1" si="204"/>
        <v>0</v>
      </c>
      <c r="IF20" s="39">
        <f t="shared" ca="1" si="205"/>
        <v>0</v>
      </c>
      <c r="IG20" s="39">
        <f t="shared" ca="1" si="206"/>
        <v>5</v>
      </c>
      <c r="IH20" s="39">
        <f t="shared" ca="1" si="207"/>
        <v>0</v>
      </c>
      <c r="II20" s="39">
        <f t="shared" ca="1" si="208"/>
        <v>0</v>
      </c>
      <c r="IJ20" s="39">
        <f t="shared" ca="1" si="209"/>
        <v>0</v>
      </c>
      <c r="IK20" s="39">
        <f t="shared" ca="1" si="210"/>
        <v>0</v>
      </c>
      <c r="IL20" s="39">
        <f t="shared" ca="1" si="211"/>
        <v>0</v>
      </c>
      <c r="IM20" s="39">
        <f t="shared" ca="1" si="212"/>
        <v>1</v>
      </c>
      <c r="IN20" s="39">
        <f t="shared" ca="1" si="213"/>
        <v>421</v>
      </c>
      <c r="IO20" s="39">
        <f t="shared" ca="1" si="214"/>
        <v>-84</v>
      </c>
      <c r="IP20" s="39">
        <f t="shared" ca="1" si="215"/>
        <v>0</v>
      </c>
      <c r="IQ20" s="39">
        <f t="shared" ca="1" si="216"/>
        <v>0</v>
      </c>
      <c r="IR20" s="39">
        <f t="shared" ca="1" si="217"/>
        <v>0</v>
      </c>
      <c r="IS20" s="39">
        <f t="shared" ca="1" si="218"/>
        <v>0</v>
      </c>
      <c r="IT20" s="39">
        <f t="shared" ca="1" si="219"/>
        <v>0</v>
      </c>
      <c r="IU20" s="39">
        <f t="shared" ca="1" si="220"/>
        <v>0</v>
      </c>
      <c r="IV20" s="39">
        <f t="shared" ca="1" si="221"/>
        <v>0</v>
      </c>
      <c r="IW20" s="39">
        <f t="shared" ca="1" si="222"/>
        <v>0</v>
      </c>
      <c r="IX20" s="39">
        <f t="shared" ca="1" si="223"/>
        <v>0</v>
      </c>
      <c r="IY20" s="39">
        <f t="shared" ca="1" si="224"/>
        <v>0</v>
      </c>
      <c r="IZ20" s="39">
        <f t="shared" ca="1" si="225"/>
        <v>0</v>
      </c>
      <c r="JA20" s="39">
        <f t="shared" ca="1" si="226"/>
        <v>0</v>
      </c>
      <c r="JB20" s="39">
        <f t="shared" ca="1" si="227"/>
        <v>0</v>
      </c>
      <c r="JC20" s="39">
        <f t="shared" ca="1" si="228"/>
        <v>0</v>
      </c>
      <c r="JD20" s="39">
        <f t="shared" ca="1" si="229"/>
        <v>0</v>
      </c>
      <c r="JE20" s="39">
        <f t="shared" ca="1" si="230"/>
        <v>0</v>
      </c>
      <c r="JF20" s="39">
        <f t="shared" ca="1" si="231"/>
        <v>0</v>
      </c>
      <c r="JG20" s="39">
        <f t="shared" ca="1" si="232"/>
        <v>0</v>
      </c>
      <c r="JH20" s="39">
        <f t="shared" ca="1" si="233"/>
        <v>0</v>
      </c>
      <c r="JI20" s="39">
        <f t="shared" ca="1" si="234"/>
        <v>0</v>
      </c>
      <c r="JJ20" s="39">
        <f t="shared" ca="1" si="235"/>
        <v>0</v>
      </c>
      <c r="JK20" s="39">
        <f t="shared" ca="1" si="236"/>
        <v>0</v>
      </c>
      <c r="JL20" s="39">
        <f t="shared" ca="1" si="237"/>
        <v>0</v>
      </c>
      <c r="JM20" s="39">
        <f t="shared" ca="1" si="238"/>
        <v>0</v>
      </c>
      <c r="JN20" s="39">
        <f t="shared" ca="1" si="239"/>
        <v>0</v>
      </c>
      <c r="JO20" s="39">
        <f t="shared" ca="1" si="240"/>
        <v>0</v>
      </c>
      <c r="JP20" s="39">
        <f t="shared" ca="1" si="241"/>
        <v>0</v>
      </c>
      <c r="JQ20" s="39">
        <f t="shared" ca="1" si="242"/>
        <v>0</v>
      </c>
      <c r="JR20" s="39">
        <f t="shared" ca="1" si="243"/>
        <v>0</v>
      </c>
      <c r="JS20" s="39">
        <f t="shared" ca="1" si="244"/>
        <v>0</v>
      </c>
      <c r="JT20" s="39">
        <f t="shared" ca="1" si="245"/>
        <v>0</v>
      </c>
      <c r="JU20" s="39">
        <f t="shared" ca="1" si="246"/>
        <v>0</v>
      </c>
      <c r="JV20" s="39">
        <f t="shared" ca="1" si="247"/>
        <v>0</v>
      </c>
      <c r="JW20" s="39">
        <f t="shared" ca="1" si="248"/>
        <v>0</v>
      </c>
      <c r="JX20" s="39">
        <f t="shared" ca="1" si="249"/>
        <v>0</v>
      </c>
      <c r="JY20" s="39">
        <f t="shared" ca="1" si="250"/>
        <v>0</v>
      </c>
      <c r="JZ20" s="39">
        <f t="shared" ca="1" si="251"/>
        <v>0</v>
      </c>
      <c r="KA20" s="39">
        <f t="shared" ca="1" si="252"/>
        <v>0</v>
      </c>
      <c r="KB20" s="39">
        <f t="shared" ca="1" si="253"/>
        <v>0</v>
      </c>
      <c r="KC20" s="39">
        <f t="shared" ca="1" si="254"/>
        <v>-167</v>
      </c>
      <c r="KD20" s="39">
        <f t="shared" ca="1" si="255"/>
        <v>7</v>
      </c>
      <c r="KE20" s="39">
        <f t="shared" ca="1" si="256"/>
        <v>3</v>
      </c>
      <c r="KF20" s="39">
        <f t="shared" ca="1" si="257"/>
        <v>0</v>
      </c>
      <c r="KG20" s="39">
        <f t="shared" ca="1" si="258"/>
        <v>1</v>
      </c>
      <c r="KH20" s="39">
        <f t="shared" ca="1" si="259"/>
        <v>0</v>
      </c>
      <c r="KI20" s="39">
        <f t="shared" ca="1" si="260"/>
        <v>0</v>
      </c>
      <c r="KJ20" s="39">
        <f t="shared" ca="1" si="261"/>
        <v>0</v>
      </c>
      <c r="KK20" s="39">
        <f t="shared" ca="1" si="262"/>
        <v>0</v>
      </c>
      <c r="KL20" s="39">
        <f t="shared" ca="1" si="263"/>
        <v>0</v>
      </c>
      <c r="KM20" s="39">
        <f t="shared" ca="1" si="264"/>
        <v>0</v>
      </c>
      <c r="KN20" s="39">
        <f t="shared" ca="1" si="265"/>
        <v>0</v>
      </c>
      <c r="KO20" s="39">
        <f t="shared" ca="1" si="266"/>
        <v>0</v>
      </c>
      <c r="KP20" s="39">
        <f t="shared" ca="1" si="267"/>
        <v>0</v>
      </c>
      <c r="KQ20" s="39">
        <f t="shared" ca="1" si="268"/>
        <v>0</v>
      </c>
      <c r="KR20" s="39">
        <f t="shared" ca="1" si="269"/>
        <v>0</v>
      </c>
      <c r="KS20" s="39">
        <f t="shared" ca="1" si="270"/>
        <v>0</v>
      </c>
      <c r="KT20" s="39">
        <f t="shared" ca="1" si="271"/>
        <v>0</v>
      </c>
      <c r="KU20" s="39">
        <f t="shared" ca="1" si="272"/>
        <v>0</v>
      </c>
      <c r="KV20" s="39">
        <f t="shared" ca="1" si="273"/>
        <v>0</v>
      </c>
      <c r="KW20" s="39">
        <f t="shared" ca="1" si="274"/>
        <v>0</v>
      </c>
      <c r="KX20" s="39">
        <f t="shared" ca="1" si="275"/>
        <v>-245</v>
      </c>
      <c r="KY20" s="39">
        <f t="shared" ca="1" si="276"/>
        <v>0</v>
      </c>
      <c r="KZ20" s="39">
        <f t="shared" ca="1" si="277"/>
        <v>1</v>
      </c>
      <c r="LA20" s="39">
        <f t="shared" ca="1" si="278"/>
        <v>139</v>
      </c>
      <c r="LB20" s="39">
        <f t="shared" ca="1" si="279"/>
        <v>0</v>
      </c>
      <c r="LC20" s="39">
        <f t="shared" ca="1" si="280"/>
        <v>0</v>
      </c>
      <c r="LD20" s="39">
        <f t="shared" ca="1" si="281"/>
        <v>0</v>
      </c>
      <c r="LE20" s="39">
        <f t="shared" ca="1" si="282"/>
        <v>0</v>
      </c>
      <c r="LF20" s="39">
        <f t="shared" ca="1" si="283"/>
        <v>0</v>
      </c>
      <c r="LG20" s="39">
        <f t="shared" ca="1" si="284"/>
        <v>0</v>
      </c>
      <c r="LH20" s="39">
        <f t="shared" ca="1" si="285"/>
        <v>160</v>
      </c>
      <c r="LI20" s="39">
        <f t="shared" ca="1" si="286"/>
        <v>5</v>
      </c>
      <c r="LJ20" s="39">
        <f t="shared" ca="1" si="287"/>
        <v>0</v>
      </c>
      <c r="LK20" s="39">
        <f t="shared" ca="1" si="288"/>
        <v>0</v>
      </c>
      <c r="LL20" s="39">
        <f t="shared" ca="1" si="289"/>
        <v>0</v>
      </c>
      <c r="LM20" s="39">
        <f t="shared" ca="1" si="290"/>
        <v>0</v>
      </c>
      <c r="LN20" s="39">
        <f t="shared" ca="1" si="291"/>
        <v>0</v>
      </c>
      <c r="LO20" s="39">
        <f t="shared" ca="1" si="292"/>
        <v>0</v>
      </c>
      <c r="LP20" s="39">
        <f t="shared" ca="1" si="293"/>
        <v>0</v>
      </c>
      <c r="LQ20" s="39">
        <f t="shared" ca="1" si="294"/>
        <v>0</v>
      </c>
      <c r="LR20" s="39">
        <f t="shared" ca="1" si="295"/>
        <v>0</v>
      </c>
      <c r="LS20" s="39">
        <f t="shared" ca="1" si="296"/>
        <v>0</v>
      </c>
      <c r="LT20" s="39">
        <f t="shared" ca="1" si="297"/>
        <v>769</v>
      </c>
      <c r="LU20" s="39">
        <f t="shared" ca="1" si="298"/>
        <v>5</v>
      </c>
      <c r="LV20" s="39">
        <f t="shared" ca="1" si="299"/>
        <v>0</v>
      </c>
      <c r="LW20" s="39">
        <f t="shared" ca="1" si="300"/>
        <v>0</v>
      </c>
      <c r="LX20" s="39">
        <f t="shared" ca="1" si="301"/>
        <v>6400</v>
      </c>
      <c r="LY20" s="39">
        <f t="shared" ca="1" si="302"/>
        <v>29</v>
      </c>
      <c r="LZ20" s="39">
        <f t="shared" ca="1" si="303"/>
        <v>0</v>
      </c>
      <c r="MA20" s="39">
        <f t="shared" ca="1" si="304"/>
        <v>0</v>
      </c>
      <c r="MB20" s="39">
        <f t="shared" ca="1" si="305"/>
        <v>0</v>
      </c>
      <c r="MC20" s="39">
        <f t="shared" ca="1" si="306"/>
        <v>0</v>
      </c>
      <c r="MD20" s="39">
        <f t="shared" ca="1" si="307"/>
        <v>0</v>
      </c>
      <c r="ME20" s="39">
        <f t="shared" ca="1" si="308"/>
        <v>0</v>
      </c>
      <c r="MF20" s="39">
        <f t="shared" ca="1" si="309"/>
        <v>0</v>
      </c>
      <c r="MG20" s="39">
        <f t="shared" ca="1" si="310"/>
        <v>0</v>
      </c>
      <c r="MH20" s="39">
        <f t="shared" ca="1" si="311"/>
        <v>0</v>
      </c>
      <c r="MI20" s="39">
        <f t="shared" ca="1" si="312"/>
        <v>0</v>
      </c>
      <c r="MJ20" s="39">
        <f t="shared" ca="1" si="313"/>
        <v>0</v>
      </c>
      <c r="MK20" s="39">
        <f t="shared" ca="1" si="314"/>
        <v>0</v>
      </c>
      <c r="ML20" s="39">
        <f t="shared" ca="1" si="315"/>
        <v>0</v>
      </c>
      <c r="MM20" s="39">
        <f t="shared" ca="1" si="316"/>
        <v>0</v>
      </c>
      <c r="MN20" s="39">
        <f t="shared" ca="1" si="317"/>
        <v>0</v>
      </c>
      <c r="MO20" s="39">
        <f t="shared" ca="1" si="318"/>
        <v>0</v>
      </c>
      <c r="MP20" s="39">
        <f t="shared" ca="1" si="319"/>
        <v>0</v>
      </c>
      <c r="MQ20" s="39">
        <f t="shared" ca="1" si="320"/>
        <v>0</v>
      </c>
      <c r="MR20" s="39">
        <f t="shared" ca="1" si="321"/>
        <v>0</v>
      </c>
      <c r="MS20" s="39">
        <f t="shared" ca="1" si="322"/>
        <v>0</v>
      </c>
      <c r="MT20" s="39">
        <f t="shared" ca="1" si="323"/>
        <v>0</v>
      </c>
      <c r="MU20" s="39">
        <f t="shared" ca="1" si="324"/>
        <v>0</v>
      </c>
      <c r="MV20" s="39">
        <f t="shared" ca="1" si="325"/>
        <v>0</v>
      </c>
      <c r="MW20" s="39">
        <f t="shared" ca="1" si="326"/>
        <v>0</v>
      </c>
      <c r="MX20" s="39">
        <f t="shared" ca="1" si="327"/>
        <v>0</v>
      </c>
      <c r="MY20" s="39">
        <f t="shared" ca="1" si="328"/>
        <v>0</v>
      </c>
      <c r="MZ20" s="39">
        <f t="shared" ca="1" si="329"/>
        <v>0</v>
      </c>
      <c r="NA20" s="39">
        <f t="shared" ca="1" si="330"/>
        <v>0</v>
      </c>
      <c r="NB20" s="39">
        <f t="shared" ca="1" si="331"/>
        <v>0</v>
      </c>
      <c r="NC20" s="39">
        <f t="shared" ca="1" si="332"/>
        <v>5</v>
      </c>
      <c r="ND20" s="39">
        <f t="shared" ca="1" si="333"/>
        <v>0</v>
      </c>
      <c r="NE20" s="39">
        <f t="shared" ca="1" si="334"/>
        <v>5</v>
      </c>
      <c r="NF20" s="39">
        <f t="shared" ca="1" si="335"/>
        <v>0</v>
      </c>
      <c r="NG20" s="39">
        <f t="shared" ca="1" si="336"/>
        <v>0</v>
      </c>
      <c r="NH20" s="39">
        <f t="shared" ca="1" si="337"/>
        <v>0</v>
      </c>
      <c r="NI20" s="39">
        <f t="shared" ca="1" si="338"/>
        <v>0</v>
      </c>
      <c r="NJ20" s="39">
        <f t="shared" ca="1" si="339"/>
        <v>0</v>
      </c>
      <c r="NK20" s="39">
        <f t="shared" ca="1" si="340"/>
        <v>0</v>
      </c>
      <c r="NL20" s="39">
        <f t="shared" ca="1" si="341"/>
        <v>0</v>
      </c>
      <c r="NM20" s="39">
        <f t="shared" ca="1" si="342"/>
        <v>0</v>
      </c>
      <c r="NN20" s="39">
        <f t="shared" ca="1" si="343"/>
        <v>0</v>
      </c>
      <c r="NO20" s="39">
        <f t="shared" ca="1" si="344"/>
        <v>0</v>
      </c>
      <c r="NP20" s="39">
        <f t="shared" ca="1" si="345"/>
        <v>0</v>
      </c>
      <c r="NQ20" s="39">
        <f t="shared" ca="1" si="346"/>
        <v>0</v>
      </c>
      <c r="NR20" s="39">
        <f t="shared" ca="1" si="347"/>
        <v>0</v>
      </c>
      <c r="NS20" s="39">
        <f t="shared" ca="1" si="348"/>
        <v>0</v>
      </c>
      <c r="NT20" s="39">
        <f t="shared" ca="1" si="349"/>
        <v>0</v>
      </c>
      <c r="NU20" s="39">
        <f t="shared" ca="1" si="350"/>
        <v>0</v>
      </c>
      <c r="NV20" s="39">
        <f t="shared" ca="1" si="351"/>
        <v>0</v>
      </c>
    </row>
    <row r="21" spans="1:386" x14ac:dyDescent="0.2">
      <c r="A21" s="39">
        <f>'node config'!$A21</f>
        <v>33</v>
      </c>
      <c r="B21" s="39" t="str">
        <f>'node config'!$C21</f>
        <v>app_first</v>
      </c>
      <c r="C21" s="39">
        <f>'node config'!E21</f>
        <v>1</v>
      </c>
      <c r="D21" s="40">
        <f>'node config'!$H21</f>
        <v>59</v>
      </c>
      <c r="E21" s="36">
        <f ca="1">IF(ISBLANK(OFFSET('node config'!$U21,0,2*(COLUMN()-COLUMN($E21)))),"",OFFSET('node config'!$U21,0,2*(COLUMN()-COLUMN($E21))))</f>
        <v>42</v>
      </c>
      <c r="F21" s="36" t="str">
        <f ca="1">IF(ISBLANK(OFFSET('node config'!$U21,0,2*(COLUMN()-COLUMN($E21)))),"",OFFSET('node config'!$U21,0,2*(COLUMN()-COLUMN($E21))))</f>
        <v/>
      </c>
      <c r="G21" s="36" t="str">
        <f ca="1">IF(ISBLANK(OFFSET('node config'!$U21,0,2*(COLUMN()-COLUMN($E21)))),"",OFFSET('node config'!$U21,0,2*(COLUMN()-COLUMN($E21))))</f>
        <v/>
      </c>
      <c r="H21" s="36" t="str">
        <f ca="1">IF(ISBLANK(OFFSET('node config'!$U21,0,2*(COLUMN()-COLUMN($E21)))),"",OFFSET('node config'!$U21,0,2*(COLUMN()-COLUMN($E21))))</f>
        <v/>
      </c>
      <c r="I21" s="36" t="str">
        <f ca="1">IF(ISBLANK(OFFSET('node config'!$U21,0,2*(COLUMN()-COLUMN($E21)))),"",OFFSET('node config'!$U21,0,2*(COLUMN()-COLUMN($E21))))</f>
        <v/>
      </c>
      <c r="J21" s="36" t="str">
        <f ca="1">IF(ISBLANK(OFFSET('node config'!$U21,0,2*(COLUMN()-COLUMN($E21)))),"",OFFSET('node config'!$U21,0,2*(COLUMN()-COLUMN($E21))))</f>
        <v/>
      </c>
      <c r="K21" s="36" t="str">
        <f ca="1">IF(ISBLANK(OFFSET('node config'!$U21,0,2*(COLUMN()-COLUMN($E21)))),"",OFFSET('node config'!$U21,0,2*(COLUMN()-COLUMN($E21))))</f>
        <v/>
      </c>
      <c r="L21" s="36" t="str">
        <f ca="1">IF(ISBLANK(OFFSET('node config'!$U21,0,2*(COLUMN()-COLUMN($E21)))),"",OFFSET('node config'!$U21,0,2*(COLUMN()-COLUMN($E21))))</f>
        <v/>
      </c>
      <c r="M21" s="38">
        <f ca="1">IFERROR(OFFSET('node config'!$V21,0,2*(COLUMN()-COLUMN($M21)))/INDEX('node config'!$B21:$B70,MATCH(E21,'node config'!$A21:$A70,0))-1,"")</f>
        <v>4</v>
      </c>
      <c r="N21" s="38" t="str">
        <f ca="1">IFERROR(OFFSET('node config'!$V21,0,2*(COLUMN()-COLUMN($M21)))/INDEX('node config'!$B21:$B70,MATCH(F21,'node config'!$A21:$A70,0))-1,"")</f>
        <v/>
      </c>
      <c r="O21" s="38" t="str">
        <f ca="1">IFERROR(OFFSET('node config'!$V21,0,2*(COLUMN()-COLUMN($M21)))/INDEX('node config'!$B21:$B70,MATCH(G21,'node config'!$A21:$A70,0))-1,"")</f>
        <v/>
      </c>
      <c r="P21" s="38" t="str">
        <f ca="1">IFERROR(OFFSET('node config'!$V21,0,2*(COLUMN()-COLUMN($M21)))/INDEX('node config'!$B21:$B70,MATCH(H21,'node config'!$A21:$A70,0))-1,"")</f>
        <v/>
      </c>
      <c r="Q21" s="38" t="str">
        <f ca="1">IFERROR(OFFSET('node config'!$V21,0,2*(COLUMN()-COLUMN($M21)))/INDEX('node config'!$B21:$B70,MATCH(I21,'node config'!$A21:$A70,0))-1,"")</f>
        <v/>
      </c>
      <c r="R21" s="38" t="str">
        <f ca="1">IFERROR(OFFSET('node config'!$V21,0,2*(COLUMN()-COLUMN($M21)))/INDEX('node config'!$B21:$B70,MATCH(J21,'node config'!$A21:$A70,0))-1,"")</f>
        <v/>
      </c>
      <c r="S21" s="38" t="str">
        <f ca="1">IFERROR(OFFSET('node config'!$V21,0,2*(COLUMN()-COLUMN($M21)))/INDEX('node config'!$B21:$B70,MATCH(K21,'node config'!$A21:$A70,0))-1,"")</f>
        <v/>
      </c>
      <c r="T21" s="38" t="str">
        <f ca="1">IFERROR(OFFSET('node config'!$V21,0,2*(COLUMN()-COLUMN($M21)))/INDEX('node config'!$B21:$B70,MATCH(L21,'node config'!$A21:$A70,0))-1,"")</f>
        <v/>
      </c>
      <c r="U21" s="36">
        <f t="shared" ca="1" si="352"/>
        <v>298</v>
      </c>
      <c r="V21" s="36" t="str">
        <f t="shared" ca="1" si="352"/>
        <v/>
      </c>
      <c r="W21" s="36" t="str">
        <f t="shared" ca="1" si="352"/>
        <v/>
      </c>
      <c r="X21" s="36" t="str">
        <f t="shared" ca="1" si="352"/>
        <v/>
      </c>
      <c r="Y21" s="36" t="str">
        <f t="shared" ca="1" si="352"/>
        <v/>
      </c>
      <c r="Z21" s="36" t="str">
        <f t="shared" ca="1" si="352"/>
        <v/>
      </c>
      <c r="AA21" s="36" t="str">
        <f t="shared" ca="1" si="352"/>
        <v/>
      </c>
      <c r="AB21" s="36" t="str">
        <f t="shared" ca="1" si="352"/>
        <v/>
      </c>
      <c r="AC21" s="40">
        <f t="shared" ca="1" si="353"/>
        <v>59</v>
      </c>
      <c r="AD21" s="40">
        <f t="shared" ca="1" si="354"/>
        <v>0</v>
      </c>
      <c r="AE21" s="40">
        <f t="shared" ca="1" si="355"/>
        <v>0</v>
      </c>
      <c r="AF21" s="40">
        <f t="shared" ca="1" si="356"/>
        <v>0</v>
      </c>
      <c r="AG21" s="40">
        <f t="shared" ca="1" si="357"/>
        <v>0</v>
      </c>
      <c r="AH21" s="40">
        <f t="shared" ca="1" si="358"/>
        <v>0</v>
      </c>
      <c r="AI21" s="40">
        <f t="shared" ca="1" si="359"/>
        <v>0</v>
      </c>
      <c r="AJ21" s="40">
        <f t="shared" ca="1" si="360"/>
        <v>0</v>
      </c>
      <c r="AK21" s="39">
        <f t="shared" ca="1" si="2"/>
        <v>0</v>
      </c>
      <c r="AL21" s="39">
        <f t="shared" ca="1" si="3"/>
        <v>0</v>
      </c>
      <c r="AM21" s="39">
        <f t="shared" ca="1" si="4"/>
        <v>0</v>
      </c>
      <c r="AN21" s="39">
        <f t="shared" ca="1" si="5"/>
        <v>0</v>
      </c>
      <c r="AO21" s="39">
        <f t="shared" ca="1" si="6"/>
        <v>0</v>
      </c>
      <c r="AP21" s="39">
        <f t="shared" ca="1" si="7"/>
        <v>0</v>
      </c>
      <c r="AQ21" s="39">
        <f t="shared" ca="1" si="8"/>
        <v>0</v>
      </c>
      <c r="AR21" s="39">
        <f t="shared" ca="1" si="9"/>
        <v>0</v>
      </c>
      <c r="AS21" s="39">
        <f t="shared" ca="1" si="10"/>
        <v>0</v>
      </c>
      <c r="AT21" s="39">
        <f t="shared" ca="1" si="11"/>
        <v>0</v>
      </c>
      <c r="AU21" s="39">
        <f t="shared" ca="1" si="12"/>
        <v>0</v>
      </c>
      <c r="AV21" s="39">
        <f t="shared" ca="1" si="13"/>
        <v>0</v>
      </c>
      <c r="AW21" s="39">
        <f t="shared" ca="1" si="14"/>
        <v>0</v>
      </c>
      <c r="AX21" s="39">
        <f t="shared" ca="1" si="15"/>
        <v>0</v>
      </c>
      <c r="AY21" s="39">
        <f t="shared" ca="1" si="16"/>
        <v>0</v>
      </c>
      <c r="AZ21" s="39">
        <f t="shared" ca="1" si="17"/>
        <v>0</v>
      </c>
      <c r="BA21" s="39">
        <f t="shared" ca="1" si="18"/>
        <v>0</v>
      </c>
      <c r="BB21" s="39">
        <f t="shared" ca="1" si="19"/>
        <v>0</v>
      </c>
      <c r="BC21" s="39">
        <f t="shared" ca="1" si="20"/>
        <v>0</v>
      </c>
      <c r="BD21" s="39">
        <f t="shared" ca="1" si="21"/>
        <v>0</v>
      </c>
      <c r="BE21" s="39">
        <f t="shared" ca="1" si="22"/>
        <v>0</v>
      </c>
      <c r="BF21" s="39">
        <f t="shared" ca="1" si="23"/>
        <v>0</v>
      </c>
      <c r="BG21" s="39">
        <f t="shared" ca="1" si="24"/>
        <v>0</v>
      </c>
      <c r="BH21" s="39">
        <f t="shared" ca="1" si="25"/>
        <v>0</v>
      </c>
      <c r="BI21" s="39">
        <f t="shared" ca="1" si="26"/>
        <v>0</v>
      </c>
      <c r="BJ21" s="39">
        <f t="shared" ca="1" si="27"/>
        <v>0</v>
      </c>
      <c r="BK21" s="39">
        <f t="shared" ca="1" si="28"/>
        <v>0</v>
      </c>
      <c r="BL21" s="39">
        <f t="shared" ca="1" si="29"/>
        <v>0</v>
      </c>
      <c r="BM21" s="39">
        <f t="shared" ca="1" si="30"/>
        <v>0</v>
      </c>
      <c r="BN21" s="39">
        <f t="shared" ca="1" si="31"/>
        <v>0</v>
      </c>
      <c r="BO21" s="39">
        <f t="shared" ca="1" si="32"/>
        <v>0</v>
      </c>
      <c r="BP21" s="39">
        <f t="shared" ca="1" si="33"/>
        <v>0</v>
      </c>
      <c r="BQ21" s="39">
        <f t="shared" ca="1" si="34"/>
        <v>0</v>
      </c>
      <c r="BR21" s="39">
        <f t="shared" ca="1" si="35"/>
        <v>0</v>
      </c>
      <c r="BS21" s="39">
        <f t="shared" ca="1" si="36"/>
        <v>0</v>
      </c>
      <c r="BT21" s="39">
        <f t="shared" ca="1" si="37"/>
        <v>0</v>
      </c>
      <c r="BU21" s="39">
        <f t="shared" ca="1" si="38"/>
        <v>29</v>
      </c>
      <c r="BV21" s="39">
        <f t="shared" ca="1" si="39"/>
        <v>-195</v>
      </c>
      <c r="BW21" s="39">
        <f t="shared" ca="1" si="40"/>
        <v>4</v>
      </c>
      <c r="BX21" s="39">
        <f t="shared" ca="1" si="41"/>
        <v>0</v>
      </c>
      <c r="BY21" s="39">
        <f t="shared" ca="1" si="42"/>
        <v>0</v>
      </c>
      <c r="BZ21" s="39">
        <f t="shared" ca="1" si="43"/>
        <v>0</v>
      </c>
      <c r="CA21" s="39">
        <f t="shared" ca="1" si="44"/>
        <v>0</v>
      </c>
      <c r="CB21" s="39">
        <f t="shared" ca="1" si="45"/>
        <v>0</v>
      </c>
      <c r="CC21" s="39">
        <f t="shared" ca="1" si="46"/>
        <v>0</v>
      </c>
      <c r="CD21" s="39">
        <f t="shared" ca="1" si="47"/>
        <v>0</v>
      </c>
      <c r="CE21" s="39">
        <f t="shared" ca="1" si="48"/>
        <v>0</v>
      </c>
      <c r="CF21" s="39">
        <f t="shared" ca="1" si="49"/>
        <v>0</v>
      </c>
      <c r="CG21" s="39">
        <f t="shared" ca="1" si="50"/>
        <v>0</v>
      </c>
      <c r="CH21" s="39">
        <f t="shared" ca="1" si="51"/>
        <v>0</v>
      </c>
      <c r="CI21" s="39">
        <f t="shared" ca="1" si="52"/>
        <v>0</v>
      </c>
      <c r="CJ21" s="39">
        <f t="shared" ca="1" si="53"/>
        <v>0</v>
      </c>
      <c r="CK21" s="39">
        <f t="shared" ca="1" si="54"/>
        <v>0</v>
      </c>
      <c r="CL21" s="39">
        <f t="shared" ca="1" si="55"/>
        <v>0</v>
      </c>
      <c r="CM21" s="39">
        <f t="shared" ca="1" si="56"/>
        <v>0</v>
      </c>
      <c r="CN21" s="39">
        <f t="shared" ca="1" si="57"/>
        <v>0</v>
      </c>
      <c r="CO21" s="39">
        <f t="shared" ca="1" si="58"/>
        <v>0</v>
      </c>
      <c r="CP21" s="39">
        <f t="shared" ca="1" si="59"/>
        <v>0</v>
      </c>
      <c r="CQ21" s="39">
        <f t="shared" ca="1" si="60"/>
        <v>0</v>
      </c>
      <c r="CR21" s="39">
        <f t="shared" ca="1" si="61"/>
        <v>0</v>
      </c>
      <c r="CS21" s="39">
        <f t="shared" ca="1" si="62"/>
        <v>0</v>
      </c>
      <c r="CT21" s="39">
        <f t="shared" ca="1" si="63"/>
        <v>0</v>
      </c>
      <c r="CU21" s="39">
        <f t="shared" ca="1" si="64"/>
        <v>0</v>
      </c>
      <c r="CV21" s="39">
        <f t="shared" ca="1" si="65"/>
        <v>47</v>
      </c>
      <c r="CW21" s="39">
        <f t="shared" ca="1" si="66"/>
        <v>23</v>
      </c>
      <c r="CX21" s="39">
        <f t="shared" ca="1" si="67"/>
        <v>870</v>
      </c>
      <c r="CY21" s="39">
        <f t="shared" ca="1" si="68"/>
        <v>1</v>
      </c>
      <c r="CZ21" s="39">
        <f t="shared" ca="1" si="69"/>
        <v>0</v>
      </c>
      <c r="DA21" s="39">
        <f t="shared" ca="1" si="70"/>
        <v>0</v>
      </c>
      <c r="DB21" s="39">
        <f t="shared" ca="1" si="71"/>
        <v>0</v>
      </c>
      <c r="DC21" s="39">
        <f t="shared" ca="1" si="72"/>
        <v>0</v>
      </c>
      <c r="DD21" s="39">
        <f t="shared" ca="1" si="73"/>
        <v>0</v>
      </c>
      <c r="DE21" s="39">
        <f t="shared" ca="1" si="74"/>
        <v>0</v>
      </c>
      <c r="DF21" s="39">
        <f t="shared" ca="1" si="75"/>
        <v>0</v>
      </c>
      <c r="DG21" s="39">
        <f t="shared" ca="1" si="76"/>
        <v>0</v>
      </c>
      <c r="DH21" s="39">
        <f t="shared" ca="1" si="77"/>
        <v>0</v>
      </c>
      <c r="DI21" s="39">
        <f t="shared" ca="1" si="78"/>
        <v>0</v>
      </c>
      <c r="DJ21" s="39">
        <f t="shared" ca="1" si="79"/>
        <v>0</v>
      </c>
      <c r="DK21" s="39">
        <f t="shared" ca="1" si="80"/>
        <v>0</v>
      </c>
      <c r="DL21" s="39">
        <f t="shared" ca="1" si="81"/>
        <v>0</v>
      </c>
      <c r="DM21" s="39">
        <f t="shared" ca="1" si="82"/>
        <v>0</v>
      </c>
      <c r="DN21" s="39">
        <f t="shared" ca="1" si="83"/>
        <v>0</v>
      </c>
      <c r="DO21" s="39">
        <f t="shared" ca="1" si="84"/>
        <v>0</v>
      </c>
      <c r="DP21" s="39">
        <f t="shared" ca="1" si="85"/>
        <v>0</v>
      </c>
      <c r="DQ21" s="39">
        <f t="shared" ca="1" si="86"/>
        <v>0</v>
      </c>
      <c r="DR21" s="39">
        <f t="shared" ca="1" si="87"/>
        <v>0</v>
      </c>
      <c r="DS21" s="39">
        <f t="shared" ca="1" si="88"/>
        <v>0</v>
      </c>
      <c r="DT21" s="39">
        <f t="shared" ca="1" si="89"/>
        <v>0</v>
      </c>
      <c r="DU21" s="39">
        <f t="shared" ca="1" si="90"/>
        <v>0</v>
      </c>
      <c r="DV21" s="39">
        <f t="shared" ca="1" si="91"/>
        <v>0</v>
      </c>
      <c r="DW21" s="39">
        <f t="shared" ca="1" si="92"/>
        <v>0</v>
      </c>
      <c r="DX21" s="39">
        <f t="shared" ca="1" si="93"/>
        <v>0</v>
      </c>
      <c r="DY21" s="39">
        <f t="shared" ca="1" si="94"/>
        <v>0</v>
      </c>
      <c r="DZ21" s="39">
        <f t="shared" ca="1" si="95"/>
        <v>0</v>
      </c>
      <c r="EA21" s="39">
        <f t="shared" ca="1" si="96"/>
        <v>0</v>
      </c>
      <c r="EB21" s="39">
        <f t="shared" ca="1" si="97"/>
        <v>0</v>
      </c>
      <c r="EC21" s="39">
        <f t="shared" ca="1" si="98"/>
        <v>0</v>
      </c>
      <c r="ED21" s="39">
        <f t="shared" ca="1" si="99"/>
        <v>0</v>
      </c>
      <c r="EE21" s="39">
        <f t="shared" ca="1" si="100"/>
        <v>0</v>
      </c>
      <c r="EF21" s="39">
        <f t="shared" ca="1" si="101"/>
        <v>0</v>
      </c>
      <c r="EG21" s="39">
        <f t="shared" ca="1" si="102"/>
        <v>0</v>
      </c>
      <c r="EH21" s="39">
        <f t="shared" ca="1" si="103"/>
        <v>0</v>
      </c>
      <c r="EI21" s="39">
        <f t="shared" ca="1" si="104"/>
        <v>0</v>
      </c>
      <c r="EJ21" s="39">
        <f t="shared" ca="1" si="105"/>
        <v>0</v>
      </c>
      <c r="EK21" s="39">
        <f t="shared" ca="1" si="106"/>
        <v>0</v>
      </c>
      <c r="EL21" s="39">
        <f t="shared" ca="1" si="107"/>
        <v>0</v>
      </c>
      <c r="EM21" s="39">
        <f t="shared" ca="1" si="108"/>
        <v>0</v>
      </c>
      <c r="EN21" s="39">
        <f t="shared" ca="1" si="109"/>
        <v>0</v>
      </c>
      <c r="EO21" s="39">
        <f t="shared" ca="1" si="110"/>
        <v>0</v>
      </c>
      <c r="EP21" s="39">
        <f t="shared" ca="1" si="111"/>
        <v>0</v>
      </c>
      <c r="EQ21" s="39">
        <f t="shared" ca="1" si="112"/>
        <v>0</v>
      </c>
      <c r="ER21" s="39">
        <f t="shared" ca="1" si="113"/>
        <v>0</v>
      </c>
      <c r="ES21" s="39">
        <f t="shared" ca="1" si="114"/>
        <v>0</v>
      </c>
      <c r="ET21" s="39">
        <f t="shared" ca="1" si="115"/>
        <v>0</v>
      </c>
      <c r="EU21" s="39">
        <f t="shared" ca="1" si="116"/>
        <v>0</v>
      </c>
      <c r="EV21" s="39">
        <f t="shared" ca="1" si="117"/>
        <v>0</v>
      </c>
      <c r="EW21" s="39">
        <f t="shared" ca="1" si="118"/>
        <v>0</v>
      </c>
      <c r="EX21" s="39">
        <f t="shared" ca="1" si="119"/>
        <v>0</v>
      </c>
      <c r="EY21" s="39">
        <f t="shared" ca="1" si="120"/>
        <v>0</v>
      </c>
      <c r="EZ21" s="39">
        <f t="shared" ca="1" si="121"/>
        <v>0</v>
      </c>
      <c r="FA21" s="39">
        <f t="shared" ca="1" si="122"/>
        <v>0</v>
      </c>
      <c r="FB21" s="39">
        <f t="shared" ca="1" si="123"/>
        <v>0</v>
      </c>
      <c r="FC21" s="39">
        <f t="shared" ca="1" si="124"/>
        <v>0</v>
      </c>
      <c r="FD21" s="39">
        <f t="shared" ca="1" si="125"/>
        <v>0</v>
      </c>
      <c r="FE21" s="39">
        <f t="shared" ca="1" si="126"/>
        <v>0</v>
      </c>
      <c r="FF21" s="39">
        <f t="shared" ca="1" si="127"/>
        <v>0</v>
      </c>
      <c r="FG21" s="39">
        <f t="shared" ca="1" si="128"/>
        <v>0</v>
      </c>
      <c r="FH21" s="39">
        <f t="shared" ca="1" si="129"/>
        <v>0</v>
      </c>
      <c r="FI21" s="39">
        <f t="shared" ca="1" si="130"/>
        <v>0</v>
      </c>
      <c r="FJ21" s="39">
        <f t="shared" ca="1" si="131"/>
        <v>0</v>
      </c>
      <c r="FK21" s="39">
        <f t="shared" ca="1" si="132"/>
        <v>0</v>
      </c>
      <c r="FL21" s="39">
        <f t="shared" ca="1" si="133"/>
        <v>0</v>
      </c>
      <c r="FM21" s="39">
        <f t="shared" ca="1" si="134"/>
        <v>0</v>
      </c>
      <c r="FN21" s="39">
        <f t="shared" ca="1" si="135"/>
        <v>0</v>
      </c>
      <c r="FO21" s="39">
        <f t="shared" ca="1" si="136"/>
        <v>0</v>
      </c>
      <c r="FP21" s="39">
        <f t="shared" ca="1" si="137"/>
        <v>0</v>
      </c>
      <c r="FQ21" s="39">
        <f t="shared" ca="1" si="138"/>
        <v>0</v>
      </c>
      <c r="FR21" s="39">
        <f t="shared" ca="1" si="139"/>
        <v>0</v>
      </c>
      <c r="FS21" s="39">
        <f t="shared" ca="1" si="140"/>
        <v>0</v>
      </c>
      <c r="FT21" s="39">
        <f t="shared" ca="1" si="141"/>
        <v>0</v>
      </c>
      <c r="FU21" s="39">
        <f t="shared" ca="1" si="142"/>
        <v>0</v>
      </c>
      <c r="FV21" s="39">
        <f t="shared" ca="1" si="143"/>
        <v>0</v>
      </c>
      <c r="FW21" s="39">
        <f t="shared" ca="1" si="144"/>
        <v>0</v>
      </c>
      <c r="FX21" s="39">
        <f t="shared" ca="1" si="145"/>
        <v>0</v>
      </c>
      <c r="FY21" s="39">
        <f t="shared" ca="1" si="146"/>
        <v>0</v>
      </c>
      <c r="FZ21" s="39">
        <f t="shared" ca="1" si="147"/>
        <v>0</v>
      </c>
      <c r="GA21" s="39">
        <f t="shared" ca="1" si="148"/>
        <v>0</v>
      </c>
      <c r="GB21" s="39">
        <f t="shared" ca="1" si="149"/>
        <v>5</v>
      </c>
      <c r="GC21" s="39">
        <f t="shared" ca="1" si="150"/>
        <v>0</v>
      </c>
      <c r="GD21" s="39">
        <f t="shared" ca="1" si="151"/>
        <v>0</v>
      </c>
      <c r="GE21" s="39">
        <f t="shared" ca="1" si="152"/>
        <v>0</v>
      </c>
      <c r="GF21" s="39">
        <f t="shared" ca="1" si="153"/>
        <v>0</v>
      </c>
      <c r="GG21" s="39">
        <f t="shared" ca="1" si="154"/>
        <v>0</v>
      </c>
      <c r="GH21" s="39">
        <f t="shared" ca="1" si="155"/>
        <v>0</v>
      </c>
      <c r="GI21" s="39">
        <f t="shared" ca="1" si="156"/>
        <v>0</v>
      </c>
      <c r="GJ21" s="39">
        <f t="shared" ca="1" si="157"/>
        <v>0</v>
      </c>
      <c r="GK21" s="39">
        <f t="shared" ca="1" si="158"/>
        <v>0</v>
      </c>
      <c r="GL21" s="39">
        <f t="shared" ca="1" si="159"/>
        <v>0</v>
      </c>
      <c r="GM21" s="39">
        <f t="shared" ca="1" si="160"/>
        <v>0</v>
      </c>
      <c r="GN21" s="39">
        <f t="shared" ca="1" si="161"/>
        <v>0</v>
      </c>
      <c r="GO21" s="39">
        <f t="shared" ca="1" si="162"/>
        <v>0</v>
      </c>
      <c r="GP21" s="39">
        <f t="shared" ca="1" si="163"/>
        <v>0</v>
      </c>
      <c r="GQ21" s="39">
        <f t="shared" ca="1" si="164"/>
        <v>0</v>
      </c>
      <c r="GR21" s="39">
        <f t="shared" ca="1" si="165"/>
        <v>0</v>
      </c>
      <c r="GS21" s="39">
        <f t="shared" ca="1" si="166"/>
        <v>0</v>
      </c>
      <c r="GT21" s="39">
        <f t="shared" ca="1" si="167"/>
        <v>0</v>
      </c>
      <c r="GU21" s="39">
        <f t="shared" ca="1" si="168"/>
        <v>0</v>
      </c>
      <c r="GV21" s="39">
        <f t="shared" ca="1" si="169"/>
        <v>0</v>
      </c>
      <c r="GW21" s="39">
        <f t="shared" ca="1" si="170"/>
        <v>0</v>
      </c>
      <c r="GX21" s="39">
        <f t="shared" ca="1" si="171"/>
        <v>0</v>
      </c>
      <c r="GY21" s="39">
        <f t="shared" ca="1" si="172"/>
        <v>0</v>
      </c>
      <c r="GZ21" s="39">
        <f t="shared" ca="1" si="173"/>
        <v>0</v>
      </c>
      <c r="HA21" s="39">
        <f t="shared" ca="1" si="174"/>
        <v>0</v>
      </c>
      <c r="HB21" s="39">
        <f t="shared" ca="1" si="175"/>
        <v>0</v>
      </c>
      <c r="HC21" s="39">
        <f t="shared" ca="1" si="176"/>
        <v>0</v>
      </c>
      <c r="HD21" s="39">
        <f t="shared" ca="1" si="177"/>
        <v>0</v>
      </c>
      <c r="HE21" s="39">
        <f t="shared" ca="1" si="178"/>
        <v>0</v>
      </c>
      <c r="HF21" s="39">
        <f t="shared" ca="1" si="179"/>
        <v>0</v>
      </c>
      <c r="HG21" s="39">
        <f t="shared" ca="1" si="180"/>
        <v>0</v>
      </c>
      <c r="HH21" s="39">
        <f t="shared" ca="1" si="181"/>
        <v>0</v>
      </c>
      <c r="HI21" s="39">
        <f t="shared" ca="1" si="182"/>
        <v>0</v>
      </c>
      <c r="HJ21" s="39">
        <f t="shared" ca="1" si="183"/>
        <v>0</v>
      </c>
      <c r="HK21" s="39">
        <f t="shared" ca="1" si="184"/>
        <v>0</v>
      </c>
      <c r="HL21" s="39">
        <f t="shared" ca="1" si="185"/>
        <v>0</v>
      </c>
      <c r="HM21" s="39">
        <f t="shared" ca="1" si="186"/>
        <v>0</v>
      </c>
      <c r="HN21" s="39">
        <f t="shared" ca="1" si="187"/>
        <v>0</v>
      </c>
      <c r="HO21" s="39">
        <f t="shared" ca="1" si="188"/>
        <v>0</v>
      </c>
      <c r="HP21" s="39">
        <f t="shared" ca="1" si="189"/>
        <v>0</v>
      </c>
      <c r="HQ21" s="39">
        <f t="shared" ca="1" si="190"/>
        <v>0</v>
      </c>
      <c r="HR21" s="39">
        <f t="shared" ca="1" si="191"/>
        <v>36241</v>
      </c>
      <c r="HS21" s="39">
        <f t="shared" ca="1" si="192"/>
        <v>0</v>
      </c>
      <c r="HT21" s="39">
        <f t="shared" ca="1" si="193"/>
        <v>1</v>
      </c>
      <c r="HU21" s="39">
        <f t="shared" ca="1" si="194"/>
        <v>0</v>
      </c>
      <c r="HV21" s="39">
        <f t="shared" ca="1" si="195"/>
        <v>0</v>
      </c>
      <c r="HW21" s="39">
        <f t="shared" ca="1" si="196"/>
        <v>0</v>
      </c>
      <c r="HX21" s="39">
        <f t="shared" ca="1" si="197"/>
        <v>0</v>
      </c>
      <c r="HY21" s="39">
        <f t="shared" ca="1" si="198"/>
        <v>0</v>
      </c>
      <c r="HZ21" s="39">
        <f t="shared" ca="1" si="199"/>
        <v>0</v>
      </c>
      <c r="IA21" s="39">
        <f t="shared" ca="1" si="200"/>
        <v>0</v>
      </c>
      <c r="IB21" s="39">
        <f t="shared" ca="1" si="201"/>
        <v>0</v>
      </c>
      <c r="IC21" s="39">
        <f t="shared" ca="1" si="202"/>
        <v>0</v>
      </c>
      <c r="ID21" s="39">
        <f t="shared" ca="1" si="203"/>
        <v>0</v>
      </c>
      <c r="IE21" s="39">
        <f t="shared" ca="1" si="204"/>
        <v>0</v>
      </c>
      <c r="IF21" s="39">
        <f t="shared" ca="1" si="205"/>
        <v>0</v>
      </c>
      <c r="IG21" s="39">
        <f t="shared" ca="1" si="206"/>
        <v>5</v>
      </c>
      <c r="IH21" s="39">
        <f t="shared" ca="1" si="207"/>
        <v>0</v>
      </c>
      <c r="II21" s="39">
        <f t="shared" ca="1" si="208"/>
        <v>0</v>
      </c>
      <c r="IJ21" s="39">
        <f t="shared" ca="1" si="209"/>
        <v>0</v>
      </c>
      <c r="IK21" s="39">
        <f t="shared" ca="1" si="210"/>
        <v>0</v>
      </c>
      <c r="IL21" s="39">
        <f t="shared" ca="1" si="211"/>
        <v>0</v>
      </c>
      <c r="IM21" s="39">
        <f t="shared" ca="1" si="212"/>
        <v>1</v>
      </c>
      <c r="IN21" s="39">
        <f t="shared" ca="1" si="213"/>
        <v>421</v>
      </c>
      <c r="IO21" s="39">
        <f t="shared" ca="1" si="214"/>
        <v>-84</v>
      </c>
      <c r="IP21" s="39">
        <f t="shared" ca="1" si="215"/>
        <v>0</v>
      </c>
      <c r="IQ21" s="39">
        <f t="shared" ca="1" si="216"/>
        <v>0</v>
      </c>
      <c r="IR21" s="39">
        <f t="shared" ca="1" si="217"/>
        <v>0</v>
      </c>
      <c r="IS21" s="39">
        <f t="shared" ca="1" si="218"/>
        <v>0</v>
      </c>
      <c r="IT21" s="39">
        <f t="shared" ca="1" si="219"/>
        <v>0</v>
      </c>
      <c r="IU21" s="39">
        <f t="shared" ca="1" si="220"/>
        <v>0</v>
      </c>
      <c r="IV21" s="39">
        <f t="shared" ca="1" si="221"/>
        <v>0</v>
      </c>
      <c r="IW21" s="39">
        <f t="shared" ca="1" si="222"/>
        <v>0</v>
      </c>
      <c r="IX21" s="39">
        <f t="shared" ca="1" si="223"/>
        <v>0</v>
      </c>
      <c r="IY21" s="39">
        <f t="shared" ca="1" si="224"/>
        <v>0</v>
      </c>
      <c r="IZ21" s="39">
        <f t="shared" ca="1" si="225"/>
        <v>0</v>
      </c>
      <c r="JA21" s="39">
        <f t="shared" ca="1" si="226"/>
        <v>0</v>
      </c>
      <c r="JB21" s="39">
        <f t="shared" ca="1" si="227"/>
        <v>0</v>
      </c>
      <c r="JC21" s="39">
        <f t="shared" ca="1" si="228"/>
        <v>0</v>
      </c>
      <c r="JD21" s="39">
        <f t="shared" ca="1" si="229"/>
        <v>0</v>
      </c>
      <c r="JE21" s="39">
        <f t="shared" ca="1" si="230"/>
        <v>0</v>
      </c>
      <c r="JF21" s="39">
        <f t="shared" ca="1" si="231"/>
        <v>0</v>
      </c>
      <c r="JG21" s="39">
        <f t="shared" ca="1" si="232"/>
        <v>0</v>
      </c>
      <c r="JH21" s="39">
        <f t="shared" ca="1" si="233"/>
        <v>0</v>
      </c>
      <c r="JI21" s="39">
        <f t="shared" ca="1" si="234"/>
        <v>0</v>
      </c>
      <c r="JJ21" s="39">
        <f t="shared" ca="1" si="235"/>
        <v>0</v>
      </c>
      <c r="JK21" s="39">
        <f t="shared" ca="1" si="236"/>
        <v>0</v>
      </c>
      <c r="JL21" s="39">
        <f t="shared" ca="1" si="237"/>
        <v>0</v>
      </c>
      <c r="JM21" s="39">
        <f t="shared" ca="1" si="238"/>
        <v>0</v>
      </c>
      <c r="JN21" s="39">
        <f t="shared" ca="1" si="239"/>
        <v>0</v>
      </c>
      <c r="JO21" s="39">
        <f t="shared" ca="1" si="240"/>
        <v>0</v>
      </c>
      <c r="JP21" s="39">
        <f t="shared" ca="1" si="241"/>
        <v>0</v>
      </c>
      <c r="JQ21" s="39">
        <f t="shared" ca="1" si="242"/>
        <v>0</v>
      </c>
      <c r="JR21" s="39">
        <f t="shared" ca="1" si="243"/>
        <v>0</v>
      </c>
      <c r="JS21" s="39">
        <f t="shared" ca="1" si="244"/>
        <v>0</v>
      </c>
      <c r="JT21" s="39">
        <f t="shared" ca="1" si="245"/>
        <v>0</v>
      </c>
      <c r="JU21" s="39">
        <f t="shared" ca="1" si="246"/>
        <v>0</v>
      </c>
      <c r="JV21" s="39">
        <f t="shared" ca="1" si="247"/>
        <v>0</v>
      </c>
      <c r="JW21" s="39">
        <f t="shared" ca="1" si="248"/>
        <v>0</v>
      </c>
      <c r="JX21" s="39">
        <f t="shared" ca="1" si="249"/>
        <v>0</v>
      </c>
      <c r="JY21" s="39">
        <f t="shared" ca="1" si="250"/>
        <v>0</v>
      </c>
      <c r="JZ21" s="39">
        <f t="shared" ca="1" si="251"/>
        <v>0</v>
      </c>
      <c r="KA21" s="39">
        <f t="shared" ca="1" si="252"/>
        <v>0</v>
      </c>
      <c r="KB21" s="39">
        <f t="shared" ca="1" si="253"/>
        <v>0</v>
      </c>
      <c r="KC21" s="39">
        <f t="shared" ca="1" si="254"/>
        <v>-167</v>
      </c>
      <c r="KD21" s="39">
        <f t="shared" ca="1" si="255"/>
        <v>7</v>
      </c>
      <c r="KE21" s="39">
        <f t="shared" ca="1" si="256"/>
        <v>3</v>
      </c>
      <c r="KF21" s="39">
        <f t="shared" ca="1" si="257"/>
        <v>0</v>
      </c>
      <c r="KG21" s="39">
        <f t="shared" ca="1" si="258"/>
        <v>1</v>
      </c>
      <c r="KH21" s="39">
        <f t="shared" ca="1" si="259"/>
        <v>0</v>
      </c>
      <c r="KI21" s="39">
        <f t="shared" ca="1" si="260"/>
        <v>0</v>
      </c>
      <c r="KJ21" s="39">
        <f t="shared" ca="1" si="261"/>
        <v>0</v>
      </c>
      <c r="KK21" s="39">
        <f t="shared" ca="1" si="262"/>
        <v>0</v>
      </c>
      <c r="KL21" s="39">
        <f t="shared" ca="1" si="263"/>
        <v>0</v>
      </c>
      <c r="KM21" s="39">
        <f t="shared" ca="1" si="264"/>
        <v>0</v>
      </c>
      <c r="KN21" s="39">
        <f t="shared" ca="1" si="265"/>
        <v>0</v>
      </c>
      <c r="KO21" s="39">
        <f t="shared" ca="1" si="266"/>
        <v>0</v>
      </c>
      <c r="KP21" s="39">
        <f t="shared" ca="1" si="267"/>
        <v>0</v>
      </c>
      <c r="KQ21" s="39">
        <f t="shared" ca="1" si="268"/>
        <v>0</v>
      </c>
      <c r="KR21" s="39">
        <f t="shared" ca="1" si="269"/>
        <v>0</v>
      </c>
      <c r="KS21" s="39">
        <f t="shared" ca="1" si="270"/>
        <v>0</v>
      </c>
      <c r="KT21" s="39">
        <f t="shared" ca="1" si="271"/>
        <v>0</v>
      </c>
      <c r="KU21" s="39">
        <f t="shared" ca="1" si="272"/>
        <v>0</v>
      </c>
      <c r="KV21" s="39">
        <f t="shared" ca="1" si="273"/>
        <v>0</v>
      </c>
      <c r="KW21" s="39">
        <f t="shared" ca="1" si="274"/>
        <v>0</v>
      </c>
      <c r="KX21" s="39">
        <f t="shared" ca="1" si="275"/>
        <v>-245</v>
      </c>
      <c r="KY21" s="39">
        <f t="shared" ca="1" si="276"/>
        <v>0</v>
      </c>
      <c r="KZ21" s="39">
        <f t="shared" ca="1" si="277"/>
        <v>1</v>
      </c>
      <c r="LA21" s="39">
        <f t="shared" ca="1" si="278"/>
        <v>139</v>
      </c>
      <c r="LB21" s="39">
        <f t="shared" ca="1" si="279"/>
        <v>0</v>
      </c>
      <c r="LC21" s="39">
        <f t="shared" ca="1" si="280"/>
        <v>0</v>
      </c>
      <c r="LD21" s="39">
        <f t="shared" ca="1" si="281"/>
        <v>0</v>
      </c>
      <c r="LE21" s="39">
        <f t="shared" ca="1" si="282"/>
        <v>0</v>
      </c>
      <c r="LF21" s="39">
        <f t="shared" ca="1" si="283"/>
        <v>0</v>
      </c>
      <c r="LG21" s="39">
        <f t="shared" ca="1" si="284"/>
        <v>0</v>
      </c>
      <c r="LH21" s="39">
        <f t="shared" ca="1" si="285"/>
        <v>160</v>
      </c>
      <c r="LI21" s="39">
        <f t="shared" ca="1" si="286"/>
        <v>5</v>
      </c>
      <c r="LJ21" s="39">
        <f t="shared" ca="1" si="287"/>
        <v>0</v>
      </c>
      <c r="LK21" s="39">
        <f t="shared" ca="1" si="288"/>
        <v>0</v>
      </c>
      <c r="LL21" s="39">
        <f t="shared" ca="1" si="289"/>
        <v>0</v>
      </c>
      <c r="LM21" s="39">
        <f t="shared" ca="1" si="290"/>
        <v>0</v>
      </c>
      <c r="LN21" s="39">
        <f t="shared" ca="1" si="291"/>
        <v>0</v>
      </c>
      <c r="LO21" s="39">
        <f t="shared" ca="1" si="292"/>
        <v>0</v>
      </c>
      <c r="LP21" s="39">
        <f t="shared" ca="1" si="293"/>
        <v>0</v>
      </c>
      <c r="LQ21" s="39">
        <f t="shared" ca="1" si="294"/>
        <v>0</v>
      </c>
      <c r="LR21" s="39">
        <f t="shared" ca="1" si="295"/>
        <v>0</v>
      </c>
      <c r="LS21" s="39">
        <f t="shared" ca="1" si="296"/>
        <v>0</v>
      </c>
      <c r="LT21" s="39">
        <f t="shared" ca="1" si="297"/>
        <v>769</v>
      </c>
      <c r="LU21" s="39">
        <f t="shared" ca="1" si="298"/>
        <v>5</v>
      </c>
      <c r="LV21" s="39">
        <f t="shared" ca="1" si="299"/>
        <v>0</v>
      </c>
      <c r="LW21" s="39">
        <f t="shared" ca="1" si="300"/>
        <v>59</v>
      </c>
      <c r="LX21" s="39">
        <f t="shared" ca="1" si="301"/>
        <v>6400</v>
      </c>
      <c r="LY21" s="39">
        <f t="shared" ca="1" si="302"/>
        <v>29</v>
      </c>
      <c r="LZ21" s="39">
        <f t="shared" ca="1" si="303"/>
        <v>0</v>
      </c>
      <c r="MA21" s="39">
        <f t="shared" ca="1" si="304"/>
        <v>0</v>
      </c>
      <c r="MB21" s="39">
        <f t="shared" ca="1" si="305"/>
        <v>0</v>
      </c>
      <c r="MC21" s="39">
        <f t="shared" ca="1" si="306"/>
        <v>0</v>
      </c>
      <c r="MD21" s="39">
        <f t="shared" ca="1" si="307"/>
        <v>0</v>
      </c>
      <c r="ME21" s="39">
        <f t="shared" ca="1" si="308"/>
        <v>0</v>
      </c>
      <c r="MF21" s="39">
        <f t="shared" ca="1" si="309"/>
        <v>0</v>
      </c>
      <c r="MG21" s="39">
        <f t="shared" ca="1" si="310"/>
        <v>0</v>
      </c>
      <c r="MH21" s="39">
        <f t="shared" ca="1" si="311"/>
        <v>0</v>
      </c>
      <c r="MI21" s="39">
        <f t="shared" ca="1" si="312"/>
        <v>0</v>
      </c>
      <c r="MJ21" s="39">
        <f t="shared" ca="1" si="313"/>
        <v>0</v>
      </c>
      <c r="MK21" s="39">
        <f t="shared" ca="1" si="314"/>
        <v>0</v>
      </c>
      <c r="ML21" s="39">
        <f t="shared" ca="1" si="315"/>
        <v>0</v>
      </c>
      <c r="MM21" s="39">
        <f t="shared" ca="1" si="316"/>
        <v>0</v>
      </c>
      <c r="MN21" s="39">
        <f t="shared" ca="1" si="317"/>
        <v>0</v>
      </c>
      <c r="MO21" s="39">
        <f t="shared" ca="1" si="318"/>
        <v>0</v>
      </c>
      <c r="MP21" s="39">
        <f t="shared" ca="1" si="319"/>
        <v>0</v>
      </c>
      <c r="MQ21" s="39">
        <f t="shared" ca="1" si="320"/>
        <v>0</v>
      </c>
      <c r="MR21" s="39">
        <f t="shared" ca="1" si="321"/>
        <v>0</v>
      </c>
      <c r="MS21" s="39">
        <f t="shared" ca="1" si="322"/>
        <v>0</v>
      </c>
      <c r="MT21" s="39">
        <f t="shared" ca="1" si="323"/>
        <v>0</v>
      </c>
      <c r="MU21" s="39">
        <f t="shared" ca="1" si="324"/>
        <v>0</v>
      </c>
      <c r="MV21" s="39">
        <f t="shared" ca="1" si="325"/>
        <v>0</v>
      </c>
      <c r="MW21" s="39">
        <f t="shared" ca="1" si="326"/>
        <v>0</v>
      </c>
      <c r="MX21" s="39">
        <f t="shared" ca="1" si="327"/>
        <v>0</v>
      </c>
      <c r="MY21" s="39">
        <f t="shared" ca="1" si="328"/>
        <v>0</v>
      </c>
      <c r="MZ21" s="39">
        <f t="shared" ca="1" si="329"/>
        <v>0</v>
      </c>
      <c r="NA21" s="39">
        <f t="shared" ca="1" si="330"/>
        <v>0</v>
      </c>
      <c r="NB21" s="39">
        <f t="shared" ca="1" si="331"/>
        <v>0</v>
      </c>
      <c r="NC21" s="39">
        <f t="shared" ca="1" si="332"/>
        <v>5</v>
      </c>
      <c r="ND21" s="39">
        <f t="shared" ca="1" si="333"/>
        <v>0</v>
      </c>
      <c r="NE21" s="39">
        <f t="shared" ca="1" si="334"/>
        <v>5</v>
      </c>
      <c r="NF21" s="39">
        <f t="shared" ca="1" si="335"/>
        <v>0</v>
      </c>
      <c r="NG21" s="39">
        <f t="shared" ca="1" si="336"/>
        <v>0</v>
      </c>
      <c r="NH21" s="39">
        <f t="shared" ca="1" si="337"/>
        <v>0</v>
      </c>
      <c r="NI21" s="39">
        <f t="shared" ca="1" si="338"/>
        <v>0</v>
      </c>
      <c r="NJ21" s="39">
        <f t="shared" ca="1" si="339"/>
        <v>0</v>
      </c>
      <c r="NK21" s="39">
        <f t="shared" ca="1" si="340"/>
        <v>0</v>
      </c>
      <c r="NL21" s="39">
        <f t="shared" ca="1" si="341"/>
        <v>0</v>
      </c>
      <c r="NM21" s="39">
        <f t="shared" ca="1" si="342"/>
        <v>0</v>
      </c>
      <c r="NN21" s="39">
        <f t="shared" ca="1" si="343"/>
        <v>0</v>
      </c>
      <c r="NO21" s="39">
        <f t="shared" ca="1" si="344"/>
        <v>0</v>
      </c>
      <c r="NP21" s="39">
        <f t="shared" ca="1" si="345"/>
        <v>0</v>
      </c>
      <c r="NQ21" s="39">
        <f t="shared" ca="1" si="346"/>
        <v>0</v>
      </c>
      <c r="NR21" s="39">
        <f t="shared" ca="1" si="347"/>
        <v>0</v>
      </c>
      <c r="NS21" s="39">
        <f t="shared" ca="1" si="348"/>
        <v>0</v>
      </c>
      <c r="NT21" s="39">
        <f t="shared" ca="1" si="349"/>
        <v>0</v>
      </c>
      <c r="NU21" s="39">
        <f t="shared" ca="1" si="350"/>
        <v>0</v>
      </c>
      <c r="NV21" s="39">
        <f t="shared" ca="1" si="351"/>
        <v>0</v>
      </c>
    </row>
    <row r="22" spans="1:386" x14ac:dyDescent="0.2">
      <c r="A22" s="39">
        <f>'node config'!$A22</f>
        <v>44</v>
      </c>
      <c r="B22" s="39" t="str">
        <f>'node config'!$C22</f>
        <v>app_first</v>
      </c>
      <c r="C22" s="39">
        <f>'node config'!E22</f>
        <v>1</v>
      </c>
      <c r="D22" s="40">
        <f>'node config'!$H22</f>
        <v>13</v>
      </c>
      <c r="E22" s="36">
        <f ca="1">IF(ISBLANK(OFFSET('node config'!$U22,0,2*(COLUMN()-COLUMN($E22)))),"",OFFSET('node config'!$U22,0,2*(COLUMN()-COLUMN($E22))))</f>
        <v>42</v>
      </c>
      <c r="F22" s="36">
        <f ca="1">IF(ISBLANK(OFFSET('node config'!$U22,0,2*(COLUMN()-COLUMN($E22)))),"",OFFSET('node config'!$U22,0,2*(COLUMN()-COLUMN($E22))))</f>
        <v>36</v>
      </c>
      <c r="G22" s="36" t="str">
        <f ca="1">IF(ISBLANK(OFFSET('node config'!$U22,0,2*(COLUMN()-COLUMN($E22)))),"",OFFSET('node config'!$U22,0,2*(COLUMN()-COLUMN($E22))))</f>
        <v/>
      </c>
      <c r="H22" s="36" t="str">
        <f ca="1">IF(ISBLANK(OFFSET('node config'!$U22,0,2*(COLUMN()-COLUMN($E22)))),"",OFFSET('node config'!$U22,0,2*(COLUMN()-COLUMN($E22))))</f>
        <v/>
      </c>
      <c r="I22" s="36" t="str">
        <f ca="1">IF(ISBLANK(OFFSET('node config'!$U22,0,2*(COLUMN()-COLUMN($E22)))),"",OFFSET('node config'!$U22,0,2*(COLUMN()-COLUMN($E22))))</f>
        <v/>
      </c>
      <c r="J22" s="36" t="str">
        <f ca="1">IF(ISBLANK(OFFSET('node config'!$U22,0,2*(COLUMN()-COLUMN($E22)))),"",OFFSET('node config'!$U22,0,2*(COLUMN()-COLUMN($E22))))</f>
        <v/>
      </c>
      <c r="K22" s="36" t="str">
        <f ca="1">IF(ISBLANK(OFFSET('node config'!$U22,0,2*(COLUMN()-COLUMN($E22)))),"",OFFSET('node config'!$U22,0,2*(COLUMN()-COLUMN($E22))))</f>
        <v/>
      </c>
      <c r="L22" s="36" t="str">
        <f ca="1">IF(ISBLANK(OFFSET('node config'!$U22,0,2*(COLUMN()-COLUMN($E22)))),"",OFFSET('node config'!$U22,0,2*(COLUMN()-COLUMN($E22))))</f>
        <v/>
      </c>
      <c r="M22" s="38">
        <f ca="1">IFERROR(OFFSET('node config'!$V22,0,2*(COLUMN()-COLUMN($M22)))/INDEX('node config'!$B22:$B71,MATCH(E22,'node config'!$A22:$A71,0))-1,"")</f>
        <v>3</v>
      </c>
      <c r="N22" s="38">
        <f ca="1">IFERROR(OFFSET('node config'!$V22,0,2*(COLUMN()-COLUMN($M22)))/INDEX('node config'!$B22:$B71,MATCH(F22,'node config'!$A22:$A71,0))-1,"")</f>
        <v>3</v>
      </c>
      <c r="O22" s="38" t="str">
        <f ca="1">IFERROR(OFFSET('node config'!$V22,0,2*(COLUMN()-COLUMN($M22)))/INDEX('node config'!$B22:$B71,MATCH(G22,'node config'!$A22:$A71,0))-1,"")</f>
        <v/>
      </c>
      <c r="P22" s="38" t="str">
        <f ca="1">IFERROR(OFFSET('node config'!$V22,0,2*(COLUMN()-COLUMN($M22)))/INDEX('node config'!$B22:$B71,MATCH(H22,'node config'!$A22:$A71,0))-1,"")</f>
        <v/>
      </c>
      <c r="Q22" s="38" t="str">
        <f ca="1">IFERROR(OFFSET('node config'!$V22,0,2*(COLUMN()-COLUMN($M22)))/INDEX('node config'!$B22:$B71,MATCH(I22,'node config'!$A22:$A71,0))-1,"")</f>
        <v/>
      </c>
      <c r="R22" s="38" t="str">
        <f ca="1">IFERROR(OFFSET('node config'!$V22,0,2*(COLUMN()-COLUMN($M22)))/INDEX('node config'!$B22:$B71,MATCH(J22,'node config'!$A22:$A71,0))-1,"")</f>
        <v/>
      </c>
      <c r="S22" s="38" t="str">
        <f ca="1">IFERROR(OFFSET('node config'!$V22,0,2*(COLUMN()-COLUMN($M22)))/INDEX('node config'!$B22:$B71,MATCH(K22,'node config'!$A22:$A71,0))-1,"")</f>
        <v/>
      </c>
      <c r="T22" s="38" t="str">
        <f ca="1">IFERROR(OFFSET('node config'!$V22,0,2*(COLUMN()-COLUMN($M22)))/INDEX('node config'!$B22:$B71,MATCH(L22,'node config'!$A22:$A71,0))-1,"")</f>
        <v/>
      </c>
      <c r="U22" s="36">
        <f t="shared" ca="1" si="352"/>
        <v>297</v>
      </c>
      <c r="V22" s="36">
        <f t="shared" ca="1" si="352"/>
        <v>255</v>
      </c>
      <c r="W22" s="36" t="str">
        <f t="shared" ca="1" si="352"/>
        <v/>
      </c>
      <c r="X22" s="36" t="str">
        <f t="shared" ca="1" si="352"/>
        <v/>
      </c>
      <c r="Y22" s="36" t="str">
        <f t="shared" ca="1" si="352"/>
        <v/>
      </c>
      <c r="Z22" s="36" t="str">
        <f t="shared" ca="1" si="352"/>
        <v/>
      </c>
      <c r="AA22" s="36" t="str">
        <f t="shared" ca="1" si="352"/>
        <v/>
      </c>
      <c r="AB22" s="36" t="str">
        <f t="shared" ca="1" si="352"/>
        <v/>
      </c>
      <c r="AC22" s="40">
        <f t="shared" ca="1" si="353"/>
        <v>13</v>
      </c>
      <c r="AD22" s="40">
        <f t="shared" ca="1" si="354"/>
        <v>0</v>
      </c>
      <c r="AE22" s="40">
        <f t="shared" ca="1" si="355"/>
        <v>0</v>
      </c>
      <c r="AF22" s="40">
        <f t="shared" ca="1" si="356"/>
        <v>0</v>
      </c>
      <c r="AG22" s="40">
        <f t="shared" ca="1" si="357"/>
        <v>0</v>
      </c>
      <c r="AH22" s="40">
        <f t="shared" ca="1" si="358"/>
        <v>0</v>
      </c>
      <c r="AI22" s="40">
        <f t="shared" ca="1" si="359"/>
        <v>0</v>
      </c>
      <c r="AJ22" s="40">
        <f t="shared" ca="1" si="360"/>
        <v>0</v>
      </c>
      <c r="AK22" s="39">
        <f t="shared" ca="1" si="2"/>
        <v>0</v>
      </c>
      <c r="AL22" s="39">
        <f t="shared" ca="1" si="3"/>
        <v>0</v>
      </c>
      <c r="AM22" s="39">
        <f t="shared" ca="1" si="4"/>
        <v>0</v>
      </c>
      <c r="AN22" s="39">
        <f t="shared" ca="1" si="5"/>
        <v>0</v>
      </c>
      <c r="AO22" s="39">
        <f t="shared" ca="1" si="6"/>
        <v>0</v>
      </c>
      <c r="AP22" s="39">
        <f t="shared" ca="1" si="7"/>
        <v>0</v>
      </c>
      <c r="AQ22" s="39">
        <f t="shared" ca="1" si="8"/>
        <v>0</v>
      </c>
      <c r="AR22" s="39">
        <f t="shared" ca="1" si="9"/>
        <v>0</v>
      </c>
      <c r="AS22" s="39">
        <f t="shared" ca="1" si="10"/>
        <v>0</v>
      </c>
      <c r="AT22" s="39">
        <f t="shared" ca="1" si="11"/>
        <v>0</v>
      </c>
      <c r="AU22" s="39">
        <f t="shared" ca="1" si="12"/>
        <v>0</v>
      </c>
      <c r="AV22" s="39">
        <f t="shared" ca="1" si="13"/>
        <v>0</v>
      </c>
      <c r="AW22" s="39">
        <f t="shared" ca="1" si="14"/>
        <v>0</v>
      </c>
      <c r="AX22" s="39">
        <f t="shared" ca="1" si="15"/>
        <v>0</v>
      </c>
      <c r="AY22" s="39">
        <f t="shared" ca="1" si="16"/>
        <v>0</v>
      </c>
      <c r="AZ22" s="39">
        <f t="shared" ca="1" si="17"/>
        <v>0</v>
      </c>
      <c r="BA22" s="39">
        <f t="shared" ca="1" si="18"/>
        <v>0</v>
      </c>
      <c r="BB22" s="39">
        <f t="shared" ca="1" si="19"/>
        <v>0</v>
      </c>
      <c r="BC22" s="39">
        <f t="shared" ca="1" si="20"/>
        <v>0</v>
      </c>
      <c r="BD22" s="39">
        <f t="shared" ca="1" si="21"/>
        <v>0</v>
      </c>
      <c r="BE22" s="39">
        <f t="shared" ca="1" si="22"/>
        <v>0</v>
      </c>
      <c r="BF22" s="39">
        <f t="shared" ca="1" si="23"/>
        <v>0</v>
      </c>
      <c r="BG22" s="39">
        <f t="shared" ca="1" si="24"/>
        <v>0</v>
      </c>
      <c r="BH22" s="39">
        <f t="shared" ca="1" si="25"/>
        <v>0</v>
      </c>
      <c r="BI22" s="39">
        <f t="shared" ca="1" si="26"/>
        <v>0</v>
      </c>
      <c r="BJ22" s="39">
        <f t="shared" ca="1" si="27"/>
        <v>0</v>
      </c>
      <c r="BK22" s="39">
        <f t="shared" ca="1" si="28"/>
        <v>0</v>
      </c>
      <c r="BL22" s="39">
        <f t="shared" ca="1" si="29"/>
        <v>0</v>
      </c>
      <c r="BM22" s="39">
        <f t="shared" ca="1" si="30"/>
        <v>0</v>
      </c>
      <c r="BN22" s="39">
        <f t="shared" ca="1" si="31"/>
        <v>0</v>
      </c>
      <c r="BO22" s="39">
        <f t="shared" ca="1" si="32"/>
        <v>0</v>
      </c>
      <c r="BP22" s="39">
        <f t="shared" ca="1" si="33"/>
        <v>0</v>
      </c>
      <c r="BQ22" s="39">
        <f t="shared" ca="1" si="34"/>
        <v>0</v>
      </c>
      <c r="BR22" s="39">
        <f t="shared" ca="1" si="35"/>
        <v>0</v>
      </c>
      <c r="BS22" s="39">
        <f t="shared" ca="1" si="36"/>
        <v>0</v>
      </c>
      <c r="BT22" s="39">
        <f t="shared" ca="1" si="37"/>
        <v>0</v>
      </c>
      <c r="BU22" s="39">
        <f t="shared" ca="1" si="38"/>
        <v>29</v>
      </c>
      <c r="BV22" s="39">
        <f t="shared" ca="1" si="39"/>
        <v>-195</v>
      </c>
      <c r="BW22" s="39">
        <f t="shared" ca="1" si="40"/>
        <v>4</v>
      </c>
      <c r="BX22" s="39">
        <f t="shared" ca="1" si="41"/>
        <v>0</v>
      </c>
      <c r="BY22" s="39">
        <f t="shared" ca="1" si="42"/>
        <v>0</v>
      </c>
      <c r="BZ22" s="39">
        <f t="shared" ca="1" si="43"/>
        <v>0</v>
      </c>
      <c r="CA22" s="39">
        <f t="shared" ca="1" si="44"/>
        <v>0</v>
      </c>
      <c r="CB22" s="39">
        <f t="shared" ca="1" si="45"/>
        <v>0</v>
      </c>
      <c r="CC22" s="39">
        <f t="shared" ca="1" si="46"/>
        <v>0</v>
      </c>
      <c r="CD22" s="39">
        <f t="shared" ca="1" si="47"/>
        <v>0</v>
      </c>
      <c r="CE22" s="39">
        <f t="shared" ca="1" si="48"/>
        <v>0</v>
      </c>
      <c r="CF22" s="39">
        <f t="shared" ca="1" si="49"/>
        <v>0</v>
      </c>
      <c r="CG22" s="39">
        <f t="shared" ca="1" si="50"/>
        <v>0</v>
      </c>
      <c r="CH22" s="39">
        <f t="shared" ca="1" si="51"/>
        <v>0</v>
      </c>
      <c r="CI22" s="39">
        <f t="shared" ca="1" si="52"/>
        <v>0</v>
      </c>
      <c r="CJ22" s="39">
        <f t="shared" ca="1" si="53"/>
        <v>0</v>
      </c>
      <c r="CK22" s="39">
        <f t="shared" ca="1" si="54"/>
        <v>0</v>
      </c>
      <c r="CL22" s="39">
        <f t="shared" ca="1" si="55"/>
        <v>0</v>
      </c>
      <c r="CM22" s="39">
        <f t="shared" ca="1" si="56"/>
        <v>0</v>
      </c>
      <c r="CN22" s="39">
        <f t="shared" ca="1" si="57"/>
        <v>0</v>
      </c>
      <c r="CO22" s="39">
        <f t="shared" ca="1" si="58"/>
        <v>0</v>
      </c>
      <c r="CP22" s="39">
        <f t="shared" ca="1" si="59"/>
        <v>0</v>
      </c>
      <c r="CQ22" s="39">
        <f t="shared" ca="1" si="60"/>
        <v>0</v>
      </c>
      <c r="CR22" s="39">
        <f t="shared" ca="1" si="61"/>
        <v>0</v>
      </c>
      <c r="CS22" s="39">
        <f t="shared" ca="1" si="62"/>
        <v>0</v>
      </c>
      <c r="CT22" s="39">
        <f t="shared" ca="1" si="63"/>
        <v>0</v>
      </c>
      <c r="CU22" s="39">
        <f t="shared" ca="1" si="64"/>
        <v>0</v>
      </c>
      <c r="CV22" s="39">
        <f t="shared" ca="1" si="65"/>
        <v>47</v>
      </c>
      <c r="CW22" s="39">
        <f t="shared" ca="1" si="66"/>
        <v>23</v>
      </c>
      <c r="CX22" s="39">
        <f t="shared" ca="1" si="67"/>
        <v>870</v>
      </c>
      <c r="CY22" s="39">
        <f t="shared" ca="1" si="68"/>
        <v>1</v>
      </c>
      <c r="CZ22" s="39">
        <f t="shared" ca="1" si="69"/>
        <v>0</v>
      </c>
      <c r="DA22" s="39">
        <f t="shared" ca="1" si="70"/>
        <v>0</v>
      </c>
      <c r="DB22" s="39">
        <f t="shared" ca="1" si="71"/>
        <v>0</v>
      </c>
      <c r="DC22" s="39">
        <f t="shared" ca="1" si="72"/>
        <v>0</v>
      </c>
      <c r="DD22" s="39">
        <f t="shared" ca="1" si="73"/>
        <v>0</v>
      </c>
      <c r="DE22" s="39">
        <f t="shared" ca="1" si="74"/>
        <v>0</v>
      </c>
      <c r="DF22" s="39">
        <f t="shared" ca="1" si="75"/>
        <v>0</v>
      </c>
      <c r="DG22" s="39">
        <f t="shared" ca="1" si="76"/>
        <v>0</v>
      </c>
      <c r="DH22" s="39">
        <f t="shared" ca="1" si="77"/>
        <v>0</v>
      </c>
      <c r="DI22" s="39">
        <f t="shared" ca="1" si="78"/>
        <v>0</v>
      </c>
      <c r="DJ22" s="39">
        <f t="shared" ca="1" si="79"/>
        <v>0</v>
      </c>
      <c r="DK22" s="39">
        <f t="shared" ca="1" si="80"/>
        <v>0</v>
      </c>
      <c r="DL22" s="39">
        <f t="shared" ca="1" si="81"/>
        <v>0</v>
      </c>
      <c r="DM22" s="39">
        <f t="shared" ca="1" si="82"/>
        <v>0</v>
      </c>
      <c r="DN22" s="39">
        <f t="shared" ca="1" si="83"/>
        <v>0</v>
      </c>
      <c r="DO22" s="39">
        <f t="shared" ca="1" si="84"/>
        <v>0</v>
      </c>
      <c r="DP22" s="39">
        <f t="shared" ca="1" si="85"/>
        <v>0</v>
      </c>
      <c r="DQ22" s="39">
        <f t="shared" ca="1" si="86"/>
        <v>0</v>
      </c>
      <c r="DR22" s="39">
        <f t="shared" ca="1" si="87"/>
        <v>0</v>
      </c>
      <c r="DS22" s="39">
        <f t="shared" ca="1" si="88"/>
        <v>0</v>
      </c>
      <c r="DT22" s="39">
        <f t="shared" ca="1" si="89"/>
        <v>0</v>
      </c>
      <c r="DU22" s="39">
        <f t="shared" ca="1" si="90"/>
        <v>0</v>
      </c>
      <c r="DV22" s="39">
        <f t="shared" ca="1" si="91"/>
        <v>0</v>
      </c>
      <c r="DW22" s="39">
        <f t="shared" ca="1" si="92"/>
        <v>0</v>
      </c>
      <c r="DX22" s="39">
        <f t="shared" ca="1" si="93"/>
        <v>0</v>
      </c>
      <c r="DY22" s="39">
        <f t="shared" ca="1" si="94"/>
        <v>0</v>
      </c>
      <c r="DZ22" s="39">
        <f t="shared" ca="1" si="95"/>
        <v>0</v>
      </c>
      <c r="EA22" s="39">
        <f t="shared" ca="1" si="96"/>
        <v>0</v>
      </c>
      <c r="EB22" s="39">
        <f t="shared" ca="1" si="97"/>
        <v>0</v>
      </c>
      <c r="EC22" s="39">
        <f t="shared" ca="1" si="98"/>
        <v>0</v>
      </c>
      <c r="ED22" s="39">
        <f t="shared" ca="1" si="99"/>
        <v>0</v>
      </c>
      <c r="EE22" s="39">
        <f t="shared" ca="1" si="100"/>
        <v>0</v>
      </c>
      <c r="EF22" s="39">
        <f t="shared" ca="1" si="101"/>
        <v>0</v>
      </c>
      <c r="EG22" s="39">
        <f t="shared" ca="1" si="102"/>
        <v>0</v>
      </c>
      <c r="EH22" s="39">
        <f t="shared" ca="1" si="103"/>
        <v>0</v>
      </c>
      <c r="EI22" s="39">
        <f t="shared" ca="1" si="104"/>
        <v>0</v>
      </c>
      <c r="EJ22" s="39">
        <f t="shared" ca="1" si="105"/>
        <v>0</v>
      </c>
      <c r="EK22" s="39">
        <f t="shared" ca="1" si="106"/>
        <v>0</v>
      </c>
      <c r="EL22" s="39">
        <f t="shared" ca="1" si="107"/>
        <v>0</v>
      </c>
      <c r="EM22" s="39">
        <f t="shared" ca="1" si="108"/>
        <v>0</v>
      </c>
      <c r="EN22" s="39">
        <f t="shared" ca="1" si="109"/>
        <v>0</v>
      </c>
      <c r="EO22" s="39">
        <f t="shared" ca="1" si="110"/>
        <v>0</v>
      </c>
      <c r="EP22" s="39">
        <f t="shared" ca="1" si="111"/>
        <v>0</v>
      </c>
      <c r="EQ22" s="39">
        <f t="shared" ca="1" si="112"/>
        <v>0</v>
      </c>
      <c r="ER22" s="39">
        <f t="shared" ca="1" si="113"/>
        <v>0</v>
      </c>
      <c r="ES22" s="39">
        <f t="shared" ca="1" si="114"/>
        <v>0</v>
      </c>
      <c r="ET22" s="39">
        <f t="shared" ca="1" si="115"/>
        <v>0</v>
      </c>
      <c r="EU22" s="39">
        <f t="shared" ca="1" si="116"/>
        <v>0</v>
      </c>
      <c r="EV22" s="39">
        <f t="shared" ca="1" si="117"/>
        <v>0</v>
      </c>
      <c r="EW22" s="39">
        <f t="shared" ca="1" si="118"/>
        <v>0</v>
      </c>
      <c r="EX22" s="39">
        <f t="shared" ca="1" si="119"/>
        <v>0</v>
      </c>
      <c r="EY22" s="39">
        <f t="shared" ca="1" si="120"/>
        <v>0</v>
      </c>
      <c r="EZ22" s="39">
        <f t="shared" ca="1" si="121"/>
        <v>0</v>
      </c>
      <c r="FA22" s="39">
        <f t="shared" ca="1" si="122"/>
        <v>0</v>
      </c>
      <c r="FB22" s="39">
        <f t="shared" ca="1" si="123"/>
        <v>0</v>
      </c>
      <c r="FC22" s="39">
        <f t="shared" ca="1" si="124"/>
        <v>0</v>
      </c>
      <c r="FD22" s="39">
        <f t="shared" ca="1" si="125"/>
        <v>0</v>
      </c>
      <c r="FE22" s="39">
        <f t="shared" ca="1" si="126"/>
        <v>0</v>
      </c>
      <c r="FF22" s="39">
        <f t="shared" ca="1" si="127"/>
        <v>0</v>
      </c>
      <c r="FG22" s="39">
        <f t="shared" ca="1" si="128"/>
        <v>0</v>
      </c>
      <c r="FH22" s="39">
        <f t="shared" ca="1" si="129"/>
        <v>0</v>
      </c>
      <c r="FI22" s="39">
        <f t="shared" ca="1" si="130"/>
        <v>0</v>
      </c>
      <c r="FJ22" s="39">
        <f t="shared" ca="1" si="131"/>
        <v>0</v>
      </c>
      <c r="FK22" s="39">
        <f t="shared" ca="1" si="132"/>
        <v>0</v>
      </c>
      <c r="FL22" s="39">
        <f t="shared" ca="1" si="133"/>
        <v>0</v>
      </c>
      <c r="FM22" s="39">
        <f t="shared" ca="1" si="134"/>
        <v>0</v>
      </c>
      <c r="FN22" s="39">
        <f t="shared" ca="1" si="135"/>
        <v>0</v>
      </c>
      <c r="FO22" s="39">
        <f t="shared" ca="1" si="136"/>
        <v>0</v>
      </c>
      <c r="FP22" s="39">
        <f t="shared" ca="1" si="137"/>
        <v>0</v>
      </c>
      <c r="FQ22" s="39">
        <f t="shared" ca="1" si="138"/>
        <v>0</v>
      </c>
      <c r="FR22" s="39">
        <f t="shared" ca="1" si="139"/>
        <v>0</v>
      </c>
      <c r="FS22" s="39">
        <f t="shared" ca="1" si="140"/>
        <v>0</v>
      </c>
      <c r="FT22" s="39">
        <f t="shared" ca="1" si="141"/>
        <v>0</v>
      </c>
      <c r="FU22" s="39">
        <f t="shared" ca="1" si="142"/>
        <v>0</v>
      </c>
      <c r="FV22" s="39">
        <f t="shared" ca="1" si="143"/>
        <v>0</v>
      </c>
      <c r="FW22" s="39">
        <f t="shared" ca="1" si="144"/>
        <v>0</v>
      </c>
      <c r="FX22" s="39">
        <f t="shared" ca="1" si="145"/>
        <v>0</v>
      </c>
      <c r="FY22" s="39">
        <f t="shared" ca="1" si="146"/>
        <v>0</v>
      </c>
      <c r="FZ22" s="39">
        <f t="shared" ca="1" si="147"/>
        <v>0</v>
      </c>
      <c r="GA22" s="39">
        <f t="shared" ca="1" si="148"/>
        <v>0</v>
      </c>
      <c r="GB22" s="39">
        <f t="shared" ca="1" si="149"/>
        <v>5</v>
      </c>
      <c r="GC22" s="39">
        <f t="shared" ca="1" si="150"/>
        <v>0</v>
      </c>
      <c r="GD22" s="39">
        <f t="shared" ca="1" si="151"/>
        <v>0</v>
      </c>
      <c r="GE22" s="39">
        <f t="shared" ca="1" si="152"/>
        <v>0</v>
      </c>
      <c r="GF22" s="39">
        <f t="shared" ca="1" si="153"/>
        <v>0</v>
      </c>
      <c r="GG22" s="39">
        <f t="shared" ca="1" si="154"/>
        <v>0</v>
      </c>
      <c r="GH22" s="39">
        <f t="shared" ca="1" si="155"/>
        <v>0</v>
      </c>
      <c r="GI22" s="39">
        <f t="shared" ca="1" si="156"/>
        <v>0</v>
      </c>
      <c r="GJ22" s="39">
        <f t="shared" ca="1" si="157"/>
        <v>0</v>
      </c>
      <c r="GK22" s="39">
        <f t="shared" ca="1" si="158"/>
        <v>0</v>
      </c>
      <c r="GL22" s="39">
        <f t="shared" ca="1" si="159"/>
        <v>0</v>
      </c>
      <c r="GM22" s="39">
        <f t="shared" ca="1" si="160"/>
        <v>0</v>
      </c>
      <c r="GN22" s="39">
        <f t="shared" ca="1" si="161"/>
        <v>0</v>
      </c>
      <c r="GO22" s="39">
        <f t="shared" ca="1" si="162"/>
        <v>0</v>
      </c>
      <c r="GP22" s="39">
        <f t="shared" ca="1" si="163"/>
        <v>0</v>
      </c>
      <c r="GQ22" s="39">
        <f t="shared" ca="1" si="164"/>
        <v>0</v>
      </c>
      <c r="GR22" s="39">
        <f t="shared" ca="1" si="165"/>
        <v>0</v>
      </c>
      <c r="GS22" s="39">
        <f t="shared" ca="1" si="166"/>
        <v>0</v>
      </c>
      <c r="GT22" s="39">
        <f t="shared" ca="1" si="167"/>
        <v>0</v>
      </c>
      <c r="GU22" s="39">
        <f t="shared" ca="1" si="168"/>
        <v>0</v>
      </c>
      <c r="GV22" s="39">
        <f t="shared" ca="1" si="169"/>
        <v>0</v>
      </c>
      <c r="GW22" s="39">
        <f t="shared" ca="1" si="170"/>
        <v>0</v>
      </c>
      <c r="GX22" s="39">
        <f t="shared" ca="1" si="171"/>
        <v>0</v>
      </c>
      <c r="GY22" s="39">
        <f t="shared" ca="1" si="172"/>
        <v>0</v>
      </c>
      <c r="GZ22" s="39">
        <f t="shared" ca="1" si="173"/>
        <v>0</v>
      </c>
      <c r="HA22" s="39">
        <f t="shared" ca="1" si="174"/>
        <v>0</v>
      </c>
      <c r="HB22" s="39">
        <f t="shared" ca="1" si="175"/>
        <v>0</v>
      </c>
      <c r="HC22" s="39">
        <f t="shared" ca="1" si="176"/>
        <v>0</v>
      </c>
      <c r="HD22" s="39">
        <f t="shared" ca="1" si="177"/>
        <v>0</v>
      </c>
      <c r="HE22" s="39">
        <f t="shared" ca="1" si="178"/>
        <v>0</v>
      </c>
      <c r="HF22" s="39">
        <f t="shared" ca="1" si="179"/>
        <v>0</v>
      </c>
      <c r="HG22" s="39">
        <f t="shared" ca="1" si="180"/>
        <v>0</v>
      </c>
      <c r="HH22" s="39">
        <f t="shared" ca="1" si="181"/>
        <v>0</v>
      </c>
      <c r="HI22" s="39">
        <f t="shared" ca="1" si="182"/>
        <v>0</v>
      </c>
      <c r="HJ22" s="39">
        <f t="shared" ca="1" si="183"/>
        <v>0</v>
      </c>
      <c r="HK22" s="39">
        <f t="shared" ca="1" si="184"/>
        <v>0</v>
      </c>
      <c r="HL22" s="39">
        <f t="shared" ca="1" si="185"/>
        <v>0</v>
      </c>
      <c r="HM22" s="39">
        <f t="shared" ca="1" si="186"/>
        <v>0</v>
      </c>
      <c r="HN22" s="39">
        <f t="shared" ca="1" si="187"/>
        <v>0</v>
      </c>
      <c r="HO22" s="39">
        <f t="shared" ca="1" si="188"/>
        <v>0</v>
      </c>
      <c r="HP22" s="39">
        <f t="shared" ca="1" si="189"/>
        <v>0</v>
      </c>
      <c r="HQ22" s="39">
        <f t="shared" ca="1" si="190"/>
        <v>0</v>
      </c>
      <c r="HR22" s="39">
        <f t="shared" ca="1" si="191"/>
        <v>36241</v>
      </c>
      <c r="HS22" s="39">
        <f t="shared" ca="1" si="192"/>
        <v>0</v>
      </c>
      <c r="HT22" s="39">
        <f t="shared" ca="1" si="193"/>
        <v>1</v>
      </c>
      <c r="HU22" s="39">
        <f t="shared" ca="1" si="194"/>
        <v>0</v>
      </c>
      <c r="HV22" s="39">
        <f t="shared" ca="1" si="195"/>
        <v>0</v>
      </c>
      <c r="HW22" s="39">
        <f t="shared" ca="1" si="196"/>
        <v>0</v>
      </c>
      <c r="HX22" s="39">
        <f t="shared" ca="1" si="197"/>
        <v>0</v>
      </c>
      <c r="HY22" s="39">
        <f t="shared" ca="1" si="198"/>
        <v>0</v>
      </c>
      <c r="HZ22" s="39">
        <f t="shared" ca="1" si="199"/>
        <v>0</v>
      </c>
      <c r="IA22" s="39">
        <f t="shared" ca="1" si="200"/>
        <v>0</v>
      </c>
      <c r="IB22" s="39">
        <f t="shared" ca="1" si="201"/>
        <v>0</v>
      </c>
      <c r="IC22" s="39">
        <f t="shared" ca="1" si="202"/>
        <v>0</v>
      </c>
      <c r="ID22" s="39">
        <f t="shared" ca="1" si="203"/>
        <v>0</v>
      </c>
      <c r="IE22" s="39">
        <f t="shared" ca="1" si="204"/>
        <v>0</v>
      </c>
      <c r="IF22" s="39">
        <f t="shared" ca="1" si="205"/>
        <v>0</v>
      </c>
      <c r="IG22" s="39">
        <f t="shared" ca="1" si="206"/>
        <v>5</v>
      </c>
      <c r="IH22" s="39">
        <f t="shared" ca="1" si="207"/>
        <v>0</v>
      </c>
      <c r="II22" s="39">
        <f t="shared" ca="1" si="208"/>
        <v>0</v>
      </c>
      <c r="IJ22" s="39">
        <f t="shared" ca="1" si="209"/>
        <v>0</v>
      </c>
      <c r="IK22" s="39">
        <f t="shared" ca="1" si="210"/>
        <v>0</v>
      </c>
      <c r="IL22" s="39">
        <f t="shared" ca="1" si="211"/>
        <v>0</v>
      </c>
      <c r="IM22" s="39">
        <f t="shared" ca="1" si="212"/>
        <v>1</v>
      </c>
      <c r="IN22" s="39">
        <f t="shared" ca="1" si="213"/>
        <v>421</v>
      </c>
      <c r="IO22" s="39">
        <f t="shared" ca="1" si="214"/>
        <v>-84</v>
      </c>
      <c r="IP22" s="39">
        <f t="shared" ca="1" si="215"/>
        <v>0</v>
      </c>
      <c r="IQ22" s="39">
        <f t="shared" ca="1" si="216"/>
        <v>0</v>
      </c>
      <c r="IR22" s="39">
        <f t="shared" ca="1" si="217"/>
        <v>0</v>
      </c>
      <c r="IS22" s="39">
        <f t="shared" ca="1" si="218"/>
        <v>0</v>
      </c>
      <c r="IT22" s="39">
        <f t="shared" ca="1" si="219"/>
        <v>0</v>
      </c>
      <c r="IU22" s="39">
        <f t="shared" ca="1" si="220"/>
        <v>0</v>
      </c>
      <c r="IV22" s="39">
        <f t="shared" ca="1" si="221"/>
        <v>0</v>
      </c>
      <c r="IW22" s="39">
        <f t="shared" ca="1" si="222"/>
        <v>0</v>
      </c>
      <c r="IX22" s="39">
        <f t="shared" ca="1" si="223"/>
        <v>0</v>
      </c>
      <c r="IY22" s="39">
        <f t="shared" ca="1" si="224"/>
        <v>0</v>
      </c>
      <c r="IZ22" s="39">
        <f t="shared" ca="1" si="225"/>
        <v>0</v>
      </c>
      <c r="JA22" s="39">
        <f t="shared" ca="1" si="226"/>
        <v>0</v>
      </c>
      <c r="JB22" s="39">
        <f t="shared" ca="1" si="227"/>
        <v>0</v>
      </c>
      <c r="JC22" s="39">
        <f t="shared" ca="1" si="228"/>
        <v>0</v>
      </c>
      <c r="JD22" s="39">
        <f t="shared" ca="1" si="229"/>
        <v>0</v>
      </c>
      <c r="JE22" s="39">
        <f t="shared" ca="1" si="230"/>
        <v>0</v>
      </c>
      <c r="JF22" s="39">
        <f t="shared" ca="1" si="231"/>
        <v>0</v>
      </c>
      <c r="JG22" s="39">
        <f t="shared" ca="1" si="232"/>
        <v>0</v>
      </c>
      <c r="JH22" s="39">
        <f t="shared" ca="1" si="233"/>
        <v>0</v>
      </c>
      <c r="JI22" s="39">
        <f t="shared" ca="1" si="234"/>
        <v>0</v>
      </c>
      <c r="JJ22" s="39">
        <f t="shared" ca="1" si="235"/>
        <v>0</v>
      </c>
      <c r="JK22" s="39">
        <f t="shared" ca="1" si="236"/>
        <v>0</v>
      </c>
      <c r="JL22" s="39">
        <f t="shared" ca="1" si="237"/>
        <v>0</v>
      </c>
      <c r="JM22" s="39">
        <f t="shared" ca="1" si="238"/>
        <v>0</v>
      </c>
      <c r="JN22" s="39">
        <f t="shared" ca="1" si="239"/>
        <v>0</v>
      </c>
      <c r="JO22" s="39">
        <f t="shared" ca="1" si="240"/>
        <v>0</v>
      </c>
      <c r="JP22" s="39">
        <f t="shared" ca="1" si="241"/>
        <v>0</v>
      </c>
      <c r="JQ22" s="39">
        <f t="shared" ca="1" si="242"/>
        <v>0</v>
      </c>
      <c r="JR22" s="39">
        <f t="shared" ca="1" si="243"/>
        <v>0</v>
      </c>
      <c r="JS22" s="39">
        <f t="shared" ca="1" si="244"/>
        <v>0</v>
      </c>
      <c r="JT22" s="39">
        <f t="shared" ca="1" si="245"/>
        <v>0</v>
      </c>
      <c r="JU22" s="39">
        <f t="shared" ca="1" si="246"/>
        <v>0</v>
      </c>
      <c r="JV22" s="39">
        <f t="shared" ca="1" si="247"/>
        <v>0</v>
      </c>
      <c r="JW22" s="39">
        <f t="shared" ca="1" si="248"/>
        <v>0</v>
      </c>
      <c r="JX22" s="39">
        <f t="shared" ca="1" si="249"/>
        <v>0</v>
      </c>
      <c r="JY22" s="39">
        <f t="shared" ca="1" si="250"/>
        <v>0</v>
      </c>
      <c r="JZ22" s="39">
        <f t="shared" ca="1" si="251"/>
        <v>0</v>
      </c>
      <c r="KA22" s="39">
        <f t="shared" ca="1" si="252"/>
        <v>0</v>
      </c>
      <c r="KB22" s="39">
        <f t="shared" ca="1" si="253"/>
        <v>0</v>
      </c>
      <c r="KC22" s="39">
        <f t="shared" ca="1" si="254"/>
        <v>-167</v>
      </c>
      <c r="KD22" s="39">
        <f t="shared" ca="1" si="255"/>
        <v>7</v>
      </c>
      <c r="KE22" s="39">
        <f t="shared" ca="1" si="256"/>
        <v>3</v>
      </c>
      <c r="KF22" s="39">
        <f t="shared" ca="1" si="257"/>
        <v>13</v>
      </c>
      <c r="KG22" s="39">
        <f t="shared" ca="1" si="258"/>
        <v>1</v>
      </c>
      <c r="KH22" s="39">
        <f t="shared" ca="1" si="259"/>
        <v>0</v>
      </c>
      <c r="KI22" s="39">
        <f t="shared" ca="1" si="260"/>
        <v>0</v>
      </c>
      <c r="KJ22" s="39">
        <f t="shared" ca="1" si="261"/>
        <v>0</v>
      </c>
      <c r="KK22" s="39">
        <f t="shared" ca="1" si="262"/>
        <v>0</v>
      </c>
      <c r="KL22" s="39">
        <f t="shared" ca="1" si="263"/>
        <v>0</v>
      </c>
      <c r="KM22" s="39">
        <f t="shared" ca="1" si="264"/>
        <v>0</v>
      </c>
      <c r="KN22" s="39">
        <f t="shared" ca="1" si="265"/>
        <v>0</v>
      </c>
      <c r="KO22" s="39">
        <f t="shared" ca="1" si="266"/>
        <v>0</v>
      </c>
      <c r="KP22" s="39">
        <f t="shared" ca="1" si="267"/>
        <v>0</v>
      </c>
      <c r="KQ22" s="39">
        <f t="shared" ca="1" si="268"/>
        <v>0</v>
      </c>
      <c r="KR22" s="39">
        <f t="shared" ca="1" si="269"/>
        <v>0</v>
      </c>
      <c r="KS22" s="39">
        <f t="shared" ca="1" si="270"/>
        <v>0</v>
      </c>
      <c r="KT22" s="39">
        <f t="shared" ca="1" si="271"/>
        <v>0</v>
      </c>
      <c r="KU22" s="39">
        <f t="shared" ca="1" si="272"/>
        <v>0</v>
      </c>
      <c r="KV22" s="39">
        <f t="shared" ca="1" si="273"/>
        <v>0</v>
      </c>
      <c r="KW22" s="39">
        <f t="shared" ca="1" si="274"/>
        <v>0</v>
      </c>
      <c r="KX22" s="39">
        <f t="shared" ca="1" si="275"/>
        <v>-245</v>
      </c>
      <c r="KY22" s="39">
        <f t="shared" ca="1" si="276"/>
        <v>0</v>
      </c>
      <c r="KZ22" s="39">
        <f t="shared" ca="1" si="277"/>
        <v>1</v>
      </c>
      <c r="LA22" s="39">
        <f t="shared" ca="1" si="278"/>
        <v>139</v>
      </c>
      <c r="LB22" s="39">
        <f t="shared" ca="1" si="279"/>
        <v>0</v>
      </c>
      <c r="LC22" s="39">
        <f t="shared" ca="1" si="280"/>
        <v>0</v>
      </c>
      <c r="LD22" s="39">
        <f t="shared" ca="1" si="281"/>
        <v>0</v>
      </c>
      <c r="LE22" s="39">
        <f t="shared" ca="1" si="282"/>
        <v>0</v>
      </c>
      <c r="LF22" s="39">
        <f t="shared" ca="1" si="283"/>
        <v>0</v>
      </c>
      <c r="LG22" s="39">
        <f t="shared" ca="1" si="284"/>
        <v>0</v>
      </c>
      <c r="LH22" s="39">
        <f t="shared" ca="1" si="285"/>
        <v>160</v>
      </c>
      <c r="LI22" s="39">
        <f t="shared" ca="1" si="286"/>
        <v>5</v>
      </c>
      <c r="LJ22" s="39">
        <f t="shared" ca="1" si="287"/>
        <v>0</v>
      </c>
      <c r="LK22" s="39">
        <f t="shared" ca="1" si="288"/>
        <v>0</v>
      </c>
      <c r="LL22" s="39">
        <f t="shared" ca="1" si="289"/>
        <v>0</v>
      </c>
      <c r="LM22" s="39">
        <f t="shared" ca="1" si="290"/>
        <v>0</v>
      </c>
      <c r="LN22" s="39">
        <f t="shared" ca="1" si="291"/>
        <v>0</v>
      </c>
      <c r="LO22" s="39">
        <f t="shared" ca="1" si="292"/>
        <v>0</v>
      </c>
      <c r="LP22" s="39">
        <f t="shared" ca="1" si="293"/>
        <v>0</v>
      </c>
      <c r="LQ22" s="39">
        <f t="shared" ca="1" si="294"/>
        <v>0</v>
      </c>
      <c r="LR22" s="39">
        <f t="shared" ca="1" si="295"/>
        <v>0</v>
      </c>
      <c r="LS22" s="39">
        <f t="shared" ca="1" si="296"/>
        <v>0</v>
      </c>
      <c r="LT22" s="39">
        <f t="shared" ca="1" si="297"/>
        <v>769</v>
      </c>
      <c r="LU22" s="39">
        <f t="shared" ca="1" si="298"/>
        <v>5</v>
      </c>
      <c r="LV22" s="39">
        <f t="shared" ca="1" si="299"/>
        <v>13</v>
      </c>
      <c r="LW22" s="39">
        <f t="shared" ca="1" si="300"/>
        <v>59</v>
      </c>
      <c r="LX22" s="39">
        <f t="shared" ca="1" si="301"/>
        <v>6400</v>
      </c>
      <c r="LY22" s="39">
        <f t="shared" ca="1" si="302"/>
        <v>29</v>
      </c>
      <c r="LZ22" s="39">
        <f t="shared" ca="1" si="303"/>
        <v>0</v>
      </c>
      <c r="MA22" s="39">
        <f t="shared" ca="1" si="304"/>
        <v>0</v>
      </c>
      <c r="MB22" s="39">
        <f t="shared" ca="1" si="305"/>
        <v>0</v>
      </c>
      <c r="MC22" s="39">
        <f t="shared" ca="1" si="306"/>
        <v>0</v>
      </c>
      <c r="MD22" s="39">
        <f t="shared" ca="1" si="307"/>
        <v>0</v>
      </c>
      <c r="ME22" s="39">
        <f t="shared" ca="1" si="308"/>
        <v>0</v>
      </c>
      <c r="MF22" s="39">
        <f t="shared" ca="1" si="309"/>
        <v>0</v>
      </c>
      <c r="MG22" s="39">
        <f t="shared" ca="1" si="310"/>
        <v>0</v>
      </c>
      <c r="MH22" s="39">
        <f t="shared" ca="1" si="311"/>
        <v>0</v>
      </c>
      <c r="MI22" s="39">
        <f t="shared" ca="1" si="312"/>
        <v>0</v>
      </c>
      <c r="MJ22" s="39">
        <f t="shared" ca="1" si="313"/>
        <v>0</v>
      </c>
      <c r="MK22" s="39">
        <f t="shared" ca="1" si="314"/>
        <v>0</v>
      </c>
      <c r="ML22" s="39">
        <f t="shared" ca="1" si="315"/>
        <v>0</v>
      </c>
      <c r="MM22" s="39">
        <f t="shared" ca="1" si="316"/>
        <v>0</v>
      </c>
      <c r="MN22" s="39">
        <f t="shared" ca="1" si="317"/>
        <v>0</v>
      </c>
      <c r="MO22" s="39">
        <f t="shared" ca="1" si="318"/>
        <v>0</v>
      </c>
      <c r="MP22" s="39">
        <f t="shared" ca="1" si="319"/>
        <v>0</v>
      </c>
      <c r="MQ22" s="39">
        <f t="shared" ca="1" si="320"/>
        <v>0</v>
      </c>
      <c r="MR22" s="39">
        <f t="shared" ca="1" si="321"/>
        <v>0</v>
      </c>
      <c r="MS22" s="39">
        <f t="shared" ca="1" si="322"/>
        <v>0</v>
      </c>
      <c r="MT22" s="39">
        <f t="shared" ca="1" si="323"/>
        <v>0</v>
      </c>
      <c r="MU22" s="39">
        <f t="shared" ca="1" si="324"/>
        <v>0</v>
      </c>
      <c r="MV22" s="39">
        <f t="shared" ca="1" si="325"/>
        <v>0</v>
      </c>
      <c r="MW22" s="39">
        <f t="shared" ca="1" si="326"/>
        <v>0</v>
      </c>
      <c r="MX22" s="39">
        <f t="shared" ca="1" si="327"/>
        <v>0</v>
      </c>
      <c r="MY22" s="39">
        <f t="shared" ca="1" si="328"/>
        <v>0</v>
      </c>
      <c r="MZ22" s="39">
        <f t="shared" ca="1" si="329"/>
        <v>0</v>
      </c>
      <c r="NA22" s="39">
        <f t="shared" ca="1" si="330"/>
        <v>0</v>
      </c>
      <c r="NB22" s="39">
        <f t="shared" ca="1" si="331"/>
        <v>0</v>
      </c>
      <c r="NC22" s="39">
        <f t="shared" ca="1" si="332"/>
        <v>5</v>
      </c>
      <c r="ND22" s="39">
        <f t="shared" ca="1" si="333"/>
        <v>0</v>
      </c>
      <c r="NE22" s="39">
        <f t="shared" ca="1" si="334"/>
        <v>5</v>
      </c>
      <c r="NF22" s="39">
        <f t="shared" ca="1" si="335"/>
        <v>0</v>
      </c>
      <c r="NG22" s="39">
        <f t="shared" ca="1" si="336"/>
        <v>0</v>
      </c>
      <c r="NH22" s="39">
        <f t="shared" ca="1" si="337"/>
        <v>0</v>
      </c>
      <c r="NI22" s="39">
        <f t="shared" ca="1" si="338"/>
        <v>0</v>
      </c>
      <c r="NJ22" s="39">
        <f t="shared" ca="1" si="339"/>
        <v>0</v>
      </c>
      <c r="NK22" s="39">
        <f t="shared" ca="1" si="340"/>
        <v>0</v>
      </c>
      <c r="NL22" s="39">
        <f t="shared" ca="1" si="341"/>
        <v>0</v>
      </c>
      <c r="NM22" s="39">
        <f t="shared" ca="1" si="342"/>
        <v>0</v>
      </c>
      <c r="NN22" s="39">
        <f t="shared" ca="1" si="343"/>
        <v>0</v>
      </c>
      <c r="NO22" s="39">
        <f t="shared" ca="1" si="344"/>
        <v>0</v>
      </c>
      <c r="NP22" s="39">
        <f t="shared" ca="1" si="345"/>
        <v>0</v>
      </c>
      <c r="NQ22" s="39">
        <f t="shared" ca="1" si="346"/>
        <v>0</v>
      </c>
      <c r="NR22" s="39">
        <f t="shared" ca="1" si="347"/>
        <v>0</v>
      </c>
      <c r="NS22" s="39">
        <f t="shared" ca="1" si="348"/>
        <v>0</v>
      </c>
      <c r="NT22" s="39">
        <f t="shared" ca="1" si="349"/>
        <v>0</v>
      </c>
      <c r="NU22" s="39">
        <f t="shared" ca="1" si="350"/>
        <v>0</v>
      </c>
      <c r="NV22" s="39">
        <f t="shared" ca="1" si="351"/>
        <v>0</v>
      </c>
    </row>
    <row r="23" spans="1:386" x14ac:dyDescent="0.2">
      <c r="A23" s="39">
        <f>'node config'!$A23</f>
        <v>46</v>
      </c>
      <c r="B23" s="39" t="str">
        <f>'node config'!$C23</f>
        <v>app_first</v>
      </c>
      <c r="C23" s="39">
        <f>'node config'!E23</f>
        <v>1</v>
      </c>
      <c r="D23" s="40">
        <f>'node config'!$H23</f>
        <v>2</v>
      </c>
      <c r="E23" s="36">
        <f ca="1">IF(ISBLANK(OFFSET('node config'!$U23,0,2*(COLUMN()-COLUMN($E23)))),"",OFFSET('node config'!$U23,0,2*(COLUMN()-COLUMN($E23))))</f>
        <v>42</v>
      </c>
      <c r="F23" s="36">
        <f ca="1">IF(ISBLANK(OFFSET('node config'!$U23,0,2*(COLUMN()-COLUMN($E23)))),"",OFFSET('node config'!$U23,0,2*(COLUMN()-COLUMN($E23))))</f>
        <v>39</v>
      </c>
      <c r="G23" s="36">
        <f ca="1">IF(ISBLANK(OFFSET('node config'!$U23,0,2*(COLUMN()-COLUMN($E23)))),"",OFFSET('node config'!$U23,0,2*(COLUMN()-COLUMN($E23))))</f>
        <v>27</v>
      </c>
      <c r="H23" s="36">
        <f ca="1">IF(ISBLANK(OFFSET('node config'!$U23,0,2*(COLUMN()-COLUMN($E23)))),"",OFFSET('node config'!$U23,0,2*(COLUMN()-COLUMN($E23))))</f>
        <v>29</v>
      </c>
      <c r="I23" s="36">
        <f ca="1">IF(ISBLANK(OFFSET('node config'!$U23,0,2*(COLUMN()-COLUMN($E23)))),"",OFFSET('node config'!$U23,0,2*(COLUMN()-COLUMN($E23))))</f>
        <v>21</v>
      </c>
      <c r="J23" s="36">
        <f ca="1">IF(ISBLANK(OFFSET('node config'!$U23,0,2*(COLUMN()-COLUMN($E23)))),"",OFFSET('node config'!$U23,0,2*(COLUMN()-COLUMN($E23))))</f>
        <v>5</v>
      </c>
      <c r="K23" s="36">
        <f ca="1">IF(ISBLANK(OFFSET('node config'!$U23,0,2*(COLUMN()-COLUMN($E23)))),"",OFFSET('node config'!$U23,0,2*(COLUMN()-COLUMN($E23))))</f>
        <v>40</v>
      </c>
      <c r="L23" s="36">
        <f ca="1">IF(ISBLANK(OFFSET('node config'!$U23,0,2*(COLUMN()-COLUMN($E23)))),"",OFFSET('node config'!$U23,0,2*(COLUMN()-COLUMN($E23))))</f>
        <v>40</v>
      </c>
      <c r="M23" s="38">
        <f ca="1">IFERROR(OFFSET('node config'!$V23,0,2*(COLUMN()-COLUMN($M23)))/INDEX('node config'!$B23:$B72,MATCH(E23,'node config'!$A23:$A72,0))-1,"")</f>
        <v>0</v>
      </c>
      <c r="N23" s="38">
        <f ca="1">IFERROR(OFFSET('node config'!$V23,0,2*(COLUMN()-COLUMN($M23)))/INDEX('node config'!$B23:$B72,MATCH(F23,'node config'!$A23:$A72,0))-1,"")</f>
        <v>1</v>
      </c>
      <c r="O23" s="38">
        <f ca="1">IFERROR(OFFSET('node config'!$V23,0,2*(COLUMN()-COLUMN($M23)))/INDEX('node config'!$B23:$B72,MATCH(G23,'node config'!$A23:$A72,0))-1,"")</f>
        <v>1</v>
      </c>
      <c r="P23" s="38">
        <f ca="1">IFERROR(OFFSET('node config'!$V23,0,2*(COLUMN()-COLUMN($M23)))/INDEX('node config'!$B23:$B72,MATCH(H23,'node config'!$A23:$A72,0))-1,"")</f>
        <v>2</v>
      </c>
      <c r="Q23" s="38">
        <f ca="1">IFERROR(OFFSET('node config'!$V23,0,2*(COLUMN()-COLUMN($M23)))/INDEX('node config'!$B23:$B72,MATCH(I23,'node config'!$A23:$A72,0))-1,"")</f>
        <v>1</v>
      </c>
      <c r="R23" s="38">
        <f ca="1">IFERROR(OFFSET('node config'!$V23,0,2*(COLUMN()-COLUMN($M23)))/INDEX('node config'!$B23:$B72,MATCH(J23,'node config'!$A23:$A72,0))-1,"")</f>
        <v>0</v>
      </c>
      <c r="S23" s="38">
        <f ca="1">IFERROR(OFFSET('node config'!$V23,0,2*(COLUMN()-COLUMN($M23)))/INDEX('node config'!$B23:$B72,MATCH(K23,'node config'!$A23:$A72,0))-1,"")</f>
        <v>1</v>
      </c>
      <c r="T23" s="38">
        <f ca="1">IFERROR(OFFSET('node config'!$V23,0,2*(COLUMN()-COLUMN($M23)))/INDEX('node config'!$B23:$B72,MATCH(L23,'node config'!$A23:$A72,0))-1,"")</f>
        <v>2</v>
      </c>
      <c r="U23" s="36">
        <f t="shared" ca="1" si="352"/>
        <v>294</v>
      </c>
      <c r="V23" s="36">
        <f t="shared" ca="1" si="352"/>
        <v>274</v>
      </c>
      <c r="W23" s="36">
        <f t="shared" ca="1" si="352"/>
        <v>190</v>
      </c>
      <c r="X23" s="36">
        <f t="shared" ca="1" si="352"/>
        <v>205</v>
      </c>
      <c r="Y23" s="36">
        <f t="shared" ca="1" si="352"/>
        <v>148</v>
      </c>
      <c r="Z23" s="36">
        <f t="shared" ca="1" si="352"/>
        <v>35</v>
      </c>
      <c r="AA23" s="36">
        <f t="shared" ca="1" si="352"/>
        <v>281</v>
      </c>
      <c r="AB23" s="36">
        <f t="shared" ca="1" si="352"/>
        <v>282</v>
      </c>
      <c r="AC23" s="40">
        <f t="shared" ca="1" si="353"/>
        <v>2</v>
      </c>
      <c r="AD23" s="40">
        <f t="shared" ca="1" si="354"/>
        <v>0</v>
      </c>
      <c r="AE23" s="40">
        <f t="shared" ca="1" si="355"/>
        <v>0</v>
      </c>
      <c r="AF23" s="40">
        <f t="shared" ca="1" si="356"/>
        <v>0</v>
      </c>
      <c r="AG23" s="40">
        <f t="shared" ca="1" si="357"/>
        <v>0</v>
      </c>
      <c r="AH23" s="40">
        <f t="shared" ca="1" si="358"/>
        <v>0</v>
      </c>
      <c r="AI23" s="40">
        <f t="shared" ca="1" si="359"/>
        <v>0</v>
      </c>
      <c r="AJ23" s="40">
        <f t="shared" ca="1" si="360"/>
        <v>0</v>
      </c>
      <c r="AK23" s="39">
        <f t="shared" ca="1" si="2"/>
        <v>0</v>
      </c>
      <c r="AL23" s="39">
        <f t="shared" ca="1" si="3"/>
        <v>0</v>
      </c>
      <c r="AM23" s="39">
        <f t="shared" ca="1" si="4"/>
        <v>0</v>
      </c>
      <c r="AN23" s="39">
        <f t="shared" ca="1" si="5"/>
        <v>0</v>
      </c>
      <c r="AO23" s="39">
        <f t="shared" ca="1" si="6"/>
        <v>0</v>
      </c>
      <c r="AP23" s="39">
        <f t="shared" ca="1" si="7"/>
        <v>0</v>
      </c>
      <c r="AQ23" s="39">
        <f t="shared" ca="1" si="8"/>
        <v>0</v>
      </c>
      <c r="AR23" s="39">
        <f t="shared" ca="1" si="9"/>
        <v>0</v>
      </c>
      <c r="AS23" s="39">
        <f t="shared" ca="1" si="10"/>
        <v>0</v>
      </c>
      <c r="AT23" s="39">
        <f t="shared" ca="1" si="11"/>
        <v>0</v>
      </c>
      <c r="AU23" s="39">
        <f t="shared" ca="1" si="12"/>
        <v>0</v>
      </c>
      <c r="AV23" s="39">
        <f t="shared" ca="1" si="13"/>
        <v>0</v>
      </c>
      <c r="AW23" s="39">
        <f t="shared" ca="1" si="14"/>
        <v>0</v>
      </c>
      <c r="AX23" s="39">
        <f t="shared" ca="1" si="15"/>
        <v>0</v>
      </c>
      <c r="AY23" s="39">
        <f t="shared" ca="1" si="16"/>
        <v>0</v>
      </c>
      <c r="AZ23" s="39">
        <f t="shared" ca="1" si="17"/>
        <v>0</v>
      </c>
      <c r="BA23" s="39">
        <f t="shared" ca="1" si="18"/>
        <v>0</v>
      </c>
      <c r="BB23" s="39">
        <f t="shared" ca="1" si="19"/>
        <v>0</v>
      </c>
      <c r="BC23" s="39">
        <f t="shared" ca="1" si="20"/>
        <v>0</v>
      </c>
      <c r="BD23" s="39">
        <f t="shared" ca="1" si="21"/>
        <v>0</v>
      </c>
      <c r="BE23" s="39">
        <f t="shared" ca="1" si="22"/>
        <v>0</v>
      </c>
      <c r="BF23" s="39">
        <f t="shared" ca="1" si="23"/>
        <v>0</v>
      </c>
      <c r="BG23" s="39">
        <f t="shared" ca="1" si="24"/>
        <v>0</v>
      </c>
      <c r="BH23" s="39">
        <f t="shared" ca="1" si="25"/>
        <v>0</v>
      </c>
      <c r="BI23" s="39">
        <f t="shared" ca="1" si="26"/>
        <v>0</v>
      </c>
      <c r="BJ23" s="39">
        <f t="shared" ca="1" si="27"/>
        <v>0</v>
      </c>
      <c r="BK23" s="39">
        <f t="shared" ca="1" si="28"/>
        <v>0</v>
      </c>
      <c r="BL23" s="39">
        <f t="shared" ca="1" si="29"/>
        <v>0</v>
      </c>
      <c r="BM23" s="39">
        <f t="shared" ca="1" si="30"/>
        <v>0</v>
      </c>
      <c r="BN23" s="39">
        <f t="shared" ca="1" si="31"/>
        <v>0</v>
      </c>
      <c r="BO23" s="39">
        <f t="shared" ca="1" si="32"/>
        <v>0</v>
      </c>
      <c r="BP23" s="39">
        <f t="shared" ca="1" si="33"/>
        <v>0</v>
      </c>
      <c r="BQ23" s="39">
        <f t="shared" ca="1" si="34"/>
        <v>0</v>
      </c>
      <c r="BR23" s="39">
        <f t="shared" ca="1" si="35"/>
        <v>0</v>
      </c>
      <c r="BS23" s="39">
        <f t="shared" ca="1" si="36"/>
        <v>0</v>
      </c>
      <c r="BT23" s="39">
        <f t="shared" ca="1" si="37"/>
        <v>2</v>
      </c>
      <c r="BU23" s="39">
        <f t="shared" ca="1" si="38"/>
        <v>29</v>
      </c>
      <c r="BV23" s="39">
        <f t="shared" ca="1" si="39"/>
        <v>-195</v>
      </c>
      <c r="BW23" s="39">
        <f t="shared" ca="1" si="40"/>
        <v>4</v>
      </c>
      <c r="BX23" s="39">
        <f t="shared" ca="1" si="41"/>
        <v>0</v>
      </c>
      <c r="BY23" s="39">
        <f t="shared" ca="1" si="42"/>
        <v>0</v>
      </c>
      <c r="BZ23" s="39">
        <f t="shared" ca="1" si="43"/>
        <v>0</v>
      </c>
      <c r="CA23" s="39">
        <f t="shared" ca="1" si="44"/>
        <v>0</v>
      </c>
      <c r="CB23" s="39">
        <f t="shared" ca="1" si="45"/>
        <v>0</v>
      </c>
      <c r="CC23" s="39">
        <f t="shared" ca="1" si="46"/>
        <v>0</v>
      </c>
      <c r="CD23" s="39">
        <f t="shared" ca="1" si="47"/>
        <v>0</v>
      </c>
      <c r="CE23" s="39">
        <f t="shared" ca="1" si="48"/>
        <v>0</v>
      </c>
      <c r="CF23" s="39">
        <f t="shared" ca="1" si="49"/>
        <v>0</v>
      </c>
      <c r="CG23" s="39">
        <f t="shared" ca="1" si="50"/>
        <v>0</v>
      </c>
      <c r="CH23" s="39">
        <f t="shared" ca="1" si="51"/>
        <v>0</v>
      </c>
      <c r="CI23" s="39">
        <f t="shared" ca="1" si="52"/>
        <v>0</v>
      </c>
      <c r="CJ23" s="39">
        <f t="shared" ca="1" si="53"/>
        <v>0</v>
      </c>
      <c r="CK23" s="39">
        <f t="shared" ca="1" si="54"/>
        <v>0</v>
      </c>
      <c r="CL23" s="39">
        <f t="shared" ca="1" si="55"/>
        <v>0</v>
      </c>
      <c r="CM23" s="39">
        <f t="shared" ca="1" si="56"/>
        <v>0</v>
      </c>
      <c r="CN23" s="39">
        <f t="shared" ca="1" si="57"/>
        <v>0</v>
      </c>
      <c r="CO23" s="39">
        <f t="shared" ca="1" si="58"/>
        <v>0</v>
      </c>
      <c r="CP23" s="39">
        <f t="shared" ca="1" si="59"/>
        <v>0</v>
      </c>
      <c r="CQ23" s="39">
        <f t="shared" ca="1" si="60"/>
        <v>0</v>
      </c>
      <c r="CR23" s="39">
        <f t="shared" ca="1" si="61"/>
        <v>0</v>
      </c>
      <c r="CS23" s="39">
        <f t="shared" ca="1" si="62"/>
        <v>0</v>
      </c>
      <c r="CT23" s="39">
        <f t="shared" ca="1" si="63"/>
        <v>0</v>
      </c>
      <c r="CU23" s="39">
        <f t="shared" ca="1" si="64"/>
        <v>0</v>
      </c>
      <c r="CV23" s="39">
        <f t="shared" ca="1" si="65"/>
        <v>47</v>
      </c>
      <c r="CW23" s="39">
        <f t="shared" ca="1" si="66"/>
        <v>23</v>
      </c>
      <c r="CX23" s="39">
        <f t="shared" ca="1" si="67"/>
        <v>870</v>
      </c>
      <c r="CY23" s="39">
        <f t="shared" ca="1" si="68"/>
        <v>1</v>
      </c>
      <c r="CZ23" s="39">
        <f t="shared" ca="1" si="69"/>
        <v>0</v>
      </c>
      <c r="DA23" s="39">
        <f t="shared" ca="1" si="70"/>
        <v>0</v>
      </c>
      <c r="DB23" s="39">
        <f t="shared" ca="1" si="71"/>
        <v>0</v>
      </c>
      <c r="DC23" s="39">
        <f t="shared" ca="1" si="72"/>
        <v>0</v>
      </c>
      <c r="DD23" s="39">
        <f t="shared" ca="1" si="73"/>
        <v>0</v>
      </c>
      <c r="DE23" s="39">
        <f t="shared" ca="1" si="74"/>
        <v>0</v>
      </c>
      <c r="DF23" s="39">
        <f t="shared" ca="1" si="75"/>
        <v>0</v>
      </c>
      <c r="DG23" s="39">
        <f t="shared" ca="1" si="76"/>
        <v>0</v>
      </c>
      <c r="DH23" s="39">
        <f t="shared" ca="1" si="77"/>
        <v>0</v>
      </c>
      <c r="DI23" s="39">
        <f t="shared" ca="1" si="78"/>
        <v>0</v>
      </c>
      <c r="DJ23" s="39">
        <f t="shared" ca="1" si="79"/>
        <v>0</v>
      </c>
      <c r="DK23" s="39">
        <f t="shared" ca="1" si="80"/>
        <v>0</v>
      </c>
      <c r="DL23" s="39">
        <f t="shared" ca="1" si="81"/>
        <v>0</v>
      </c>
      <c r="DM23" s="39">
        <f t="shared" ca="1" si="82"/>
        <v>0</v>
      </c>
      <c r="DN23" s="39">
        <f t="shared" ca="1" si="83"/>
        <v>0</v>
      </c>
      <c r="DO23" s="39">
        <f t="shared" ca="1" si="84"/>
        <v>0</v>
      </c>
      <c r="DP23" s="39">
        <f t="shared" ca="1" si="85"/>
        <v>0</v>
      </c>
      <c r="DQ23" s="39">
        <f t="shared" ca="1" si="86"/>
        <v>0</v>
      </c>
      <c r="DR23" s="39">
        <f t="shared" ca="1" si="87"/>
        <v>0</v>
      </c>
      <c r="DS23" s="39">
        <f t="shared" ca="1" si="88"/>
        <v>0</v>
      </c>
      <c r="DT23" s="39">
        <f t="shared" ca="1" si="89"/>
        <v>0</v>
      </c>
      <c r="DU23" s="39">
        <f t="shared" ca="1" si="90"/>
        <v>0</v>
      </c>
      <c r="DV23" s="39">
        <f t="shared" ca="1" si="91"/>
        <v>0</v>
      </c>
      <c r="DW23" s="39">
        <f t="shared" ca="1" si="92"/>
        <v>0</v>
      </c>
      <c r="DX23" s="39">
        <f t="shared" ca="1" si="93"/>
        <v>0</v>
      </c>
      <c r="DY23" s="39">
        <f t="shared" ca="1" si="94"/>
        <v>0</v>
      </c>
      <c r="DZ23" s="39">
        <f t="shared" ca="1" si="95"/>
        <v>0</v>
      </c>
      <c r="EA23" s="39">
        <f t="shared" ca="1" si="96"/>
        <v>0</v>
      </c>
      <c r="EB23" s="39">
        <f t="shared" ca="1" si="97"/>
        <v>0</v>
      </c>
      <c r="EC23" s="39">
        <f t="shared" ca="1" si="98"/>
        <v>0</v>
      </c>
      <c r="ED23" s="39">
        <f t="shared" ca="1" si="99"/>
        <v>0</v>
      </c>
      <c r="EE23" s="39">
        <f t="shared" ca="1" si="100"/>
        <v>0</v>
      </c>
      <c r="EF23" s="39">
        <f t="shared" ca="1" si="101"/>
        <v>0</v>
      </c>
      <c r="EG23" s="39">
        <f t="shared" ca="1" si="102"/>
        <v>0</v>
      </c>
      <c r="EH23" s="39">
        <f t="shared" ca="1" si="103"/>
        <v>0</v>
      </c>
      <c r="EI23" s="39">
        <f t="shared" ca="1" si="104"/>
        <v>0</v>
      </c>
      <c r="EJ23" s="39">
        <f t="shared" ca="1" si="105"/>
        <v>0</v>
      </c>
      <c r="EK23" s="39">
        <f t="shared" ca="1" si="106"/>
        <v>0</v>
      </c>
      <c r="EL23" s="39">
        <f t="shared" ca="1" si="107"/>
        <v>0</v>
      </c>
      <c r="EM23" s="39">
        <f t="shared" ca="1" si="108"/>
        <v>0</v>
      </c>
      <c r="EN23" s="39">
        <f t="shared" ca="1" si="109"/>
        <v>0</v>
      </c>
      <c r="EO23" s="39">
        <f t="shared" ca="1" si="110"/>
        <v>0</v>
      </c>
      <c r="EP23" s="39">
        <f t="shared" ca="1" si="111"/>
        <v>0</v>
      </c>
      <c r="EQ23" s="39">
        <f t="shared" ca="1" si="112"/>
        <v>0</v>
      </c>
      <c r="ER23" s="39">
        <f t="shared" ca="1" si="113"/>
        <v>0</v>
      </c>
      <c r="ES23" s="39">
        <f t="shared" ca="1" si="114"/>
        <v>0</v>
      </c>
      <c r="ET23" s="39">
        <f t="shared" ca="1" si="115"/>
        <v>0</v>
      </c>
      <c r="EU23" s="39">
        <f t="shared" ca="1" si="116"/>
        <v>0</v>
      </c>
      <c r="EV23" s="39">
        <f t="shared" ca="1" si="117"/>
        <v>0</v>
      </c>
      <c r="EW23" s="39">
        <f t="shared" ca="1" si="118"/>
        <v>0</v>
      </c>
      <c r="EX23" s="39">
        <f t="shared" ca="1" si="119"/>
        <v>0</v>
      </c>
      <c r="EY23" s="39">
        <f t="shared" ca="1" si="120"/>
        <v>0</v>
      </c>
      <c r="EZ23" s="39">
        <f t="shared" ca="1" si="121"/>
        <v>0</v>
      </c>
      <c r="FA23" s="39">
        <f t="shared" ca="1" si="122"/>
        <v>0</v>
      </c>
      <c r="FB23" s="39">
        <f t="shared" ca="1" si="123"/>
        <v>0</v>
      </c>
      <c r="FC23" s="39">
        <f t="shared" ca="1" si="124"/>
        <v>0</v>
      </c>
      <c r="FD23" s="39">
        <f t="shared" ca="1" si="125"/>
        <v>0</v>
      </c>
      <c r="FE23" s="39">
        <f t="shared" ca="1" si="126"/>
        <v>0</v>
      </c>
      <c r="FF23" s="39">
        <f t="shared" ca="1" si="127"/>
        <v>0</v>
      </c>
      <c r="FG23" s="39">
        <f t="shared" ca="1" si="128"/>
        <v>0</v>
      </c>
      <c r="FH23" s="39">
        <f t="shared" ca="1" si="129"/>
        <v>0</v>
      </c>
      <c r="FI23" s="39">
        <f t="shared" ca="1" si="130"/>
        <v>0</v>
      </c>
      <c r="FJ23" s="39">
        <f t="shared" ca="1" si="131"/>
        <v>0</v>
      </c>
      <c r="FK23" s="39">
        <f t="shared" ca="1" si="132"/>
        <v>0</v>
      </c>
      <c r="FL23" s="39">
        <f t="shared" ca="1" si="133"/>
        <v>0</v>
      </c>
      <c r="FM23" s="39">
        <f t="shared" ca="1" si="134"/>
        <v>0</v>
      </c>
      <c r="FN23" s="39">
        <f t="shared" ca="1" si="135"/>
        <v>0</v>
      </c>
      <c r="FO23" s="39">
        <f t="shared" ca="1" si="136"/>
        <v>0</v>
      </c>
      <c r="FP23" s="39">
        <f t="shared" ca="1" si="137"/>
        <v>0</v>
      </c>
      <c r="FQ23" s="39">
        <f t="shared" ca="1" si="138"/>
        <v>0</v>
      </c>
      <c r="FR23" s="39">
        <f t="shared" ca="1" si="139"/>
        <v>0</v>
      </c>
      <c r="FS23" s="39">
        <f t="shared" ca="1" si="140"/>
        <v>0</v>
      </c>
      <c r="FT23" s="39">
        <f t="shared" ca="1" si="141"/>
        <v>0</v>
      </c>
      <c r="FU23" s="39">
        <f t="shared" ca="1" si="142"/>
        <v>0</v>
      </c>
      <c r="FV23" s="39">
        <f t="shared" ca="1" si="143"/>
        <v>0</v>
      </c>
      <c r="FW23" s="39">
        <f t="shared" ca="1" si="144"/>
        <v>0</v>
      </c>
      <c r="FX23" s="39">
        <f t="shared" ca="1" si="145"/>
        <v>0</v>
      </c>
      <c r="FY23" s="39">
        <f t="shared" ca="1" si="146"/>
        <v>0</v>
      </c>
      <c r="FZ23" s="39">
        <f t="shared" ca="1" si="147"/>
        <v>0</v>
      </c>
      <c r="GA23" s="39">
        <f t="shared" ca="1" si="148"/>
        <v>0</v>
      </c>
      <c r="GB23" s="39">
        <f t="shared" ca="1" si="149"/>
        <v>5</v>
      </c>
      <c r="GC23" s="39">
        <f t="shared" ca="1" si="150"/>
        <v>2</v>
      </c>
      <c r="GD23" s="39">
        <f t="shared" ca="1" si="151"/>
        <v>0</v>
      </c>
      <c r="GE23" s="39">
        <f t="shared" ca="1" si="152"/>
        <v>0</v>
      </c>
      <c r="GF23" s="39">
        <f t="shared" ca="1" si="153"/>
        <v>0</v>
      </c>
      <c r="GG23" s="39">
        <f t="shared" ca="1" si="154"/>
        <v>0</v>
      </c>
      <c r="GH23" s="39">
        <f t="shared" ca="1" si="155"/>
        <v>0</v>
      </c>
      <c r="GI23" s="39">
        <f t="shared" ca="1" si="156"/>
        <v>0</v>
      </c>
      <c r="GJ23" s="39">
        <f t="shared" ca="1" si="157"/>
        <v>0</v>
      </c>
      <c r="GK23" s="39">
        <f t="shared" ca="1" si="158"/>
        <v>0</v>
      </c>
      <c r="GL23" s="39">
        <f t="shared" ca="1" si="159"/>
        <v>0</v>
      </c>
      <c r="GM23" s="39">
        <f t="shared" ca="1" si="160"/>
        <v>0</v>
      </c>
      <c r="GN23" s="39">
        <f t="shared" ca="1" si="161"/>
        <v>0</v>
      </c>
      <c r="GO23" s="39">
        <f t="shared" ca="1" si="162"/>
        <v>0</v>
      </c>
      <c r="GP23" s="39">
        <f t="shared" ca="1" si="163"/>
        <v>0</v>
      </c>
      <c r="GQ23" s="39">
        <f t="shared" ca="1" si="164"/>
        <v>0</v>
      </c>
      <c r="GR23" s="39">
        <f t="shared" ca="1" si="165"/>
        <v>0</v>
      </c>
      <c r="GS23" s="39">
        <f t="shared" ca="1" si="166"/>
        <v>0</v>
      </c>
      <c r="GT23" s="39">
        <f t="shared" ca="1" si="167"/>
        <v>0</v>
      </c>
      <c r="GU23" s="39">
        <f t="shared" ca="1" si="168"/>
        <v>0</v>
      </c>
      <c r="GV23" s="39">
        <f t="shared" ca="1" si="169"/>
        <v>0</v>
      </c>
      <c r="GW23" s="39">
        <f t="shared" ca="1" si="170"/>
        <v>0</v>
      </c>
      <c r="GX23" s="39">
        <f t="shared" ca="1" si="171"/>
        <v>0</v>
      </c>
      <c r="GY23" s="39">
        <f t="shared" ca="1" si="172"/>
        <v>0</v>
      </c>
      <c r="GZ23" s="39">
        <f t="shared" ca="1" si="173"/>
        <v>0</v>
      </c>
      <c r="HA23" s="39">
        <f t="shared" ca="1" si="174"/>
        <v>0</v>
      </c>
      <c r="HB23" s="39">
        <f t="shared" ca="1" si="175"/>
        <v>0</v>
      </c>
      <c r="HC23" s="39">
        <f t="shared" ca="1" si="176"/>
        <v>0</v>
      </c>
      <c r="HD23" s="39">
        <f t="shared" ca="1" si="177"/>
        <v>0</v>
      </c>
      <c r="HE23" s="39">
        <f t="shared" ca="1" si="178"/>
        <v>0</v>
      </c>
      <c r="HF23" s="39">
        <f t="shared" ca="1" si="179"/>
        <v>0</v>
      </c>
      <c r="HG23" s="39">
        <f t="shared" ca="1" si="180"/>
        <v>0</v>
      </c>
      <c r="HH23" s="39">
        <f t="shared" ca="1" si="181"/>
        <v>0</v>
      </c>
      <c r="HI23" s="39">
        <f t="shared" ca="1" si="182"/>
        <v>0</v>
      </c>
      <c r="HJ23" s="39">
        <f t="shared" ca="1" si="183"/>
        <v>0</v>
      </c>
      <c r="HK23" s="39">
        <f t="shared" ca="1" si="184"/>
        <v>0</v>
      </c>
      <c r="HL23" s="39">
        <f t="shared" ca="1" si="185"/>
        <v>0</v>
      </c>
      <c r="HM23" s="39">
        <f t="shared" ca="1" si="186"/>
        <v>0</v>
      </c>
      <c r="HN23" s="39">
        <f t="shared" ca="1" si="187"/>
        <v>0</v>
      </c>
      <c r="HO23" s="39">
        <f t="shared" ca="1" si="188"/>
        <v>0</v>
      </c>
      <c r="HP23" s="39">
        <f t="shared" ca="1" si="189"/>
        <v>0</v>
      </c>
      <c r="HQ23" s="39">
        <f t="shared" ca="1" si="190"/>
        <v>0</v>
      </c>
      <c r="HR23" s="39">
        <f t="shared" ca="1" si="191"/>
        <v>36241</v>
      </c>
      <c r="HS23" s="39">
        <f t="shared" ca="1" si="192"/>
        <v>2</v>
      </c>
      <c r="HT23" s="39">
        <f t="shared" ca="1" si="193"/>
        <v>1</v>
      </c>
      <c r="HU23" s="39">
        <f t="shared" ca="1" si="194"/>
        <v>0</v>
      </c>
      <c r="HV23" s="39">
        <f t="shared" ca="1" si="195"/>
        <v>0</v>
      </c>
      <c r="HW23" s="39">
        <f t="shared" ca="1" si="196"/>
        <v>0</v>
      </c>
      <c r="HX23" s="39">
        <f t="shared" ca="1" si="197"/>
        <v>0</v>
      </c>
      <c r="HY23" s="39">
        <f t="shared" ca="1" si="198"/>
        <v>0</v>
      </c>
      <c r="HZ23" s="39">
        <f t="shared" ca="1" si="199"/>
        <v>0</v>
      </c>
      <c r="IA23" s="39">
        <f t="shared" ca="1" si="200"/>
        <v>0</v>
      </c>
      <c r="IB23" s="39">
        <f t="shared" ca="1" si="201"/>
        <v>0</v>
      </c>
      <c r="IC23" s="39">
        <f t="shared" ca="1" si="202"/>
        <v>0</v>
      </c>
      <c r="ID23" s="39">
        <f t="shared" ca="1" si="203"/>
        <v>0</v>
      </c>
      <c r="IE23" s="39">
        <f t="shared" ca="1" si="204"/>
        <v>0</v>
      </c>
      <c r="IF23" s="39">
        <f t="shared" ca="1" si="205"/>
        <v>0</v>
      </c>
      <c r="IG23" s="39">
        <f t="shared" ca="1" si="206"/>
        <v>5</v>
      </c>
      <c r="IH23" s="39">
        <f t="shared" ca="1" si="207"/>
        <v>2</v>
      </c>
      <c r="II23" s="39">
        <f t="shared" ca="1" si="208"/>
        <v>0</v>
      </c>
      <c r="IJ23" s="39">
        <f t="shared" ca="1" si="209"/>
        <v>0</v>
      </c>
      <c r="IK23" s="39">
        <f t="shared" ca="1" si="210"/>
        <v>0</v>
      </c>
      <c r="IL23" s="39">
        <f t="shared" ca="1" si="211"/>
        <v>0</v>
      </c>
      <c r="IM23" s="39">
        <f t="shared" ca="1" si="212"/>
        <v>1</v>
      </c>
      <c r="IN23" s="39">
        <f t="shared" ca="1" si="213"/>
        <v>421</v>
      </c>
      <c r="IO23" s="39">
        <f t="shared" ca="1" si="214"/>
        <v>-84</v>
      </c>
      <c r="IP23" s="39">
        <f t="shared" ca="1" si="215"/>
        <v>0</v>
      </c>
      <c r="IQ23" s="39">
        <f t="shared" ca="1" si="216"/>
        <v>0</v>
      </c>
      <c r="IR23" s="39">
        <f t="shared" ca="1" si="217"/>
        <v>0</v>
      </c>
      <c r="IS23" s="39">
        <f t="shared" ca="1" si="218"/>
        <v>0</v>
      </c>
      <c r="IT23" s="39">
        <f t="shared" ca="1" si="219"/>
        <v>0</v>
      </c>
      <c r="IU23" s="39">
        <f t="shared" ca="1" si="220"/>
        <v>0</v>
      </c>
      <c r="IV23" s="39">
        <f t="shared" ca="1" si="221"/>
        <v>0</v>
      </c>
      <c r="IW23" s="39">
        <f t="shared" ca="1" si="222"/>
        <v>0</v>
      </c>
      <c r="IX23" s="39">
        <f t="shared" ca="1" si="223"/>
        <v>0</v>
      </c>
      <c r="IY23" s="39">
        <f t="shared" ca="1" si="224"/>
        <v>0</v>
      </c>
      <c r="IZ23" s="39">
        <f t="shared" ca="1" si="225"/>
        <v>0</v>
      </c>
      <c r="JA23" s="39">
        <f t="shared" ca="1" si="226"/>
        <v>0</v>
      </c>
      <c r="JB23" s="39">
        <f t="shared" ca="1" si="227"/>
        <v>0</v>
      </c>
      <c r="JC23" s="39">
        <f t="shared" ca="1" si="228"/>
        <v>0</v>
      </c>
      <c r="JD23" s="39">
        <f t="shared" ca="1" si="229"/>
        <v>0</v>
      </c>
      <c r="JE23" s="39">
        <f t="shared" ca="1" si="230"/>
        <v>0</v>
      </c>
      <c r="JF23" s="39">
        <f t="shared" ca="1" si="231"/>
        <v>0</v>
      </c>
      <c r="JG23" s="39">
        <f t="shared" ca="1" si="232"/>
        <v>0</v>
      </c>
      <c r="JH23" s="39">
        <f t="shared" ca="1" si="233"/>
        <v>0</v>
      </c>
      <c r="JI23" s="39">
        <f t="shared" ca="1" si="234"/>
        <v>0</v>
      </c>
      <c r="JJ23" s="39">
        <f t="shared" ca="1" si="235"/>
        <v>0</v>
      </c>
      <c r="JK23" s="39">
        <f t="shared" ca="1" si="236"/>
        <v>0</v>
      </c>
      <c r="JL23" s="39">
        <f t="shared" ca="1" si="237"/>
        <v>0</v>
      </c>
      <c r="JM23" s="39">
        <f t="shared" ca="1" si="238"/>
        <v>0</v>
      </c>
      <c r="JN23" s="39">
        <f t="shared" ca="1" si="239"/>
        <v>0</v>
      </c>
      <c r="JO23" s="39">
        <f t="shared" ca="1" si="240"/>
        <v>0</v>
      </c>
      <c r="JP23" s="39">
        <f t="shared" ca="1" si="241"/>
        <v>0</v>
      </c>
      <c r="JQ23" s="39">
        <f t="shared" ca="1" si="242"/>
        <v>0</v>
      </c>
      <c r="JR23" s="39">
        <f t="shared" ca="1" si="243"/>
        <v>0</v>
      </c>
      <c r="JS23" s="39">
        <f t="shared" ca="1" si="244"/>
        <v>0</v>
      </c>
      <c r="JT23" s="39">
        <f t="shared" ca="1" si="245"/>
        <v>0</v>
      </c>
      <c r="JU23" s="39">
        <f t="shared" ca="1" si="246"/>
        <v>0</v>
      </c>
      <c r="JV23" s="39">
        <f t="shared" ca="1" si="247"/>
        <v>0</v>
      </c>
      <c r="JW23" s="39">
        <f t="shared" ca="1" si="248"/>
        <v>0</v>
      </c>
      <c r="JX23" s="39">
        <f t="shared" ca="1" si="249"/>
        <v>0</v>
      </c>
      <c r="JY23" s="39">
        <f t="shared" ca="1" si="250"/>
        <v>0</v>
      </c>
      <c r="JZ23" s="39">
        <f t="shared" ca="1" si="251"/>
        <v>0</v>
      </c>
      <c r="KA23" s="39">
        <f t="shared" ca="1" si="252"/>
        <v>0</v>
      </c>
      <c r="KB23" s="39">
        <f t="shared" ca="1" si="253"/>
        <v>0</v>
      </c>
      <c r="KC23" s="39">
        <f t="shared" ca="1" si="254"/>
        <v>-167</v>
      </c>
      <c r="KD23" s="39">
        <f t="shared" ca="1" si="255"/>
        <v>7</v>
      </c>
      <c r="KE23" s="39">
        <f t="shared" ca="1" si="256"/>
        <v>3</v>
      </c>
      <c r="KF23" s="39">
        <f t="shared" ca="1" si="257"/>
        <v>13</v>
      </c>
      <c r="KG23" s="39">
        <f t="shared" ca="1" si="258"/>
        <v>1</v>
      </c>
      <c r="KH23" s="39">
        <f t="shared" ca="1" si="259"/>
        <v>0</v>
      </c>
      <c r="KI23" s="39">
        <f t="shared" ca="1" si="260"/>
        <v>0</v>
      </c>
      <c r="KJ23" s="39">
        <f t="shared" ca="1" si="261"/>
        <v>0</v>
      </c>
      <c r="KK23" s="39">
        <f t="shared" ca="1" si="262"/>
        <v>0</v>
      </c>
      <c r="KL23" s="39">
        <f t="shared" ca="1" si="263"/>
        <v>0</v>
      </c>
      <c r="KM23" s="39">
        <f t="shared" ca="1" si="264"/>
        <v>0</v>
      </c>
      <c r="KN23" s="39">
        <f t="shared" ca="1" si="265"/>
        <v>0</v>
      </c>
      <c r="KO23" s="39">
        <f t="shared" ca="1" si="266"/>
        <v>0</v>
      </c>
      <c r="KP23" s="39">
        <f t="shared" ca="1" si="267"/>
        <v>0</v>
      </c>
      <c r="KQ23" s="39">
        <f t="shared" ca="1" si="268"/>
        <v>0</v>
      </c>
      <c r="KR23" s="39">
        <f t="shared" ca="1" si="269"/>
        <v>0</v>
      </c>
      <c r="KS23" s="39">
        <f t="shared" ca="1" si="270"/>
        <v>0</v>
      </c>
      <c r="KT23" s="39">
        <f t="shared" ca="1" si="271"/>
        <v>0</v>
      </c>
      <c r="KU23" s="39">
        <f t="shared" ca="1" si="272"/>
        <v>0</v>
      </c>
      <c r="KV23" s="39">
        <f t="shared" ca="1" si="273"/>
        <v>0</v>
      </c>
      <c r="KW23" s="39">
        <f t="shared" ca="1" si="274"/>
        <v>0</v>
      </c>
      <c r="KX23" s="39">
        <f t="shared" ca="1" si="275"/>
        <v>-245</v>
      </c>
      <c r="KY23" s="39">
        <f t="shared" ca="1" si="276"/>
        <v>2</v>
      </c>
      <c r="KZ23" s="39">
        <f t="shared" ca="1" si="277"/>
        <v>1</v>
      </c>
      <c r="LA23" s="39">
        <f t="shared" ca="1" si="278"/>
        <v>139</v>
      </c>
      <c r="LB23" s="39">
        <f t="shared" ca="1" si="279"/>
        <v>0</v>
      </c>
      <c r="LC23" s="39">
        <f t="shared" ca="1" si="280"/>
        <v>0</v>
      </c>
      <c r="LD23" s="39">
        <f t="shared" ca="1" si="281"/>
        <v>0</v>
      </c>
      <c r="LE23" s="39">
        <f t="shared" ca="1" si="282"/>
        <v>0</v>
      </c>
      <c r="LF23" s="39">
        <f t="shared" ca="1" si="283"/>
        <v>2</v>
      </c>
      <c r="LG23" s="39">
        <f t="shared" ca="1" si="284"/>
        <v>2</v>
      </c>
      <c r="LH23" s="39">
        <f t="shared" ca="1" si="285"/>
        <v>160</v>
      </c>
      <c r="LI23" s="39">
        <f t="shared" ca="1" si="286"/>
        <v>5</v>
      </c>
      <c r="LJ23" s="39">
        <f t="shared" ca="1" si="287"/>
        <v>0</v>
      </c>
      <c r="LK23" s="39">
        <f t="shared" ca="1" si="288"/>
        <v>0</v>
      </c>
      <c r="LL23" s="39">
        <f t="shared" ca="1" si="289"/>
        <v>0</v>
      </c>
      <c r="LM23" s="39">
        <f t="shared" ca="1" si="290"/>
        <v>0</v>
      </c>
      <c r="LN23" s="39">
        <f t="shared" ca="1" si="291"/>
        <v>0</v>
      </c>
      <c r="LO23" s="39">
        <f t="shared" ca="1" si="292"/>
        <v>0</v>
      </c>
      <c r="LP23" s="39">
        <f t="shared" ca="1" si="293"/>
        <v>0</v>
      </c>
      <c r="LQ23" s="39">
        <f t="shared" ca="1" si="294"/>
        <v>0</v>
      </c>
      <c r="LR23" s="39">
        <f t="shared" ca="1" si="295"/>
        <v>0</v>
      </c>
      <c r="LS23" s="39">
        <f t="shared" ca="1" si="296"/>
        <v>2</v>
      </c>
      <c r="LT23" s="39">
        <f t="shared" ca="1" si="297"/>
        <v>769</v>
      </c>
      <c r="LU23" s="39">
        <f t="shared" ca="1" si="298"/>
        <v>5</v>
      </c>
      <c r="LV23" s="39">
        <f t="shared" ca="1" si="299"/>
        <v>13</v>
      </c>
      <c r="LW23" s="39">
        <f t="shared" ca="1" si="300"/>
        <v>59</v>
      </c>
      <c r="LX23" s="39">
        <f t="shared" ca="1" si="301"/>
        <v>6400</v>
      </c>
      <c r="LY23" s="39">
        <f t="shared" ca="1" si="302"/>
        <v>29</v>
      </c>
      <c r="LZ23" s="39">
        <f t="shared" ca="1" si="303"/>
        <v>0</v>
      </c>
      <c r="MA23" s="39">
        <f t="shared" ca="1" si="304"/>
        <v>0</v>
      </c>
      <c r="MB23" s="39">
        <f t="shared" ca="1" si="305"/>
        <v>0</v>
      </c>
      <c r="MC23" s="39">
        <f t="shared" ca="1" si="306"/>
        <v>0</v>
      </c>
      <c r="MD23" s="39">
        <f t="shared" ca="1" si="307"/>
        <v>0</v>
      </c>
      <c r="ME23" s="39">
        <f t="shared" ca="1" si="308"/>
        <v>0</v>
      </c>
      <c r="MF23" s="39">
        <f t="shared" ca="1" si="309"/>
        <v>0</v>
      </c>
      <c r="MG23" s="39">
        <f t="shared" ca="1" si="310"/>
        <v>0</v>
      </c>
      <c r="MH23" s="39">
        <f t="shared" ca="1" si="311"/>
        <v>0</v>
      </c>
      <c r="MI23" s="39">
        <f t="shared" ca="1" si="312"/>
        <v>0</v>
      </c>
      <c r="MJ23" s="39">
        <f t="shared" ca="1" si="313"/>
        <v>0</v>
      </c>
      <c r="MK23" s="39">
        <f t="shared" ca="1" si="314"/>
        <v>0</v>
      </c>
      <c r="ML23" s="39">
        <f t="shared" ca="1" si="315"/>
        <v>0</v>
      </c>
      <c r="MM23" s="39">
        <f t="shared" ca="1" si="316"/>
        <v>0</v>
      </c>
      <c r="MN23" s="39">
        <f t="shared" ca="1" si="317"/>
        <v>0</v>
      </c>
      <c r="MO23" s="39">
        <f t="shared" ca="1" si="318"/>
        <v>0</v>
      </c>
      <c r="MP23" s="39">
        <f t="shared" ca="1" si="319"/>
        <v>0</v>
      </c>
      <c r="MQ23" s="39">
        <f t="shared" ca="1" si="320"/>
        <v>0</v>
      </c>
      <c r="MR23" s="39">
        <f t="shared" ca="1" si="321"/>
        <v>0</v>
      </c>
      <c r="MS23" s="39">
        <f t="shared" ca="1" si="322"/>
        <v>0</v>
      </c>
      <c r="MT23" s="39">
        <f t="shared" ca="1" si="323"/>
        <v>0</v>
      </c>
      <c r="MU23" s="39">
        <f t="shared" ca="1" si="324"/>
        <v>0</v>
      </c>
      <c r="MV23" s="39">
        <f t="shared" ca="1" si="325"/>
        <v>0</v>
      </c>
      <c r="MW23" s="39">
        <f t="shared" ca="1" si="326"/>
        <v>0</v>
      </c>
      <c r="MX23" s="39">
        <f t="shared" ca="1" si="327"/>
        <v>0</v>
      </c>
      <c r="MY23" s="39">
        <f t="shared" ca="1" si="328"/>
        <v>0</v>
      </c>
      <c r="MZ23" s="39">
        <f t="shared" ca="1" si="329"/>
        <v>0</v>
      </c>
      <c r="NA23" s="39">
        <f t="shared" ca="1" si="330"/>
        <v>0</v>
      </c>
      <c r="NB23" s="39">
        <f t="shared" ca="1" si="331"/>
        <v>0</v>
      </c>
      <c r="NC23" s="39">
        <f t="shared" ca="1" si="332"/>
        <v>5</v>
      </c>
      <c r="ND23" s="39">
        <f t="shared" ca="1" si="333"/>
        <v>0</v>
      </c>
      <c r="NE23" s="39">
        <f t="shared" ca="1" si="334"/>
        <v>5</v>
      </c>
      <c r="NF23" s="39">
        <f t="shared" ca="1" si="335"/>
        <v>0</v>
      </c>
      <c r="NG23" s="39">
        <f t="shared" ca="1" si="336"/>
        <v>0</v>
      </c>
      <c r="NH23" s="39">
        <f t="shared" ca="1" si="337"/>
        <v>0</v>
      </c>
      <c r="NI23" s="39">
        <f t="shared" ca="1" si="338"/>
        <v>0</v>
      </c>
      <c r="NJ23" s="39">
        <f t="shared" ca="1" si="339"/>
        <v>0</v>
      </c>
      <c r="NK23" s="39">
        <f t="shared" ca="1" si="340"/>
        <v>0</v>
      </c>
      <c r="NL23" s="39">
        <f t="shared" ca="1" si="341"/>
        <v>0</v>
      </c>
      <c r="NM23" s="39">
        <f t="shared" ca="1" si="342"/>
        <v>0</v>
      </c>
      <c r="NN23" s="39">
        <f t="shared" ca="1" si="343"/>
        <v>0</v>
      </c>
      <c r="NO23" s="39">
        <f t="shared" ca="1" si="344"/>
        <v>0</v>
      </c>
      <c r="NP23" s="39">
        <f t="shared" ca="1" si="345"/>
        <v>0</v>
      </c>
      <c r="NQ23" s="39">
        <f t="shared" ca="1" si="346"/>
        <v>0</v>
      </c>
      <c r="NR23" s="39">
        <f t="shared" ca="1" si="347"/>
        <v>0</v>
      </c>
      <c r="NS23" s="39">
        <f t="shared" ca="1" si="348"/>
        <v>0</v>
      </c>
      <c r="NT23" s="39">
        <f t="shared" ca="1" si="349"/>
        <v>0</v>
      </c>
      <c r="NU23" s="39">
        <f t="shared" ca="1" si="350"/>
        <v>0</v>
      </c>
      <c r="NV23" s="39">
        <f t="shared" ca="1" si="351"/>
        <v>0</v>
      </c>
    </row>
    <row r="24" spans="1:386" x14ac:dyDescent="0.2">
      <c r="A24" s="39">
        <f>'node config'!$A24</f>
        <v>32</v>
      </c>
      <c r="B24" s="39" t="str">
        <f>'node config'!$C24</f>
        <v>app_first</v>
      </c>
      <c r="C24" s="39">
        <f>'node config'!E24</f>
        <v>1</v>
      </c>
      <c r="D24" s="40">
        <f>'node config'!$H24</f>
        <v>16</v>
      </c>
      <c r="E24" s="36">
        <f ca="1">IF(ISBLANK(OFFSET('node config'!$U24,0,2*(COLUMN()-COLUMN($E24)))),"",OFFSET('node config'!$U24,0,2*(COLUMN()-COLUMN($E24))))</f>
        <v>43</v>
      </c>
      <c r="F24" s="36" t="str">
        <f ca="1">IF(ISBLANK(OFFSET('node config'!$U24,0,2*(COLUMN()-COLUMN($E24)))),"",OFFSET('node config'!$U24,0,2*(COLUMN()-COLUMN($E24))))</f>
        <v/>
      </c>
      <c r="G24" s="36" t="str">
        <f ca="1">IF(ISBLANK(OFFSET('node config'!$U24,0,2*(COLUMN()-COLUMN($E24)))),"",OFFSET('node config'!$U24,0,2*(COLUMN()-COLUMN($E24))))</f>
        <v/>
      </c>
      <c r="H24" s="36" t="str">
        <f ca="1">IF(ISBLANK(OFFSET('node config'!$U24,0,2*(COLUMN()-COLUMN($E24)))),"",OFFSET('node config'!$U24,0,2*(COLUMN()-COLUMN($E24))))</f>
        <v/>
      </c>
      <c r="I24" s="36" t="str">
        <f ca="1">IF(ISBLANK(OFFSET('node config'!$U24,0,2*(COLUMN()-COLUMN($E24)))),"",OFFSET('node config'!$U24,0,2*(COLUMN()-COLUMN($E24))))</f>
        <v/>
      </c>
      <c r="J24" s="36" t="str">
        <f ca="1">IF(ISBLANK(OFFSET('node config'!$U24,0,2*(COLUMN()-COLUMN($E24)))),"",OFFSET('node config'!$U24,0,2*(COLUMN()-COLUMN($E24))))</f>
        <v/>
      </c>
      <c r="K24" s="36" t="str">
        <f ca="1">IF(ISBLANK(OFFSET('node config'!$U24,0,2*(COLUMN()-COLUMN($E24)))),"",OFFSET('node config'!$U24,0,2*(COLUMN()-COLUMN($E24))))</f>
        <v/>
      </c>
      <c r="L24" s="36" t="str">
        <f ca="1">IF(ISBLANK(OFFSET('node config'!$U24,0,2*(COLUMN()-COLUMN($E24)))),"",OFFSET('node config'!$U24,0,2*(COLUMN()-COLUMN($E24))))</f>
        <v/>
      </c>
      <c r="M24" s="38">
        <f ca="1">IFERROR(OFFSET('node config'!$V24,0,2*(COLUMN()-COLUMN($M24)))/INDEX('node config'!$B24:$B73,MATCH(E24,'node config'!$A24:$A73,0))-1,"")</f>
        <v>1</v>
      </c>
      <c r="N24" s="38" t="str">
        <f ca="1">IFERROR(OFFSET('node config'!$V24,0,2*(COLUMN()-COLUMN($M24)))/INDEX('node config'!$B24:$B73,MATCH(F24,'node config'!$A24:$A73,0))-1,"")</f>
        <v/>
      </c>
      <c r="O24" s="38" t="str">
        <f ca="1">IFERROR(OFFSET('node config'!$V24,0,2*(COLUMN()-COLUMN($M24)))/INDEX('node config'!$B24:$B73,MATCH(G24,'node config'!$A24:$A73,0))-1,"")</f>
        <v/>
      </c>
      <c r="P24" s="38" t="str">
        <f ca="1">IFERROR(OFFSET('node config'!$V24,0,2*(COLUMN()-COLUMN($M24)))/INDEX('node config'!$B24:$B73,MATCH(H24,'node config'!$A24:$A73,0))-1,"")</f>
        <v/>
      </c>
      <c r="Q24" s="38" t="str">
        <f ca="1">IFERROR(OFFSET('node config'!$V24,0,2*(COLUMN()-COLUMN($M24)))/INDEX('node config'!$B24:$B73,MATCH(I24,'node config'!$A24:$A73,0))-1,"")</f>
        <v/>
      </c>
      <c r="R24" s="38" t="str">
        <f ca="1">IFERROR(OFFSET('node config'!$V24,0,2*(COLUMN()-COLUMN($M24)))/INDEX('node config'!$B24:$B73,MATCH(J24,'node config'!$A24:$A73,0))-1,"")</f>
        <v/>
      </c>
      <c r="S24" s="38" t="str">
        <f ca="1">IFERROR(OFFSET('node config'!$V24,0,2*(COLUMN()-COLUMN($M24)))/INDEX('node config'!$B24:$B73,MATCH(K24,'node config'!$A24:$A73,0))-1,"")</f>
        <v/>
      </c>
      <c r="T24" s="38" t="str">
        <f ca="1">IFERROR(OFFSET('node config'!$V24,0,2*(COLUMN()-COLUMN($M24)))/INDEX('node config'!$B24:$B73,MATCH(L24,'node config'!$A24:$A73,0))-1,"")</f>
        <v/>
      </c>
      <c r="U24" s="36">
        <f t="shared" ca="1" si="352"/>
        <v>302</v>
      </c>
      <c r="V24" s="36" t="str">
        <f t="shared" ca="1" si="352"/>
        <v/>
      </c>
      <c r="W24" s="36" t="str">
        <f t="shared" ca="1" si="352"/>
        <v/>
      </c>
      <c r="X24" s="36" t="str">
        <f t="shared" ca="1" si="352"/>
        <v/>
      </c>
      <c r="Y24" s="36" t="str">
        <f t="shared" ca="1" si="352"/>
        <v/>
      </c>
      <c r="Z24" s="36" t="str">
        <f t="shared" ca="1" si="352"/>
        <v/>
      </c>
      <c r="AA24" s="36" t="str">
        <f t="shared" ca="1" si="352"/>
        <v/>
      </c>
      <c r="AB24" s="36" t="str">
        <f t="shared" ca="1" si="352"/>
        <v/>
      </c>
      <c r="AC24" s="40">
        <f t="shared" ca="1" si="353"/>
        <v>16</v>
      </c>
      <c r="AD24" s="40">
        <f t="shared" ca="1" si="354"/>
        <v>0</v>
      </c>
      <c r="AE24" s="40">
        <f t="shared" ca="1" si="355"/>
        <v>0</v>
      </c>
      <c r="AF24" s="40">
        <f t="shared" ca="1" si="356"/>
        <v>0</v>
      </c>
      <c r="AG24" s="40">
        <f t="shared" ca="1" si="357"/>
        <v>0</v>
      </c>
      <c r="AH24" s="40">
        <f t="shared" ca="1" si="358"/>
        <v>0</v>
      </c>
      <c r="AI24" s="40">
        <f t="shared" ca="1" si="359"/>
        <v>0</v>
      </c>
      <c r="AJ24" s="40">
        <f t="shared" ca="1" si="360"/>
        <v>0</v>
      </c>
      <c r="AK24" s="39">
        <f t="shared" ca="1" si="2"/>
        <v>0</v>
      </c>
      <c r="AL24" s="39">
        <f t="shared" ca="1" si="3"/>
        <v>0</v>
      </c>
      <c r="AM24" s="39">
        <f t="shared" ca="1" si="4"/>
        <v>0</v>
      </c>
      <c r="AN24" s="39">
        <f t="shared" ca="1" si="5"/>
        <v>0</v>
      </c>
      <c r="AO24" s="39">
        <f t="shared" ca="1" si="6"/>
        <v>0</v>
      </c>
      <c r="AP24" s="39">
        <f t="shared" ca="1" si="7"/>
        <v>0</v>
      </c>
      <c r="AQ24" s="39">
        <f t="shared" ca="1" si="8"/>
        <v>0</v>
      </c>
      <c r="AR24" s="39">
        <f t="shared" ca="1" si="9"/>
        <v>0</v>
      </c>
      <c r="AS24" s="39">
        <f t="shared" ca="1" si="10"/>
        <v>0</v>
      </c>
      <c r="AT24" s="39">
        <f t="shared" ca="1" si="11"/>
        <v>0</v>
      </c>
      <c r="AU24" s="39">
        <f t="shared" ca="1" si="12"/>
        <v>0</v>
      </c>
      <c r="AV24" s="39">
        <f t="shared" ca="1" si="13"/>
        <v>0</v>
      </c>
      <c r="AW24" s="39">
        <f t="shared" ca="1" si="14"/>
        <v>0</v>
      </c>
      <c r="AX24" s="39">
        <f t="shared" ca="1" si="15"/>
        <v>0</v>
      </c>
      <c r="AY24" s="39">
        <f t="shared" ca="1" si="16"/>
        <v>0</v>
      </c>
      <c r="AZ24" s="39">
        <f t="shared" ca="1" si="17"/>
        <v>0</v>
      </c>
      <c r="BA24" s="39">
        <f t="shared" ca="1" si="18"/>
        <v>0</v>
      </c>
      <c r="BB24" s="39">
        <f t="shared" ca="1" si="19"/>
        <v>0</v>
      </c>
      <c r="BC24" s="39">
        <f t="shared" ca="1" si="20"/>
        <v>0</v>
      </c>
      <c r="BD24" s="39">
        <f t="shared" ca="1" si="21"/>
        <v>0</v>
      </c>
      <c r="BE24" s="39">
        <f t="shared" ca="1" si="22"/>
        <v>0</v>
      </c>
      <c r="BF24" s="39">
        <f t="shared" ca="1" si="23"/>
        <v>0</v>
      </c>
      <c r="BG24" s="39">
        <f t="shared" ca="1" si="24"/>
        <v>0</v>
      </c>
      <c r="BH24" s="39">
        <f t="shared" ca="1" si="25"/>
        <v>0</v>
      </c>
      <c r="BI24" s="39">
        <f t="shared" ca="1" si="26"/>
        <v>0</v>
      </c>
      <c r="BJ24" s="39">
        <f t="shared" ca="1" si="27"/>
        <v>0</v>
      </c>
      <c r="BK24" s="39">
        <f t="shared" ca="1" si="28"/>
        <v>0</v>
      </c>
      <c r="BL24" s="39">
        <f t="shared" ca="1" si="29"/>
        <v>0</v>
      </c>
      <c r="BM24" s="39">
        <f t="shared" ca="1" si="30"/>
        <v>0</v>
      </c>
      <c r="BN24" s="39">
        <f t="shared" ca="1" si="31"/>
        <v>0</v>
      </c>
      <c r="BO24" s="39">
        <f t="shared" ca="1" si="32"/>
        <v>0</v>
      </c>
      <c r="BP24" s="39">
        <f t="shared" ca="1" si="33"/>
        <v>0</v>
      </c>
      <c r="BQ24" s="39">
        <f t="shared" ca="1" si="34"/>
        <v>0</v>
      </c>
      <c r="BR24" s="39">
        <f t="shared" ca="1" si="35"/>
        <v>0</v>
      </c>
      <c r="BS24" s="39">
        <f t="shared" ca="1" si="36"/>
        <v>0</v>
      </c>
      <c r="BT24" s="39">
        <f t="shared" ca="1" si="37"/>
        <v>2</v>
      </c>
      <c r="BU24" s="39">
        <f t="shared" ca="1" si="38"/>
        <v>29</v>
      </c>
      <c r="BV24" s="39">
        <f t="shared" ca="1" si="39"/>
        <v>-195</v>
      </c>
      <c r="BW24" s="39">
        <f t="shared" ca="1" si="40"/>
        <v>4</v>
      </c>
      <c r="BX24" s="39">
        <f t="shared" ca="1" si="41"/>
        <v>0</v>
      </c>
      <c r="BY24" s="39">
        <f t="shared" ca="1" si="42"/>
        <v>0</v>
      </c>
      <c r="BZ24" s="39">
        <f t="shared" ca="1" si="43"/>
        <v>0</v>
      </c>
      <c r="CA24" s="39">
        <f t="shared" ca="1" si="44"/>
        <v>0</v>
      </c>
      <c r="CB24" s="39">
        <f t="shared" ca="1" si="45"/>
        <v>0</v>
      </c>
      <c r="CC24" s="39">
        <f t="shared" ca="1" si="46"/>
        <v>0</v>
      </c>
      <c r="CD24" s="39">
        <f t="shared" ca="1" si="47"/>
        <v>0</v>
      </c>
      <c r="CE24" s="39">
        <f t="shared" ca="1" si="48"/>
        <v>0</v>
      </c>
      <c r="CF24" s="39">
        <f t="shared" ca="1" si="49"/>
        <v>0</v>
      </c>
      <c r="CG24" s="39">
        <f t="shared" ca="1" si="50"/>
        <v>0</v>
      </c>
      <c r="CH24" s="39">
        <f t="shared" ca="1" si="51"/>
        <v>0</v>
      </c>
      <c r="CI24" s="39">
        <f t="shared" ca="1" si="52"/>
        <v>0</v>
      </c>
      <c r="CJ24" s="39">
        <f t="shared" ca="1" si="53"/>
        <v>0</v>
      </c>
      <c r="CK24" s="39">
        <f t="shared" ca="1" si="54"/>
        <v>0</v>
      </c>
      <c r="CL24" s="39">
        <f t="shared" ca="1" si="55"/>
        <v>0</v>
      </c>
      <c r="CM24" s="39">
        <f t="shared" ca="1" si="56"/>
        <v>0</v>
      </c>
      <c r="CN24" s="39">
        <f t="shared" ca="1" si="57"/>
        <v>0</v>
      </c>
      <c r="CO24" s="39">
        <f t="shared" ca="1" si="58"/>
        <v>0</v>
      </c>
      <c r="CP24" s="39">
        <f t="shared" ca="1" si="59"/>
        <v>0</v>
      </c>
      <c r="CQ24" s="39">
        <f t="shared" ca="1" si="60"/>
        <v>0</v>
      </c>
      <c r="CR24" s="39">
        <f t="shared" ca="1" si="61"/>
        <v>0</v>
      </c>
      <c r="CS24" s="39">
        <f t="shared" ca="1" si="62"/>
        <v>0</v>
      </c>
      <c r="CT24" s="39">
        <f t="shared" ca="1" si="63"/>
        <v>0</v>
      </c>
      <c r="CU24" s="39">
        <f t="shared" ca="1" si="64"/>
        <v>0</v>
      </c>
      <c r="CV24" s="39">
        <f t="shared" ca="1" si="65"/>
        <v>47</v>
      </c>
      <c r="CW24" s="39">
        <f t="shared" ca="1" si="66"/>
        <v>23</v>
      </c>
      <c r="CX24" s="39">
        <f t="shared" ca="1" si="67"/>
        <v>870</v>
      </c>
      <c r="CY24" s="39">
        <f t="shared" ca="1" si="68"/>
        <v>1</v>
      </c>
      <c r="CZ24" s="39">
        <f t="shared" ca="1" si="69"/>
        <v>0</v>
      </c>
      <c r="DA24" s="39">
        <f t="shared" ca="1" si="70"/>
        <v>0</v>
      </c>
      <c r="DB24" s="39">
        <f t="shared" ca="1" si="71"/>
        <v>0</v>
      </c>
      <c r="DC24" s="39">
        <f t="shared" ca="1" si="72"/>
        <v>0</v>
      </c>
      <c r="DD24" s="39">
        <f t="shared" ca="1" si="73"/>
        <v>0</v>
      </c>
      <c r="DE24" s="39">
        <f t="shared" ca="1" si="74"/>
        <v>0</v>
      </c>
      <c r="DF24" s="39">
        <f t="shared" ca="1" si="75"/>
        <v>0</v>
      </c>
      <c r="DG24" s="39">
        <f t="shared" ca="1" si="76"/>
        <v>0</v>
      </c>
      <c r="DH24" s="39">
        <f t="shared" ca="1" si="77"/>
        <v>0</v>
      </c>
      <c r="DI24" s="39">
        <f t="shared" ca="1" si="78"/>
        <v>0</v>
      </c>
      <c r="DJ24" s="39">
        <f t="shared" ca="1" si="79"/>
        <v>0</v>
      </c>
      <c r="DK24" s="39">
        <f t="shared" ca="1" si="80"/>
        <v>0</v>
      </c>
      <c r="DL24" s="39">
        <f t="shared" ca="1" si="81"/>
        <v>0</v>
      </c>
      <c r="DM24" s="39">
        <f t="shared" ca="1" si="82"/>
        <v>0</v>
      </c>
      <c r="DN24" s="39">
        <f t="shared" ca="1" si="83"/>
        <v>0</v>
      </c>
      <c r="DO24" s="39">
        <f t="shared" ca="1" si="84"/>
        <v>0</v>
      </c>
      <c r="DP24" s="39">
        <f t="shared" ca="1" si="85"/>
        <v>0</v>
      </c>
      <c r="DQ24" s="39">
        <f t="shared" ca="1" si="86"/>
        <v>0</v>
      </c>
      <c r="DR24" s="39">
        <f t="shared" ca="1" si="87"/>
        <v>0</v>
      </c>
      <c r="DS24" s="39">
        <f t="shared" ca="1" si="88"/>
        <v>0</v>
      </c>
      <c r="DT24" s="39">
        <f t="shared" ca="1" si="89"/>
        <v>0</v>
      </c>
      <c r="DU24" s="39">
        <f t="shared" ca="1" si="90"/>
        <v>0</v>
      </c>
      <c r="DV24" s="39">
        <f t="shared" ca="1" si="91"/>
        <v>0</v>
      </c>
      <c r="DW24" s="39">
        <f t="shared" ca="1" si="92"/>
        <v>0</v>
      </c>
      <c r="DX24" s="39">
        <f t="shared" ca="1" si="93"/>
        <v>0</v>
      </c>
      <c r="DY24" s="39">
        <f t="shared" ca="1" si="94"/>
        <v>0</v>
      </c>
      <c r="DZ24" s="39">
        <f t="shared" ca="1" si="95"/>
        <v>0</v>
      </c>
      <c r="EA24" s="39">
        <f t="shared" ca="1" si="96"/>
        <v>0</v>
      </c>
      <c r="EB24" s="39">
        <f t="shared" ca="1" si="97"/>
        <v>0</v>
      </c>
      <c r="EC24" s="39">
        <f t="shared" ca="1" si="98"/>
        <v>0</v>
      </c>
      <c r="ED24" s="39">
        <f t="shared" ca="1" si="99"/>
        <v>0</v>
      </c>
      <c r="EE24" s="39">
        <f t="shared" ca="1" si="100"/>
        <v>0</v>
      </c>
      <c r="EF24" s="39">
        <f t="shared" ca="1" si="101"/>
        <v>0</v>
      </c>
      <c r="EG24" s="39">
        <f t="shared" ca="1" si="102"/>
        <v>0</v>
      </c>
      <c r="EH24" s="39">
        <f t="shared" ca="1" si="103"/>
        <v>0</v>
      </c>
      <c r="EI24" s="39">
        <f t="shared" ca="1" si="104"/>
        <v>0</v>
      </c>
      <c r="EJ24" s="39">
        <f t="shared" ca="1" si="105"/>
        <v>0</v>
      </c>
      <c r="EK24" s="39">
        <f t="shared" ca="1" si="106"/>
        <v>0</v>
      </c>
      <c r="EL24" s="39">
        <f t="shared" ca="1" si="107"/>
        <v>0</v>
      </c>
      <c r="EM24" s="39">
        <f t="shared" ca="1" si="108"/>
        <v>0</v>
      </c>
      <c r="EN24" s="39">
        <f t="shared" ca="1" si="109"/>
        <v>0</v>
      </c>
      <c r="EO24" s="39">
        <f t="shared" ca="1" si="110"/>
        <v>0</v>
      </c>
      <c r="EP24" s="39">
        <f t="shared" ca="1" si="111"/>
        <v>0</v>
      </c>
      <c r="EQ24" s="39">
        <f t="shared" ca="1" si="112"/>
        <v>0</v>
      </c>
      <c r="ER24" s="39">
        <f t="shared" ca="1" si="113"/>
        <v>0</v>
      </c>
      <c r="ES24" s="39">
        <f t="shared" ca="1" si="114"/>
        <v>0</v>
      </c>
      <c r="ET24" s="39">
        <f t="shared" ca="1" si="115"/>
        <v>0</v>
      </c>
      <c r="EU24" s="39">
        <f t="shared" ca="1" si="116"/>
        <v>0</v>
      </c>
      <c r="EV24" s="39">
        <f t="shared" ca="1" si="117"/>
        <v>0</v>
      </c>
      <c r="EW24" s="39">
        <f t="shared" ca="1" si="118"/>
        <v>0</v>
      </c>
      <c r="EX24" s="39">
        <f t="shared" ca="1" si="119"/>
        <v>0</v>
      </c>
      <c r="EY24" s="39">
        <f t="shared" ca="1" si="120"/>
        <v>0</v>
      </c>
      <c r="EZ24" s="39">
        <f t="shared" ca="1" si="121"/>
        <v>0</v>
      </c>
      <c r="FA24" s="39">
        <f t="shared" ca="1" si="122"/>
        <v>0</v>
      </c>
      <c r="FB24" s="39">
        <f t="shared" ca="1" si="123"/>
        <v>0</v>
      </c>
      <c r="FC24" s="39">
        <f t="shared" ca="1" si="124"/>
        <v>0</v>
      </c>
      <c r="FD24" s="39">
        <f t="shared" ca="1" si="125"/>
        <v>0</v>
      </c>
      <c r="FE24" s="39">
        <f t="shared" ca="1" si="126"/>
        <v>0</v>
      </c>
      <c r="FF24" s="39">
        <f t="shared" ca="1" si="127"/>
        <v>0</v>
      </c>
      <c r="FG24" s="39">
        <f t="shared" ca="1" si="128"/>
        <v>0</v>
      </c>
      <c r="FH24" s="39">
        <f t="shared" ca="1" si="129"/>
        <v>0</v>
      </c>
      <c r="FI24" s="39">
        <f t="shared" ca="1" si="130"/>
        <v>0</v>
      </c>
      <c r="FJ24" s="39">
        <f t="shared" ca="1" si="131"/>
        <v>0</v>
      </c>
      <c r="FK24" s="39">
        <f t="shared" ca="1" si="132"/>
        <v>0</v>
      </c>
      <c r="FL24" s="39">
        <f t="shared" ca="1" si="133"/>
        <v>0</v>
      </c>
      <c r="FM24" s="39">
        <f t="shared" ca="1" si="134"/>
        <v>0</v>
      </c>
      <c r="FN24" s="39">
        <f t="shared" ca="1" si="135"/>
        <v>0</v>
      </c>
      <c r="FO24" s="39">
        <f t="shared" ca="1" si="136"/>
        <v>0</v>
      </c>
      <c r="FP24" s="39">
        <f t="shared" ca="1" si="137"/>
        <v>0</v>
      </c>
      <c r="FQ24" s="39">
        <f t="shared" ca="1" si="138"/>
        <v>0</v>
      </c>
      <c r="FR24" s="39">
        <f t="shared" ca="1" si="139"/>
        <v>0</v>
      </c>
      <c r="FS24" s="39">
        <f t="shared" ca="1" si="140"/>
        <v>0</v>
      </c>
      <c r="FT24" s="39">
        <f t="shared" ca="1" si="141"/>
        <v>0</v>
      </c>
      <c r="FU24" s="39">
        <f t="shared" ca="1" si="142"/>
        <v>0</v>
      </c>
      <c r="FV24" s="39">
        <f t="shared" ca="1" si="143"/>
        <v>0</v>
      </c>
      <c r="FW24" s="39">
        <f t="shared" ca="1" si="144"/>
        <v>0</v>
      </c>
      <c r="FX24" s="39">
        <f t="shared" ca="1" si="145"/>
        <v>0</v>
      </c>
      <c r="FY24" s="39">
        <f t="shared" ca="1" si="146"/>
        <v>0</v>
      </c>
      <c r="FZ24" s="39">
        <f t="shared" ca="1" si="147"/>
        <v>0</v>
      </c>
      <c r="GA24" s="39">
        <f t="shared" ca="1" si="148"/>
        <v>0</v>
      </c>
      <c r="GB24" s="39">
        <f t="shared" ca="1" si="149"/>
        <v>5</v>
      </c>
      <c r="GC24" s="39">
        <f t="shared" ca="1" si="150"/>
        <v>2</v>
      </c>
      <c r="GD24" s="39">
        <f t="shared" ca="1" si="151"/>
        <v>0</v>
      </c>
      <c r="GE24" s="39">
        <f t="shared" ca="1" si="152"/>
        <v>0</v>
      </c>
      <c r="GF24" s="39">
        <f t="shared" ca="1" si="153"/>
        <v>0</v>
      </c>
      <c r="GG24" s="39">
        <f t="shared" ca="1" si="154"/>
        <v>0</v>
      </c>
      <c r="GH24" s="39">
        <f t="shared" ca="1" si="155"/>
        <v>0</v>
      </c>
      <c r="GI24" s="39">
        <f t="shared" ca="1" si="156"/>
        <v>0</v>
      </c>
      <c r="GJ24" s="39">
        <f t="shared" ca="1" si="157"/>
        <v>0</v>
      </c>
      <c r="GK24" s="39">
        <f t="shared" ca="1" si="158"/>
        <v>0</v>
      </c>
      <c r="GL24" s="39">
        <f t="shared" ca="1" si="159"/>
        <v>0</v>
      </c>
      <c r="GM24" s="39">
        <f t="shared" ca="1" si="160"/>
        <v>0</v>
      </c>
      <c r="GN24" s="39">
        <f t="shared" ca="1" si="161"/>
        <v>0</v>
      </c>
      <c r="GO24" s="39">
        <f t="shared" ca="1" si="162"/>
        <v>0</v>
      </c>
      <c r="GP24" s="39">
        <f t="shared" ca="1" si="163"/>
        <v>0</v>
      </c>
      <c r="GQ24" s="39">
        <f t="shared" ca="1" si="164"/>
        <v>0</v>
      </c>
      <c r="GR24" s="39">
        <f t="shared" ca="1" si="165"/>
        <v>0</v>
      </c>
      <c r="GS24" s="39">
        <f t="shared" ca="1" si="166"/>
        <v>0</v>
      </c>
      <c r="GT24" s="39">
        <f t="shared" ca="1" si="167"/>
        <v>0</v>
      </c>
      <c r="GU24" s="39">
        <f t="shared" ca="1" si="168"/>
        <v>0</v>
      </c>
      <c r="GV24" s="39">
        <f t="shared" ca="1" si="169"/>
        <v>0</v>
      </c>
      <c r="GW24" s="39">
        <f t="shared" ca="1" si="170"/>
        <v>0</v>
      </c>
      <c r="GX24" s="39">
        <f t="shared" ca="1" si="171"/>
        <v>0</v>
      </c>
      <c r="GY24" s="39">
        <f t="shared" ca="1" si="172"/>
        <v>0</v>
      </c>
      <c r="GZ24" s="39">
        <f t="shared" ca="1" si="173"/>
        <v>0</v>
      </c>
      <c r="HA24" s="39">
        <f t="shared" ca="1" si="174"/>
        <v>0</v>
      </c>
      <c r="HB24" s="39">
        <f t="shared" ca="1" si="175"/>
        <v>0</v>
      </c>
      <c r="HC24" s="39">
        <f t="shared" ca="1" si="176"/>
        <v>0</v>
      </c>
      <c r="HD24" s="39">
        <f t="shared" ca="1" si="177"/>
        <v>0</v>
      </c>
      <c r="HE24" s="39">
        <f t="shared" ca="1" si="178"/>
        <v>0</v>
      </c>
      <c r="HF24" s="39">
        <f t="shared" ca="1" si="179"/>
        <v>0</v>
      </c>
      <c r="HG24" s="39">
        <f t="shared" ca="1" si="180"/>
        <v>0</v>
      </c>
      <c r="HH24" s="39">
        <f t="shared" ca="1" si="181"/>
        <v>0</v>
      </c>
      <c r="HI24" s="39">
        <f t="shared" ca="1" si="182"/>
        <v>0</v>
      </c>
      <c r="HJ24" s="39">
        <f t="shared" ca="1" si="183"/>
        <v>0</v>
      </c>
      <c r="HK24" s="39">
        <f t="shared" ca="1" si="184"/>
        <v>0</v>
      </c>
      <c r="HL24" s="39">
        <f t="shared" ca="1" si="185"/>
        <v>0</v>
      </c>
      <c r="HM24" s="39">
        <f t="shared" ca="1" si="186"/>
        <v>0</v>
      </c>
      <c r="HN24" s="39">
        <f t="shared" ca="1" si="187"/>
        <v>0</v>
      </c>
      <c r="HO24" s="39">
        <f t="shared" ca="1" si="188"/>
        <v>0</v>
      </c>
      <c r="HP24" s="39">
        <f t="shared" ca="1" si="189"/>
        <v>0</v>
      </c>
      <c r="HQ24" s="39">
        <f t="shared" ca="1" si="190"/>
        <v>0</v>
      </c>
      <c r="HR24" s="39">
        <f t="shared" ca="1" si="191"/>
        <v>36241</v>
      </c>
      <c r="HS24" s="39">
        <f t="shared" ca="1" si="192"/>
        <v>2</v>
      </c>
      <c r="HT24" s="39">
        <f t="shared" ca="1" si="193"/>
        <v>1</v>
      </c>
      <c r="HU24" s="39">
        <f t="shared" ca="1" si="194"/>
        <v>0</v>
      </c>
      <c r="HV24" s="39">
        <f t="shared" ca="1" si="195"/>
        <v>0</v>
      </c>
      <c r="HW24" s="39">
        <f t="shared" ca="1" si="196"/>
        <v>0</v>
      </c>
      <c r="HX24" s="39">
        <f t="shared" ca="1" si="197"/>
        <v>0</v>
      </c>
      <c r="HY24" s="39">
        <f t="shared" ca="1" si="198"/>
        <v>0</v>
      </c>
      <c r="HZ24" s="39">
        <f t="shared" ca="1" si="199"/>
        <v>0</v>
      </c>
      <c r="IA24" s="39">
        <f t="shared" ca="1" si="200"/>
        <v>0</v>
      </c>
      <c r="IB24" s="39">
        <f t="shared" ca="1" si="201"/>
        <v>0</v>
      </c>
      <c r="IC24" s="39">
        <f t="shared" ca="1" si="202"/>
        <v>0</v>
      </c>
      <c r="ID24" s="39">
        <f t="shared" ca="1" si="203"/>
        <v>0</v>
      </c>
      <c r="IE24" s="39">
        <f t="shared" ca="1" si="204"/>
        <v>0</v>
      </c>
      <c r="IF24" s="39">
        <f t="shared" ca="1" si="205"/>
        <v>0</v>
      </c>
      <c r="IG24" s="39">
        <f t="shared" ca="1" si="206"/>
        <v>5</v>
      </c>
      <c r="IH24" s="39">
        <f t="shared" ca="1" si="207"/>
        <v>2</v>
      </c>
      <c r="II24" s="39">
        <f t="shared" ca="1" si="208"/>
        <v>0</v>
      </c>
      <c r="IJ24" s="39">
        <f t="shared" ca="1" si="209"/>
        <v>0</v>
      </c>
      <c r="IK24" s="39">
        <f t="shared" ca="1" si="210"/>
        <v>0</v>
      </c>
      <c r="IL24" s="39">
        <f t="shared" ca="1" si="211"/>
        <v>0</v>
      </c>
      <c r="IM24" s="39">
        <f t="shared" ca="1" si="212"/>
        <v>1</v>
      </c>
      <c r="IN24" s="39">
        <f t="shared" ca="1" si="213"/>
        <v>421</v>
      </c>
      <c r="IO24" s="39">
        <f t="shared" ca="1" si="214"/>
        <v>-84</v>
      </c>
      <c r="IP24" s="39">
        <f t="shared" ca="1" si="215"/>
        <v>0</v>
      </c>
      <c r="IQ24" s="39">
        <f t="shared" ca="1" si="216"/>
        <v>0</v>
      </c>
      <c r="IR24" s="39">
        <f t="shared" ca="1" si="217"/>
        <v>0</v>
      </c>
      <c r="IS24" s="39">
        <f t="shared" ca="1" si="218"/>
        <v>0</v>
      </c>
      <c r="IT24" s="39">
        <f t="shared" ca="1" si="219"/>
        <v>0</v>
      </c>
      <c r="IU24" s="39">
        <f t="shared" ca="1" si="220"/>
        <v>0</v>
      </c>
      <c r="IV24" s="39">
        <f t="shared" ca="1" si="221"/>
        <v>0</v>
      </c>
      <c r="IW24" s="39">
        <f t="shared" ca="1" si="222"/>
        <v>0</v>
      </c>
      <c r="IX24" s="39">
        <f t="shared" ca="1" si="223"/>
        <v>0</v>
      </c>
      <c r="IY24" s="39">
        <f t="shared" ca="1" si="224"/>
        <v>0</v>
      </c>
      <c r="IZ24" s="39">
        <f t="shared" ca="1" si="225"/>
        <v>0</v>
      </c>
      <c r="JA24" s="39">
        <f t="shared" ca="1" si="226"/>
        <v>0</v>
      </c>
      <c r="JB24" s="39">
        <f t="shared" ca="1" si="227"/>
        <v>0</v>
      </c>
      <c r="JC24" s="39">
        <f t="shared" ca="1" si="228"/>
        <v>0</v>
      </c>
      <c r="JD24" s="39">
        <f t="shared" ca="1" si="229"/>
        <v>0</v>
      </c>
      <c r="JE24" s="39">
        <f t="shared" ca="1" si="230"/>
        <v>0</v>
      </c>
      <c r="JF24" s="39">
        <f t="shared" ca="1" si="231"/>
        <v>0</v>
      </c>
      <c r="JG24" s="39">
        <f t="shared" ca="1" si="232"/>
        <v>0</v>
      </c>
      <c r="JH24" s="39">
        <f t="shared" ca="1" si="233"/>
        <v>0</v>
      </c>
      <c r="JI24" s="39">
        <f t="shared" ca="1" si="234"/>
        <v>0</v>
      </c>
      <c r="JJ24" s="39">
        <f t="shared" ca="1" si="235"/>
        <v>0</v>
      </c>
      <c r="JK24" s="39">
        <f t="shared" ca="1" si="236"/>
        <v>0</v>
      </c>
      <c r="JL24" s="39">
        <f t="shared" ca="1" si="237"/>
        <v>0</v>
      </c>
      <c r="JM24" s="39">
        <f t="shared" ca="1" si="238"/>
        <v>0</v>
      </c>
      <c r="JN24" s="39">
        <f t="shared" ca="1" si="239"/>
        <v>0</v>
      </c>
      <c r="JO24" s="39">
        <f t="shared" ca="1" si="240"/>
        <v>0</v>
      </c>
      <c r="JP24" s="39">
        <f t="shared" ca="1" si="241"/>
        <v>0</v>
      </c>
      <c r="JQ24" s="39">
        <f t="shared" ca="1" si="242"/>
        <v>0</v>
      </c>
      <c r="JR24" s="39">
        <f t="shared" ca="1" si="243"/>
        <v>0</v>
      </c>
      <c r="JS24" s="39">
        <f t="shared" ca="1" si="244"/>
        <v>0</v>
      </c>
      <c r="JT24" s="39">
        <f t="shared" ca="1" si="245"/>
        <v>0</v>
      </c>
      <c r="JU24" s="39">
        <f t="shared" ca="1" si="246"/>
        <v>0</v>
      </c>
      <c r="JV24" s="39">
        <f t="shared" ca="1" si="247"/>
        <v>0</v>
      </c>
      <c r="JW24" s="39">
        <f t="shared" ca="1" si="248"/>
        <v>0</v>
      </c>
      <c r="JX24" s="39">
        <f t="shared" ca="1" si="249"/>
        <v>0</v>
      </c>
      <c r="JY24" s="39">
        <f t="shared" ca="1" si="250"/>
        <v>0</v>
      </c>
      <c r="JZ24" s="39">
        <f t="shared" ca="1" si="251"/>
        <v>0</v>
      </c>
      <c r="KA24" s="39">
        <f t="shared" ca="1" si="252"/>
        <v>0</v>
      </c>
      <c r="KB24" s="39">
        <f t="shared" ca="1" si="253"/>
        <v>0</v>
      </c>
      <c r="KC24" s="39">
        <f t="shared" ca="1" si="254"/>
        <v>-167</v>
      </c>
      <c r="KD24" s="39">
        <f t="shared" ca="1" si="255"/>
        <v>7</v>
      </c>
      <c r="KE24" s="39">
        <f t="shared" ca="1" si="256"/>
        <v>3</v>
      </c>
      <c r="KF24" s="39">
        <f t="shared" ca="1" si="257"/>
        <v>13</v>
      </c>
      <c r="KG24" s="39">
        <f t="shared" ca="1" si="258"/>
        <v>1</v>
      </c>
      <c r="KH24" s="39">
        <f t="shared" ca="1" si="259"/>
        <v>0</v>
      </c>
      <c r="KI24" s="39">
        <f t="shared" ca="1" si="260"/>
        <v>0</v>
      </c>
      <c r="KJ24" s="39">
        <f t="shared" ca="1" si="261"/>
        <v>0</v>
      </c>
      <c r="KK24" s="39">
        <f t="shared" ca="1" si="262"/>
        <v>0</v>
      </c>
      <c r="KL24" s="39">
        <f t="shared" ca="1" si="263"/>
        <v>0</v>
      </c>
      <c r="KM24" s="39">
        <f t="shared" ca="1" si="264"/>
        <v>0</v>
      </c>
      <c r="KN24" s="39">
        <f t="shared" ca="1" si="265"/>
        <v>0</v>
      </c>
      <c r="KO24" s="39">
        <f t="shared" ca="1" si="266"/>
        <v>0</v>
      </c>
      <c r="KP24" s="39">
        <f t="shared" ca="1" si="267"/>
        <v>0</v>
      </c>
      <c r="KQ24" s="39">
        <f t="shared" ca="1" si="268"/>
        <v>0</v>
      </c>
      <c r="KR24" s="39">
        <f t="shared" ca="1" si="269"/>
        <v>0</v>
      </c>
      <c r="KS24" s="39">
        <f t="shared" ca="1" si="270"/>
        <v>0</v>
      </c>
      <c r="KT24" s="39">
        <f t="shared" ca="1" si="271"/>
        <v>0</v>
      </c>
      <c r="KU24" s="39">
        <f t="shared" ca="1" si="272"/>
        <v>0</v>
      </c>
      <c r="KV24" s="39">
        <f t="shared" ca="1" si="273"/>
        <v>0</v>
      </c>
      <c r="KW24" s="39">
        <f t="shared" ca="1" si="274"/>
        <v>0</v>
      </c>
      <c r="KX24" s="39">
        <f t="shared" ca="1" si="275"/>
        <v>-245</v>
      </c>
      <c r="KY24" s="39">
        <f t="shared" ca="1" si="276"/>
        <v>2</v>
      </c>
      <c r="KZ24" s="39">
        <f t="shared" ca="1" si="277"/>
        <v>1</v>
      </c>
      <c r="LA24" s="39">
        <f t="shared" ca="1" si="278"/>
        <v>139</v>
      </c>
      <c r="LB24" s="39">
        <f t="shared" ca="1" si="279"/>
        <v>0</v>
      </c>
      <c r="LC24" s="39">
        <f t="shared" ca="1" si="280"/>
        <v>0</v>
      </c>
      <c r="LD24" s="39">
        <f t="shared" ca="1" si="281"/>
        <v>0</v>
      </c>
      <c r="LE24" s="39">
        <f t="shared" ca="1" si="282"/>
        <v>0</v>
      </c>
      <c r="LF24" s="39">
        <f t="shared" ca="1" si="283"/>
        <v>2</v>
      </c>
      <c r="LG24" s="39">
        <f t="shared" ca="1" si="284"/>
        <v>2</v>
      </c>
      <c r="LH24" s="39">
        <f t="shared" ca="1" si="285"/>
        <v>160</v>
      </c>
      <c r="LI24" s="39">
        <f t="shared" ca="1" si="286"/>
        <v>5</v>
      </c>
      <c r="LJ24" s="39">
        <f t="shared" ca="1" si="287"/>
        <v>0</v>
      </c>
      <c r="LK24" s="39">
        <f t="shared" ca="1" si="288"/>
        <v>0</v>
      </c>
      <c r="LL24" s="39">
        <f t="shared" ca="1" si="289"/>
        <v>0</v>
      </c>
      <c r="LM24" s="39">
        <f t="shared" ca="1" si="290"/>
        <v>0</v>
      </c>
      <c r="LN24" s="39">
        <f t="shared" ca="1" si="291"/>
        <v>0</v>
      </c>
      <c r="LO24" s="39">
        <f t="shared" ca="1" si="292"/>
        <v>0</v>
      </c>
      <c r="LP24" s="39">
        <f t="shared" ca="1" si="293"/>
        <v>0</v>
      </c>
      <c r="LQ24" s="39">
        <f t="shared" ca="1" si="294"/>
        <v>0</v>
      </c>
      <c r="LR24" s="39">
        <f t="shared" ca="1" si="295"/>
        <v>0</v>
      </c>
      <c r="LS24" s="39">
        <f t="shared" ca="1" si="296"/>
        <v>2</v>
      </c>
      <c r="LT24" s="39">
        <f t="shared" ca="1" si="297"/>
        <v>769</v>
      </c>
      <c r="LU24" s="39">
        <f t="shared" ca="1" si="298"/>
        <v>5</v>
      </c>
      <c r="LV24" s="39">
        <f t="shared" ca="1" si="299"/>
        <v>13</v>
      </c>
      <c r="LW24" s="39">
        <f t="shared" ca="1" si="300"/>
        <v>59</v>
      </c>
      <c r="LX24" s="39">
        <f t="shared" ca="1" si="301"/>
        <v>6400</v>
      </c>
      <c r="LY24" s="39">
        <f t="shared" ca="1" si="302"/>
        <v>29</v>
      </c>
      <c r="LZ24" s="39">
        <f t="shared" ca="1" si="303"/>
        <v>0</v>
      </c>
      <c r="MA24" s="39">
        <f t="shared" ca="1" si="304"/>
        <v>16</v>
      </c>
      <c r="MB24" s="39">
        <f t="shared" ca="1" si="305"/>
        <v>0</v>
      </c>
      <c r="MC24" s="39">
        <f t="shared" ca="1" si="306"/>
        <v>0</v>
      </c>
      <c r="MD24" s="39">
        <f t="shared" ca="1" si="307"/>
        <v>0</v>
      </c>
      <c r="ME24" s="39">
        <f t="shared" ca="1" si="308"/>
        <v>0</v>
      </c>
      <c r="MF24" s="39">
        <f t="shared" ca="1" si="309"/>
        <v>0</v>
      </c>
      <c r="MG24" s="39">
        <f t="shared" ca="1" si="310"/>
        <v>0</v>
      </c>
      <c r="MH24" s="39">
        <f t="shared" ca="1" si="311"/>
        <v>0</v>
      </c>
      <c r="MI24" s="39">
        <f t="shared" ca="1" si="312"/>
        <v>0</v>
      </c>
      <c r="MJ24" s="39">
        <f t="shared" ca="1" si="313"/>
        <v>0</v>
      </c>
      <c r="MK24" s="39">
        <f t="shared" ca="1" si="314"/>
        <v>0</v>
      </c>
      <c r="ML24" s="39">
        <f t="shared" ca="1" si="315"/>
        <v>0</v>
      </c>
      <c r="MM24" s="39">
        <f t="shared" ca="1" si="316"/>
        <v>0</v>
      </c>
      <c r="MN24" s="39">
        <f t="shared" ca="1" si="317"/>
        <v>0</v>
      </c>
      <c r="MO24" s="39">
        <f t="shared" ca="1" si="318"/>
        <v>0</v>
      </c>
      <c r="MP24" s="39">
        <f t="shared" ca="1" si="319"/>
        <v>0</v>
      </c>
      <c r="MQ24" s="39">
        <f t="shared" ca="1" si="320"/>
        <v>0</v>
      </c>
      <c r="MR24" s="39">
        <f t="shared" ca="1" si="321"/>
        <v>0</v>
      </c>
      <c r="MS24" s="39">
        <f t="shared" ca="1" si="322"/>
        <v>0</v>
      </c>
      <c r="MT24" s="39">
        <f t="shared" ca="1" si="323"/>
        <v>0</v>
      </c>
      <c r="MU24" s="39">
        <f t="shared" ca="1" si="324"/>
        <v>0</v>
      </c>
      <c r="MV24" s="39">
        <f t="shared" ca="1" si="325"/>
        <v>0</v>
      </c>
      <c r="MW24" s="39">
        <f t="shared" ca="1" si="326"/>
        <v>0</v>
      </c>
      <c r="MX24" s="39">
        <f t="shared" ca="1" si="327"/>
        <v>0</v>
      </c>
      <c r="MY24" s="39">
        <f t="shared" ca="1" si="328"/>
        <v>0</v>
      </c>
      <c r="MZ24" s="39">
        <f t="shared" ca="1" si="329"/>
        <v>0</v>
      </c>
      <c r="NA24" s="39">
        <f t="shared" ca="1" si="330"/>
        <v>0</v>
      </c>
      <c r="NB24" s="39">
        <f t="shared" ca="1" si="331"/>
        <v>0</v>
      </c>
      <c r="NC24" s="39">
        <f t="shared" ca="1" si="332"/>
        <v>5</v>
      </c>
      <c r="ND24" s="39">
        <f t="shared" ca="1" si="333"/>
        <v>0</v>
      </c>
      <c r="NE24" s="39">
        <f t="shared" ca="1" si="334"/>
        <v>5</v>
      </c>
      <c r="NF24" s="39">
        <f t="shared" ca="1" si="335"/>
        <v>0</v>
      </c>
      <c r="NG24" s="39">
        <f t="shared" ca="1" si="336"/>
        <v>0</v>
      </c>
      <c r="NH24" s="39">
        <f t="shared" ca="1" si="337"/>
        <v>0</v>
      </c>
      <c r="NI24" s="39">
        <f t="shared" ca="1" si="338"/>
        <v>0</v>
      </c>
      <c r="NJ24" s="39">
        <f t="shared" ca="1" si="339"/>
        <v>0</v>
      </c>
      <c r="NK24" s="39">
        <f t="shared" ca="1" si="340"/>
        <v>0</v>
      </c>
      <c r="NL24" s="39">
        <f t="shared" ca="1" si="341"/>
        <v>0</v>
      </c>
      <c r="NM24" s="39">
        <f t="shared" ca="1" si="342"/>
        <v>0</v>
      </c>
      <c r="NN24" s="39">
        <f t="shared" ca="1" si="343"/>
        <v>0</v>
      </c>
      <c r="NO24" s="39">
        <f t="shared" ca="1" si="344"/>
        <v>0</v>
      </c>
      <c r="NP24" s="39">
        <f t="shared" ca="1" si="345"/>
        <v>0</v>
      </c>
      <c r="NQ24" s="39">
        <f t="shared" ca="1" si="346"/>
        <v>0</v>
      </c>
      <c r="NR24" s="39">
        <f t="shared" ca="1" si="347"/>
        <v>0</v>
      </c>
      <c r="NS24" s="39">
        <f t="shared" ca="1" si="348"/>
        <v>0</v>
      </c>
      <c r="NT24" s="39">
        <f t="shared" ca="1" si="349"/>
        <v>0</v>
      </c>
      <c r="NU24" s="39">
        <f t="shared" ca="1" si="350"/>
        <v>0</v>
      </c>
      <c r="NV24" s="39">
        <f t="shared" ca="1" si="351"/>
        <v>0</v>
      </c>
    </row>
    <row r="25" spans="1:386" x14ac:dyDescent="0.2">
      <c r="A25" s="39">
        <f>'node config'!$A25</f>
        <v>41</v>
      </c>
      <c r="B25" s="39" t="str">
        <f>'node config'!$C25</f>
        <v>app_first</v>
      </c>
      <c r="C25" s="39">
        <f>'node config'!E25</f>
        <v>1</v>
      </c>
      <c r="D25" s="40">
        <f>'node config'!$H25</f>
        <v>10</v>
      </c>
      <c r="E25" s="36">
        <f ca="1">IF(ISBLANK(OFFSET('node config'!$U25,0,2*(COLUMN()-COLUMN($E25)))),"",OFFSET('node config'!$U25,0,2*(COLUMN()-COLUMN($E25))))</f>
        <v>47</v>
      </c>
      <c r="F25" s="36">
        <f ca="1">IF(ISBLANK(OFFSET('node config'!$U25,0,2*(COLUMN()-COLUMN($E25)))),"",OFFSET('node config'!$U25,0,2*(COLUMN()-COLUMN($E25))))</f>
        <v>40</v>
      </c>
      <c r="G25" s="36" t="str">
        <f ca="1">IF(ISBLANK(OFFSET('node config'!$U25,0,2*(COLUMN()-COLUMN($E25)))),"",OFFSET('node config'!$U25,0,2*(COLUMN()-COLUMN($E25))))</f>
        <v/>
      </c>
      <c r="H25" s="36" t="str">
        <f ca="1">IF(ISBLANK(OFFSET('node config'!$U25,0,2*(COLUMN()-COLUMN($E25)))),"",OFFSET('node config'!$U25,0,2*(COLUMN()-COLUMN($E25))))</f>
        <v/>
      </c>
      <c r="I25" s="36" t="str">
        <f ca="1">IF(ISBLANK(OFFSET('node config'!$U25,0,2*(COLUMN()-COLUMN($E25)))),"",OFFSET('node config'!$U25,0,2*(COLUMN()-COLUMN($E25))))</f>
        <v/>
      </c>
      <c r="J25" s="36" t="str">
        <f ca="1">IF(ISBLANK(OFFSET('node config'!$U25,0,2*(COLUMN()-COLUMN($E25)))),"",OFFSET('node config'!$U25,0,2*(COLUMN()-COLUMN($E25))))</f>
        <v/>
      </c>
      <c r="K25" s="36" t="str">
        <f ca="1">IF(ISBLANK(OFFSET('node config'!$U25,0,2*(COLUMN()-COLUMN($E25)))),"",OFFSET('node config'!$U25,0,2*(COLUMN()-COLUMN($E25))))</f>
        <v/>
      </c>
      <c r="L25" s="36" t="str">
        <f ca="1">IF(ISBLANK(OFFSET('node config'!$U25,0,2*(COLUMN()-COLUMN($E25)))),"",OFFSET('node config'!$U25,0,2*(COLUMN()-COLUMN($E25))))</f>
        <v/>
      </c>
      <c r="M25" s="38">
        <f ca="1">IFERROR(OFFSET('node config'!$V25,0,2*(COLUMN()-COLUMN($M25)))/INDEX('node config'!$B25:$B74,MATCH(E25,'node config'!$A25:$A74,0))-1,"")</f>
        <v>0</v>
      </c>
      <c r="N25" s="38">
        <f ca="1">IFERROR(OFFSET('node config'!$V25,0,2*(COLUMN()-COLUMN($M25)))/INDEX('node config'!$B25:$B74,MATCH(F25,'node config'!$A25:$A74,0))-1,"")</f>
        <v>5</v>
      </c>
      <c r="O25" s="38" t="str">
        <f ca="1">IFERROR(OFFSET('node config'!$V25,0,2*(COLUMN()-COLUMN($M25)))/INDEX('node config'!$B25:$B74,MATCH(G25,'node config'!$A25:$A74,0))-1,"")</f>
        <v/>
      </c>
      <c r="P25" s="38" t="str">
        <f ca="1">IFERROR(OFFSET('node config'!$V25,0,2*(COLUMN()-COLUMN($M25)))/INDEX('node config'!$B25:$B74,MATCH(H25,'node config'!$A25:$A74,0))-1,"")</f>
        <v/>
      </c>
      <c r="Q25" s="38" t="str">
        <f ca="1">IFERROR(OFFSET('node config'!$V25,0,2*(COLUMN()-COLUMN($M25)))/INDEX('node config'!$B25:$B74,MATCH(I25,'node config'!$A25:$A74,0))-1,"")</f>
        <v/>
      </c>
      <c r="R25" s="38" t="str">
        <f ca="1">IFERROR(OFFSET('node config'!$V25,0,2*(COLUMN()-COLUMN($M25)))/INDEX('node config'!$B25:$B74,MATCH(J25,'node config'!$A25:$A74,0))-1,"")</f>
        <v/>
      </c>
      <c r="S25" s="38" t="str">
        <f ca="1">IFERROR(OFFSET('node config'!$V25,0,2*(COLUMN()-COLUMN($M25)))/INDEX('node config'!$B25:$B74,MATCH(K25,'node config'!$A25:$A74,0))-1,"")</f>
        <v/>
      </c>
      <c r="T25" s="38" t="str">
        <f ca="1">IFERROR(OFFSET('node config'!$V25,0,2*(COLUMN()-COLUMN($M25)))/INDEX('node config'!$B25:$B74,MATCH(L25,'node config'!$A25:$A74,0))-1,"")</f>
        <v/>
      </c>
      <c r="U25" s="36">
        <f t="shared" ca="1" si="352"/>
        <v>329</v>
      </c>
      <c r="V25" s="36">
        <f t="shared" ca="1" si="352"/>
        <v>285</v>
      </c>
      <c r="W25" s="36" t="str">
        <f t="shared" ca="1" si="352"/>
        <v/>
      </c>
      <c r="X25" s="36" t="str">
        <f t="shared" ca="1" si="352"/>
        <v/>
      </c>
      <c r="Y25" s="36" t="str">
        <f t="shared" ca="1" si="352"/>
        <v/>
      </c>
      <c r="Z25" s="36" t="str">
        <f t="shared" ca="1" si="352"/>
        <v/>
      </c>
      <c r="AA25" s="36" t="str">
        <f t="shared" ca="1" si="352"/>
        <v/>
      </c>
      <c r="AB25" s="36" t="str">
        <f t="shared" ca="1" si="352"/>
        <v/>
      </c>
      <c r="AC25" s="40">
        <f t="shared" ca="1" si="353"/>
        <v>10</v>
      </c>
      <c r="AD25" s="40">
        <f t="shared" ca="1" si="354"/>
        <v>0</v>
      </c>
      <c r="AE25" s="40">
        <f t="shared" ca="1" si="355"/>
        <v>0</v>
      </c>
      <c r="AF25" s="40">
        <f t="shared" ca="1" si="356"/>
        <v>0</v>
      </c>
      <c r="AG25" s="40">
        <f t="shared" ca="1" si="357"/>
        <v>0</v>
      </c>
      <c r="AH25" s="40">
        <f t="shared" ca="1" si="358"/>
        <v>0</v>
      </c>
      <c r="AI25" s="40">
        <f t="shared" ca="1" si="359"/>
        <v>0</v>
      </c>
      <c r="AJ25" s="40">
        <f t="shared" ca="1" si="360"/>
        <v>0</v>
      </c>
      <c r="AK25" s="39">
        <f t="shared" ca="1" si="2"/>
        <v>0</v>
      </c>
      <c r="AL25" s="39">
        <f t="shared" ca="1" si="3"/>
        <v>0</v>
      </c>
      <c r="AM25" s="39">
        <f t="shared" ca="1" si="4"/>
        <v>0</v>
      </c>
      <c r="AN25" s="39">
        <f t="shared" ca="1" si="5"/>
        <v>0</v>
      </c>
      <c r="AO25" s="39">
        <f t="shared" ca="1" si="6"/>
        <v>0</v>
      </c>
      <c r="AP25" s="39">
        <f t="shared" ca="1" si="7"/>
        <v>0</v>
      </c>
      <c r="AQ25" s="39">
        <f t="shared" ca="1" si="8"/>
        <v>0</v>
      </c>
      <c r="AR25" s="39">
        <f t="shared" ca="1" si="9"/>
        <v>0</v>
      </c>
      <c r="AS25" s="39">
        <f t="shared" ca="1" si="10"/>
        <v>0</v>
      </c>
      <c r="AT25" s="39">
        <f t="shared" ca="1" si="11"/>
        <v>0</v>
      </c>
      <c r="AU25" s="39">
        <f t="shared" ca="1" si="12"/>
        <v>0</v>
      </c>
      <c r="AV25" s="39">
        <f t="shared" ca="1" si="13"/>
        <v>0</v>
      </c>
      <c r="AW25" s="39">
        <f t="shared" ca="1" si="14"/>
        <v>0</v>
      </c>
      <c r="AX25" s="39">
        <f t="shared" ca="1" si="15"/>
        <v>0</v>
      </c>
      <c r="AY25" s="39">
        <f t="shared" ca="1" si="16"/>
        <v>0</v>
      </c>
      <c r="AZ25" s="39">
        <f t="shared" ca="1" si="17"/>
        <v>0</v>
      </c>
      <c r="BA25" s="39">
        <f t="shared" ca="1" si="18"/>
        <v>0</v>
      </c>
      <c r="BB25" s="39">
        <f t="shared" ca="1" si="19"/>
        <v>0</v>
      </c>
      <c r="BC25" s="39">
        <f t="shared" ca="1" si="20"/>
        <v>0</v>
      </c>
      <c r="BD25" s="39">
        <f t="shared" ca="1" si="21"/>
        <v>0</v>
      </c>
      <c r="BE25" s="39">
        <f t="shared" ca="1" si="22"/>
        <v>0</v>
      </c>
      <c r="BF25" s="39">
        <f t="shared" ca="1" si="23"/>
        <v>0</v>
      </c>
      <c r="BG25" s="39">
        <f t="shared" ca="1" si="24"/>
        <v>0</v>
      </c>
      <c r="BH25" s="39">
        <f t="shared" ca="1" si="25"/>
        <v>0</v>
      </c>
      <c r="BI25" s="39">
        <f t="shared" ca="1" si="26"/>
        <v>0</v>
      </c>
      <c r="BJ25" s="39">
        <f t="shared" ca="1" si="27"/>
        <v>0</v>
      </c>
      <c r="BK25" s="39">
        <f t="shared" ca="1" si="28"/>
        <v>0</v>
      </c>
      <c r="BL25" s="39">
        <f t="shared" ca="1" si="29"/>
        <v>0</v>
      </c>
      <c r="BM25" s="39">
        <f t="shared" ca="1" si="30"/>
        <v>0</v>
      </c>
      <c r="BN25" s="39">
        <f t="shared" ca="1" si="31"/>
        <v>0</v>
      </c>
      <c r="BO25" s="39">
        <f t="shared" ca="1" si="32"/>
        <v>0</v>
      </c>
      <c r="BP25" s="39">
        <f t="shared" ca="1" si="33"/>
        <v>0</v>
      </c>
      <c r="BQ25" s="39">
        <f t="shared" ca="1" si="34"/>
        <v>0</v>
      </c>
      <c r="BR25" s="39">
        <f t="shared" ca="1" si="35"/>
        <v>0</v>
      </c>
      <c r="BS25" s="39">
        <f t="shared" ca="1" si="36"/>
        <v>0</v>
      </c>
      <c r="BT25" s="39">
        <f t="shared" ca="1" si="37"/>
        <v>2</v>
      </c>
      <c r="BU25" s="39">
        <f t="shared" ca="1" si="38"/>
        <v>29</v>
      </c>
      <c r="BV25" s="39">
        <f t="shared" ca="1" si="39"/>
        <v>-195</v>
      </c>
      <c r="BW25" s="39">
        <f t="shared" ca="1" si="40"/>
        <v>4</v>
      </c>
      <c r="BX25" s="39">
        <f t="shared" ca="1" si="41"/>
        <v>0</v>
      </c>
      <c r="BY25" s="39">
        <f t="shared" ca="1" si="42"/>
        <v>0</v>
      </c>
      <c r="BZ25" s="39">
        <f t="shared" ca="1" si="43"/>
        <v>0</v>
      </c>
      <c r="CA25" s="39">
        <f t="shared" ca="1" si="44"/>
        <v>0</v>
      </c>
      <c r="CB25" s="39">
        <f t="shared" ca="1" si="45"/>
        <v>0</v>
      </c>
      <c r="CC25" s="39">
        <f t="shared" ca="1" si="46"/>
        <v>0</v>
      </c>
      <c r="CD25" s="39">
        <f t="shared" ca="1" si="47"/>
        <v>0</v>
      </c>
      <c r="CE25" s="39">
        <f t="shared" ca="1" si="48"/>
        <v>0</v>
      </c>
      <c r="CF25" s="39">
        <f t="shared" ca="1" si="49"/>
        <v>0</v>
      </c>
      <c r="CG25" s="39">
        <f t="shared" ca="1" si="50"/>
        <v>0</v>
      </c>
      <c r="CH25" s="39">
        <f t="shared" ca="1" si="51"/>
        <v>0</v>
      </c>
      <c r="CI25" s="39">
        <f t="shared" ca="1" si="52"/>
        <v>0</v>
      </c>
      <c r="CJ25" s="39">
        <f t="shared" ca="1" si="53"/>
        <v>0</v>
      </c>
      <c r="CK25" s="39">
        <f t="shared" ca="1" si="54"/>
        <v>0</v>
      </c>
      <c r="CL25" s="39">
        <f t="shared" ca="1" si="55"/>
        <v>0</v>
      </c>
      <c r="CM25" s="39">
        <f t="shared" ca="1" si="56"/>
        <v>0</v>
      </c>
      <c r="CN25" s="39">
        <f t="shared" ca="1" si="57"/>
        <v>0</v>
      </c>
      <c r="CO25" s="39">
        <f t="shared" ca="1" si="58"/>
        <v>0</v>
      </c>
      <c r="CP25" s="39">
        <f t="shared" ca="1" si="59"/>
        <v>0</v>
      </c>
      <c r="CQ25" s="39">
        <f t="shared" ca="1" si="60"/>
        <v>0</v>
      </c>
      <c r="CR25" s="39">
        <f t="shared" ca="1" si="61"/>
        <v>0</v>
      </c>
      <c r="CS25" s="39">
        <f t="shared" ca="1" si="62"/>
        <v>0</v>
      </c>
      <c r="CT25" s="39">
        <f t="shared" ca="1" si="63"/>
        <v>0</v>
      </c>
      <c r="CU25" s="39">
        <f t="shared" ca="1" si="64"/>
        <v>0</v>
      </c>
      <c r="CV25" s="39">
        <f t="shared" ca="1" si="65"/>
        <v>47</v>
      </c>
      <c r="CW25" s="39">
        <f t="shared" ca="1" si="66"/>
        <v>23</v>
      </c>
      <c r="CX25" s="39">
        <f t="shared" ca="1" si="67"/>
        <v>870</v>
      </c>
      <c r="CY25" s="39">
        <f t="shared" ca="1" si="68"/>
        <v>1</v>
      </c>
      <c r="CZ25" s="39">
        <f t="shared" ca="1" si="69"/>
        <v>0</v>
      </c>
      <c r="DA25" s="39">
        <f t="shared" ca="1" si="70"/>
        <v>0</v>
      </c>
      <c r="DB25" s="39">
        <f t="shared" ca="1" si="71"/>
        <v>0</v>
      </c>
      <c r="DC25" s="39">
        <f t="shared" ca="1" si="72"/>
        <v>0</v>
      </c>
      <c r="DD25" s="39">
        <f t="shared" ca="1" si="73"/>
        <v>0</v>
      </c>
      <c r="DE25" s="39">
        <f t="shared" ca="1" si="74"/>
        <v>0</v>
      </c>
      <c r="DF25" s="39">
        <f t="shared" ca="1" si="75"/>
        <v>0</v>
      </c>
      <c r="DG25" s="39">
        <f t="shared" ca="1" si="76"/>
        <v>0</v>
      </c>
      <c r="DH25" s="39">
        <f t="shared" ca="1" si="77"/>
        <v>0</v>
      </c>
      <c r="DI25" s="39">
        <f t="shared" ca="1" si="78"/>
        <v>0</v>
      </c>
      <c r="DJ25" s="39">
        <f t="shared" ca="1" si="79"/>
        <v>0</v>
      </c>
      <c r="DK25" s="39">
        <f t="shared" ca="1" si="80"/>
        <v>0</v>
      </c>
      <c r="DL25" s="39">
        <f t="shared" ca="1" si="81"/>
        <v>0</v>
      </c>
      <c r="DM25" s="39">
        <f t="shared" ca="1" si="82"/>
        <v>0</v>
      </c>
      <c r="DN25" s="39">
        <f t="shared" ca="1" si="83"/>
        <v>0</v>
      </c>
      <c r="DO25" s="39">
        <f t="shared" ca="1" si="84"/>
        <v>0</v>
      </c>
      <c r="DP25" s="39">
        <f t="shared" ca="1" si="85"/>
        <v>0</v>
      </c>
      <c r="DQ25" s="39">
        <f t="shared" ca="1" si="86"/>
        <v>0</v>
      </c>
      <c r="DR25" s="39">
        <f t="shared" ca="1" si="87"/>
        <v>0</v>
      </c>
      <c r="DS25" s="39">
        <f t="shared" ca="1" si="88"/>
        <v>0</v>
      </c>
      <c r="DT25" s="39">
        <f t="shared" ca="1" si="89"/>
        <v>0</v>
      </c>
      <c r="DU25" s="39">
        <f t="shared" ca="1" si="90"/>
        <v>0</v>
      </c>
      <c r="DV25" s="39">
        <f t="shared" ca="1" si="91"/>
        <v>0</v>
      </c>
      <c r="DW25" s="39">
        <f t="shared" ca="1" si="92"/>
        <v>0</v>
      </c>
      <c r="DX25" s="39">
        <f t="shared" ca="1" si="93"/>
        <v>0</v>
      </c>
      <c r="DY25" s="39">
        <f t="shared" ca="1" si="94"/>
        <v>0</v>
      </c>
      <c r="DZ25" s="39">
        <f t="shared" ca="1" si="95"/>
        <v>0</v>
      </c>
      <c r="EA25" s="39">
        <f t="shared" ca="1" si="96"/>
        <v>0</v>
      </c>
      <c r="EB25" s="39">
        <f t="shared" ca="1" si="97"/>
        <v>0</v>
      </c>
      <c r="EC25" s="39">
        <f t="shared" ca="1" si="98"/>
        <v>0</v>
      </c>
      <c r="ED25" s="39">
        <f t="shared" ca="1" si="99"/>
        <v>0</v>
      </c>
      <c r="EE25" s="39">
        <f t="shared" ca="1" si="100"/>
        <v>0</v>
      </c>
      <c r="EF25" s="39">
        <f t="shared" ca="1" si="101"/>
        <v>0</v>
      </c>
      <c r="EG25" s="39">
        <f t="shared" ca="1" si="102"/>
        <v>0</v>
      </c>
      <c r="EH25" s="39">
        <f t="shared" ca="1" si="103"/>
        <v>0</v>
      </c>
      <c r="EI25" s="39">
        <f t="shared" ca="1" si="104"/>
        <v>0</v>
      </c>
      <c r="EJ25" s="39">
        <f t="shared" ca="1" si="105"/>
        <v>0</v>
      </c>
      <c r="EK25" s="39">
        <f t="shared" ca="1" si="106"/>
        <v>0</v>
      </c>
      <c r="EL25" s="39">
        <f t="shared" ca="1" si="107"/>
        <v>0</v>
      </c>
      <c r="EM25" s="39">
        <f t="shared" ca="1" si="108"/>
        <v>0</v>
      </c>
      <c r="EN25" s="39">
        <f t="shared" ca="1" si="109"/>
        <v>0</v>
      </c>
      <c r="EO25" s="39">
        <f t="shared" ca="1" si="110"/>
        <v>0</v>
      </c>
      <c r="EP25" s="39">
        <f t="shared" ca="1" si="111"/>
        <v>0</v>
      </c>
      <c r="EQ25" s="39">
        <f t="shared" ca="1" si="112"/>
        <v>0</v>
      </c>
      <c r="ER25" s="39">
        <f t="shared" ca="1" si="113"/>
        <v>0</v>
      </c>
      <c r="ES25" s="39">
        <f t="shared" ca="1" si="114"/>
        <v>0</v>
      </c>
      <c r="ET25" s="39">
        <f t="shared" ca="1" si="115"/>
        <v>0</v>
      </c>
      <c r="EU25" s="39">
        <f t="shared" ca="1" si="116"/>
        <v>0</v>
      </c>
      <c r="EV25" s="39">
        <f t="shared" ca="1" si="117"/>
        <v>0</v>
      </c>
      <c r="EW25" s="39">
        <f t="shared" ca="1" si="118"/>
        <v>0</v>
      </c>
      <c r="EX25" s="39">
        <f t="shared" ca="1" si="119"/>
        <v>0</v>
      </c>
      <c r="EY25" s="39">
        <f t="shared" ca="1" si="120"/>
        <v>0</v>
      </c>
      <c r="EZ25" s="39">
        <f t="shared" ca="1" si="121"/>
        <v>0</v>
      </c>
      <c r="FA25" s="39">
        <f t="shared" ca="1" si="122"/>
        <v>0</v>
      </c>
      <c r="FB25" s="39">
        <f t="shared" ca="1" si="123"/>
        <v>0</v>
      </c>
      <c r="FC25" s="39">
        <f t="shared" ca="1" si="124"/>
        <v>0</v>
      </c>
      <c r="FD25" s="39">
        <f t="shared" ca="1" si="125"/>
        <v>0</v>
      </c>
      <c r="FE25" s="39">
        <f t="shared" ca="1" si="126"/>
        <v>0</v>
      </c>
      <c r="FF25" s="39">
        <f t="shared" ca="1" si="127"/>
        <v>0</v>
      </c>
      <c r="FG25" s="39">
        <f t="shared" ca="1" si="128"/>
        <v>0</v>
      </c>
      <c r="FH25" s="39">
        <f t="shared" ca="1" si="129"/>
        <v>0</v>
      </c>
      <c r="FI25" s="39">
        <f t="shared" ca="1" si="130"/>
        <v>0</v>
      </c>
      <c r="FJ25" s="39">
        <f t="shared" ca="1" si="131"/>
        <v>0</v>
      </c>
      <c r="FK25" s="39">
        <f t="shared" ca="1" si="132"/>
        <v>0</v>
      </c>
      <c r="FL25" s="39">
        <f t="shared" ca="1" si="133"/>
        <v>0</v>
      </c>
      <c r="FM25" s="39">
        <f t="shared" ca="1" si="134"/>
        <v>0</v>
      </c>
      <c r="FN25" s="39">
        <f t="shared" ca="1" si="135"/>
        <v>0</v>
      </c>
      <c r="FO25" s="39">
        <f t="shared" ca="1" si="136"/>
        <v>0</v>
      </c>
      <c r="FP25" s="39">
        <f t="shared" ca="1" si="137"/>
        <v>0</v>
      </c>
      <c r="FQ25" s="39">
        <f t="shared" ca="1" si="138"/>
        <v>0</v>
      </c>
      <c r="FR25" s="39">
        <f t="shared" ca="1" si="139"/>
        <v>0</v>
      </c>
      <c r="FS25" s="39">
        <f t="shared" ca="1" si="140"/>
        <v>0</v>
      </c>
      <c r="FT25" s="39">
        <f t="shared" ca="1" si="141"/>
        <v>0</v>
      </c>
      <c r="FU25" s="39">
        <f t="shared" ca="1" si="142"/>
        <v>0</v>
      </c>
      <c r="FV25" s="39">
        <f t="shared" ca="1" si="143"/>
        <v>0</v>
      </c>
      <c r="FW25" s="39">
        <f t="shared" ca="1" si="144"/>
        <v>0</v>
      </c>
      <c r="FX25" s="39">
        <f t="shared" ca="1" si="145"/>
        <v>0</v>
      </c>
      <c r="FY25" s="39">
        <f t="shared" ca="1" si="146"/>
        <v>0</v>
      </c>
      <c r="FZ25" s="39">
        <f t="shared" ca="1" si="147"/>
        <v>0</v>
      </c>
      <c r="GA25" s="39">
        <f t="shared" ca="1" si="148"/>
        <v>0</v>
      </c>
      <c r="GB25" s="39">
        <f t="shared" ca="1" si="149"/>
        <v>5</v>
      </c>
      <c r="GC25" s="39">
        <f t="shared" ca="1" si="150"/>
        <v>2</v>
      </c>
      <c r="GD25" s="39">
        <f t="shared" ca="1" si="151"/>
        <v>0</v>
      </c>
      <c r="GE25" s="39">
        <f t="shared" ca="1" si="152"/>
        <v>0</v>
      </c>
      <c r="GF25" s="39">
        <f t="shared" ca="1" si="153"/>
        <v>0</v>
      </c>
      <c r="GG25" s="39">
        <f t="shared" ca="1" si="154"/>
        <v>0</v>
      </c>
      <c r="GH25" s="39">
        <f t="shared" ca="1" si="155"/>
        <v>0</v>
      </c>
      <c r="GI25" s="39">
        <f t="shared" ca="1" si="156"/>
        <v>0</v>
      </c>
      <c r="GJ25" s="39">
        <f t="shared" ca="1" si="157"/>
        <v>0</v>
      </c>
      <c r="GK25" s="39">
        <f t="shared" ca="1" si="158"/>
        <v>0</v>
      </c>
      <c r="GL25" s="39">
        <f t="shared" ca="1" si="159"/>
        <v>0</v>
      </c>
      <c r="GM25" s="39">
        <f t="shared" ca="1" si="160"/>
        <v>0</v>
      </c>
      <c r="GN25" s="39">
        <f t="shared" ca="1" si="161"/>
        <v>0</v>
      </c>
      <c r="GO25" s="39">
        <f t="shared" ca="1" si="162"/>
        <v>0</v>
      </c>
      <c r="GP25" s="39">
        <f t="shared" ca="1" si="163"/>
        <v>0</v>
      </c>
      <c r="GQ25" s="39">
        <f t="shared" ca="1" si="164"/>
        <v>0</v>
      </c>
      <c r="GR25" s="39">
        <f t="shared" ca="1" si="165"/>
        <v>0</v>
      </c>
      <c r="GS25" s="39">
        <f t="shared" ca="1" si="166"/>
        <v>0</v>
      </c>
      <c r="GT25" s="39">
        <f t="shared" ca="1" si="167"/>
        <v>0</v>
      </c>
      <c r="GU25" s="39">
        <f t="shared" ca="1" si="168"/>
        <v>0</v>
      </c>
      <c r="GV25" s="39">
        <f t="shared" ca="1" si="169"/>
        <v>0</v>
      </c>
      <c r="GW25" s="39">
        <f t="shared" ca="1" si="170"/>
        <v>0</v>
      </c>
      <c r="GX25" s="39">
        <f t="shared" ca="1" si="171"/>
        <v>0</v>
      </c>
      <c r="GY25" s="39">
        <f t="shared" ca="1" si="172"/>
        <v>0</v>
      </c>
      <c r="GZ25" s="39">
        <f t="shared" ca="1" si="173"/>
        <v>0</v>
      </c>
      <c r="HA25" s="39">
        <f t="shared" ca="1" si="174"/>
        <v>0</v>
      </c>
      <c r="HB25" s="39">
        <f t="shared" ca="1" si="175"/>
        <v>0</v>
      </c>
      <c r="HC25" s="39">
        <f t="shared" ca="1" si="176"/>
        <v>0</v>
      </c>
      <c r="HD25" s="39">
        <f t="shared" ca="1" si="177"/>
        <v>0</v>
      </c>
      <c r="HE25" s="39">
        <f t="shared" ca="1" si="178"/>
        <v>0</v>
      </c>
      <c r="HF25" s="39">
        <f t="shared" ca="1" si="179"/>
        <v>0</v>
      </c>
      <c r="HG25" s="39">
        <f t="shared" ca="1" si="180"/>
        <v>0</v>
      </c>
      <c r="HH25" s="39">
        <f t="shared" ca="1" si="181"/>
        <v>0</v>
      </c>
      <c r="HI25" s="39">
        <f t="shared" ca="1" si="182"/>
        <v>0</v>
      </c>
      <c r="HJ25" s="39">
        <f t="shared" ca="1" si="183"/>
        <v>0</v>
      </c>
      <c r="HK25" s="39">
        <f t="shared" ca="1" si="184"/>
        <v>0</v>
      </c>
      <c r="HL25" s="39">
        <f t="shared" ca="1" si="185"/>
        <v>0</v>
      </c>
      <c r="HM25" s="39">
        <f t="shared" ca="1" si="186"/>
        <v>0</v>
      </c>
      <c r="HN25" s="39">
        <f t="shared" ca="1" si="187"/>
        <v>0</v>
      </c>
      <c r="HO25" s="39">
        <f t="shared" ca="1" si="188"/>
        <v>0</v>
      </c>
      <c r="HP25" s="39">
        <f t="shared" ca="1" si="189"/>
        <v>0</v>
      </c>
      <c r="HQ25" s="39">
        <f t="shared" ca="1" si="190"/>
        <v>0</v>
      </c>
      <c r="HR25" s="39">
        <f t="shared" ca="1" si="191"/>
        <v>36241</v>
      </c>
      <c r="HS25" s="39">
        <f t="shared" ca="1" si="192"/>
        <v>2</v>
      </c>
      <c r="HT25" s="39">
        <f t="shared" ca="1" si="193"/>
        <v>1</v>
      </c>
      <c r="HU25" s="39">
        <f t="shared" ca="1" si="194"/>
        <v>0</v>
      </c>
      <c r="HV25" s="39">
        <f t="shared" ca="1" si="195"/>
        <v>0</v>
      </c>
      <c r="HW25" s="39">
        <f t="shared" ca="1" si="196"/>
        <v>0</v>
      </c>
      <c r="HX25" s="39">
        <f t="shared" ca="1" si="197"/>
        <v>0</v>
      </c>
      <c r="HY25" s="39">
        <f t="shared" ca="1" si="198"/>
        <v>0</v>
      </c>
      <c r="HZ25" s="39">
        <f t="shared" ca="1" si="199"/>
        <v>0</v>
      </c>
      <c r="IA25" s="39">
        <f t="shared" ca="1" si="200"/>
        <v>0</v>
      </c>
      <c r="IB25" s="39">
        <f t="shared" ca="1" si="201"/>
        <v>0</v>
      </c>
      <c r="IC25" s="39">
        <f t="shared" ca="1" si="202"/>
        <v>0</v>
      </c>
      <c r="ID25" s="39">
        <f t="shared" ca="1" si="203"/>
        <v>0</v>
      </c>
      <c r="IE25" s="39">
        <f t="shared" ca="1" si="204"/>
        <v>0</v>
      </c>
      <c r="IF25" s="39">
        <f t="shared" ca="1" si="205"/>
        <v>0</v>
      </c>
      <c r="IG25" s="39">
        <f t="shared" ca="1" si="206"/>
        <v>5</v>
      </c>
      <c r="IH25" s="39">
        <f t="shared" ca="1" si="207"/>
        <v>2</v>
      </c>
      <c r="II25" s="39">
        <f t="shared" ca="1" si="208"/>
        <v>0</v>
      </c>
      <c r="IJ25" s="39">
        <f t="shared" ca="1" si="209"/>
        <v>0</v>
      </c>
      <c r="IK25" s="39">
        <f t="shared" ca="1" si="210"/>
        <v>0</v>
      </c>
      <c r="IL25" s="39">
        <f t="shared" ca="1" si="211"/>
        <v>0</v>
      </c>
      <c r="IM25" s="39">
        <f t="shared" ca="1" si="212"/>
        <v>1</v>
      </c>
      <c r="IN25" s="39">
        <f t="shared" ca="1" si="213"/>
        <v>421</v>
      </c>
      <c r="IO25" s="39">
        <f t="shared" ca="1" si="214"/>
        <v>-84</v>
      </c>
      <c r="IP25" s="39">
        <f t="shared" ca="1" si="215"/>
        <v>0</v>
      </c>
      <c r="IQ25" s="39">
        <f t="shared" ca="1" si="216"/>
        <v>0</v>
      </c>
      <c r="IR25" s="39">
        <f t="shared" ca="1" si="217"/>
        <v>0</v>
      </c>
      <c r="IS25" s="39">
        <f t="shared" ca="1" si="218"/>
        <v>0</v>
      </c>
      <c r="IT25" s="39">
        <f t="shared" ca="1" si="219"/>
        <v>0</v>
      </c>
      <c r="IU25" s="39">
        <f t="shared" ca="1" si="220"/>
        <v>0</v>
      </c>
      <c r="IV25" s="39">
        <f t="shared" ca="1" si="221"/>
        <v>0</v>
      </c>
      <c r="IW25" s="39">
        <f t="shared" ca="1" si="222"/>
        <v>0</v>
      </c>
      <c r="IX25" s="39">
        <f t="shared" ca="1" si="223"/>
        <v>0</v>
      </c>
      <c r="IY25" s="39">
        <f t="shared" ca="1" si="224"/>
        <v>0</v>
      </c>
      <c r="IZ25" s="39">
        <f t="shared" ca="1" si="225"/>
        <v>0</v>
      </c>
      <c r="JA25" s="39">
        <f t="shared" ca="1" si="226"/>
        <v>0</v>
      </c>
      <c r="JB25" s="39">
        <f t="shared" ca="1" si="227"/>
        <v>0</v>
      </c>
      <c r="JC25" s="39">
        <f t="shared" ca="1" si="228"/>
        <v>0</v>
      </c>
      <c r="JD25" s="39">
        <f t="shared" ca="1" si="229"/>
        <v>0</v>
      </c>
      <c r="JE25" s="39">
        <f t="shared" ca="1" si="230"/>
        <v>0</v>
      </c>
      <c r="JF25" s="39">
        <f t="shared" ca="1" si="231"/>
        <v>0</v>
      </c>
      <c r="JG25" s="39">
        <f t="shared" ca="1" si="232"/>
        <v>0</v>
      </c>
      <c r="JH25" s="39">
        <f t="shared" ca="1" si="233"/>
        <v>0</v>
      </c>
      <c r="JI25" s="39">
        <f t="shared" ca="1" si="234"/>
        <v>0</v>
      </c>
      <c r="JJ25" s="39">
        <f t="shared" ca="1" si="235"/>
        <v>0</v>
      </c>
      <c r="JK25" s="39">
        <f t="shared" ca="1" si="236"/>
        <v>0</v>
      </c>
      <c r="JL25" s="39">
        <f t="shared" ca="1" si="237"/>
        <v>0</v>
      </c>
      <c r="JM25" s="39">
        <f t="shared" ca="1" si="238"/>
        <v>0</v>
      </c>
      <c r="JN25" s="39">
        <f t="shared" ca="1" si="239"/>
        <v>0</v>
      </c>
      <c r="JO25" s="39">
        <f t="shared" ca="1" si="240"/>
        <v>0</v>
      </c>
      <c r="JP25" s="39">
        <f t="shared" ca="1" si="241"/>
        <v>0</v>
      </c>
      <c r="JQ25" s="39">
        <f t="shared" ca="1" si="242"/>
        <v>0</v>
      </c>
      <c r="JR25" s="39">
        <f t="shared" ca="1" si="243"/>
        <v>0</v>
      </c>
      <c r="JS25" s="39">
        <f t="shared" ca="1" si="244"/>
        <v>0</v>
      </c>
      <c r="JT25" s="39">
        <f t="shared" ca="1" si="245"/>
        <v>0</v>
      </c>
      <c r="JU25" s="39">
        <f t="shared" ca="1" si="246"/>
        <v>0</v>
      </c>
      <c r="JV25" s="39">
        <f t="shared" ca="1" si="247"/>
        <v>0</v>
      </c>
      <c r="JW25" s="39">
        <f t="shared" ca="1" si="248"/>
        <v>0</v>
      </c>
      <c r="JX25" s="39">
        <f t="shared" ca="1" si="249"/>
        <v>0</v>
      </c>
      <c r="JY25" s="39">
        <f t="shared" ca="1" si="250"/>
        <v>0</v>
      </c>
      <c r="JZ25" s="39">
        <f t="shared" ca="1" si="251"/>
        <v>0</v>
      </c>
      <c r="KA25" s="39">
        <f t="shared" ca="1" si="252"/>
        <v>0</v>
      </c>
      <c r="KB25" s="39">
        <f t="shared" ca="1" si="253"/>
        <v>0</v>
      </c>
      <c r="KC25" s="39">
        <f t="shared" ca="1" si="254"/>
        <v>-167</v>
      </c>
      <c r="KD25" s="39">
        <f t="shared" ca="1" si="255"/>
        <v>7</v>
      </c>
      <c r="KE25" s="39">
        <f t="shared" ca="1" si="256"/>
        <v>3</v>
      </c>
      <c r="KF25" s="39">
        <f t="shared" ca="1" si="257"/>
        <v>13</v>
      </c>
      <c r="KG25" s="39">
        <f t="shared" ca="1" si="258"/>
        <v>1</v>
      </c>
      <c r="KH25" s="39">
        <f t="shared" ca="1" si="259"/>
        <v>0</v>
      </c>
      <c r="KI25" s="39">
        <f t="shared" ca="1" si="260"/>
        <v>0</v>
      </c>
      <c r="KJ25" s="39">
        <f t="shared" ca="1" si="261"/>
        <v>0</v>
      </c>
      <c r="KK25" s="39">
        <f t="shared" ca="1" si="262"/>
        <v>0</v>
      </c>
      <c r="KL25" s="39">
        <f t="shared" ca="1" si="263"/>
        <v>0</v>
      </c>
      <c r="KM25" s="39">
        <f t="shared" ca="1" si="264"/>
        <v>0</v>
      </c>
      <c r="KN25" s="39">
        <f t="shared" ca="1" si="265"/>
        <v>0</v>
      </c>
      <c r="KO25" s="39">
        <f t="shared" ca="1" si="266"/>
        <v>0</v>
      </c>
      <c r="KP25" s="39">
        <f t="shared" ca="1" si="267"/>
        <v>0</v>
      </c>
      <c r="KQ25" s="39">
        <f t="shared" ca="1" si="268"/>
        <v>0</v>
      </c>
      <c r="KR25" s="39">
        <f t="shared" ca="1" si="269"/>
        <v>0</v>
      </c>
      <c r="KS25" s="39">
        <f t="shared" ca="1" si="270"/>
        <v>0</v>
      </c>
      <c r="KT25" s="39">
        <f t="shared" ca="1" si="271"/>
        <v>0</v>
      </c>
      <c r="KU25" s="39">
        <f t="shared" ca="1" si="272"/>
        <v>0</v>
      </c>
      <c r="KV25" s="39">
        <f t="shared" ca="1" si="273"/>
        <v>0</v>
      </c>
      <c r="KW25" s="39">
        <f t="shared" ca="1" si="274"/>
        <v>0</v>
      </c>
      <c r="KX25" s="39">
        <f t="shared" ca="1" si="275"/>
        <v>-245</v>
      </c>
      <c r="KY25" s="39">
        <f t="shared" ca="1" si="276"/>
        <v>2</v>
      </c>
      <c r="KZ25" s="39">
        <f t="shared" ca="1" si="277"/>
        <v>1</v>
      </c>
      <c r="LA25" s="39">
        <f t="shared" ca="1" si="278"/>
        <v>139</v>
      </c>
      <c r="LB25" s="39">
        <f t="shared" ca="1" si="279"/>
        <v>0</v>
      </c>
      <c r="LC25" s="39">
        <f t="shared" ca="1" si="280"/>
        <v>0</v>
      </c>
      <c r="LD25" s="39">
        <f t="shared" ca="1" si="281"/>
        <v>0</v>
      </c>
      <c r="LE25" s="39">
        <f t="shared" ca="1" si="282"/>
        <v>0</v>
      </c>
      <c r="LF25" s="39">
        <f t="shared" ca="1" si="283"/>
        <v>2</v>
      </c>
      <c r="LG25" s="39">
        <f t="shared" ca="1" si="284"/>
        <v>2</v>
      </c>
      <c r="LH25" s="39">
        <f t="shared" ca="1" si="285"/>
        <v>160</v>
      </c>
      <c r="LI25" s="39">
        <f t="shared" ca="1" si="286"/>
        <v>5</v>
      </c>
      <c r="LJ25" s="39">
        <f t="shared" ca="1" si="287"/>
        <v>10</v>
      </c>
      <c r="LK25" s="39">
        <f t="shared" ca="1" si="288"/>
        <v>0</v>
      </c>
      <c r="LL25" s="39">
        <f t="shared" ca="1" si="289"/>
        <v>0</v>
      </c>
      <c r="LM25" s="39">
        <f t="shared" ca="1" si="290"/>
        <v>0</v>
      </c>
      <c r="LN25" s="39">
        <f t="shared" ca="1" si="291"/>
        <v>0</v>
      </c>
      <c r="LO25" s="39">
        <f t="shared" ca="1" si="292"/>
        <v>0</v>
      </c>
      <c r="LP25" s="39">
        <f t="shared" ca="1" si="293"/>
        <v>0</v>
      </c>
      <c r="LQ25" s="39">
        <f t="shared" ca="1" si="294"/>
        <v>0</v>
      </c>
      <c r="LR25" s="39">
        <f t="shared" ca="1" si="295"/>
        <v>0</v>
      </c>
      <c r="LS25" s="39">
        <f t="shared" ca="1" si="296"/>
        <v>2</v>
      </c>
      <c r="LT25" s="39">
        <f t="shared" ca="1" si="297"/>
        <v>769</v>
      </c>
      <c r="LU25" s="39">
        <f t="shared" ca="1" si="298"/>
        <v>5</v>
      </c>
      <c r="LV25" s="39">
        <f t="shared" ca="1" si="299"/>
        <v>13</v>
      </c>
      <c r="LW25" s="39">
        <f t="shared" ca="1" si="300"/>
        <v>59</v>
      </c>
      <c r="LX25" s="39">
        <f t="shared" ca="1" si="301"/>
        <v>6400</v>
      </c>
      <c r="LY25" s="39">
        <f t="shared" ca="1" si="302"/>
        <v>29</v>
      </c>
      <c r="LZ25" s="39">
        <f t="shared" ca="1" si="303"/>
        <v>0</v>
      </c>
      <c r="MA25" s="39">
        <f t="shared" ca="1" si="304"/>
        <v>16</v>
      </c>
      <c r="MB25" s="39">
        <f t="shared" ca="1" si="305"/>
        <v>0</v>
      </c>
      <c r="MC25" s="39">
        <f t="shared" ca="1" si="306"/>
        <v>0</v>
      </c>
      <c r="MD25" s="39">
        <f t="shared" ca="1" si="307"/>
        <v>0</v>
      </c>
      <c r="ME25" s="39">
        <f t="shared" ca="1" si="308"/>
        <v>0</v>
      </c>
      <c r="MF25" s="39">
        <f t="shared" ca="1" si="309"/>
        <v>0</v>
      </c>
      <c r="MG25" s="39">
        <f t="shared" ca="1" si="310"/>
        <v>0</v>
      </c>
      <c r="MH25" s="39">
        <f t="shared" ca="1" si="311"/>
        <v>0</v>
      </c>
      <c r="MI25" s="39">
        <f t="shared" ca="1" si="312"/>
        <v>0</v>
      </c>
      <c r="MJ25" s="39">
        <f t="shared" ca="1" si="313"/>
        <v>0</v>
      </c>
      <c r="MK25" s="39">
        <f t="shared" ca="1" si="314"/>
        <v>0</v>
      </c>
      <c r="ML25" s="39">
        <f t="shared" ca="1" si="315"/>
        <v>0</v>
      </c>
      <c r="MM25" s="39">
        <f t="shared" ca="1" si="316"/>
        <v>0</v>
      </c>
      <c r="MN25" s="39">
        <f t="shared" ca="1" si="317"/>
        <v>0</v>
      </c>
      <c r="MO25" s="39">
        <f t="shared" ca="1" si="318"/>
        <v>0</v>
      </c>
      <c r="MP25" s="39">
        <f t="shared" ca="1" si="319"/>
        <v>0</v>
      </c>
      <c r="MQ25" s="39">
        <f t="shared" ca="1" si="320"/>
        <v>0</v>
      </c>
      <c r="MR25" s="39">
        <f t="shared" ca="1" si="321"/>
        <v>0</v>
      </c>
      <c r="MS25" s="39">
        <f t="shared" ca="1" si="322"/>
        <v>0</v>
      </c>
      <c r="MT25" s="39">
        <f t="shared" ca="1" si="323"/>
        <v>0</v>
      </c>
      <c r="MU25" s="39">
        <f t="shared" ca="1" si="324"/>
        <v>0</v>
      </c>
      <c r="MV25" s="39">
        <f t="shared" ca="1" si="325"/>
        <v>0</v>
      </c>
      <c r="MW25" s="39">
        <f t="shared" ca="1" si="326"/>
        <v>0</v>
      </c>
      <c r="MX25" s="39">
        <f t="shared" ca="1" si="327"/>
        <v>0</v>
      </c>
      <c r="MY25" s="39">
        <f t="shared" ca="1" si="328"/>
        <v>0</v>
      </c>
      <c r="MZ25" s="39">
        <f t="shared" ca="1" si="329"/>
        <v>0</v>
      </c>
      <c r="NA25" s="39">
        <f t="shared" ca="1" si="330"/>
        <v>0</v>
      </c>
      <c r="NB25" s="39">
        <f t="shared" ca="1" si="331"/>
        <v>10</v>
      </c>
      <c r="NC25" s="39">
        <f t="shared" ca="1" si="332"/>
        <v>5</v>
      </c>
      <c r="ND25" s="39">
        <f t="shared" ca="1" si="333"/>
        <v>0</v>
      </c>
      <c r="NE25" s="39">
        <f t="shared" ca="1" si="334"/>
        <v>5</v>
      </c>
      <c r="NF25" s="39">
        <f t="shared" ca="1" si="335"/>
        <v>0</v>
      </c>
      <c r="NG25" s="39">
        <f t="shared" ca="1" si="336"/>
        <v>0</v>
      </c>
      <c r="NH25" s="39">
        <f t="shared" ca="1" si="337"/>
        <v>0</v>
      </c>
      <c r="NI25" s="39">
        <f t="shared" ca="1" si="338"/>
        <v>0</v>
      </c>
      <c r="NJ25" s="39">
        <f t="shared" ca="1" si="339"/>
        <v>0</v>
      </c>
      <c r="NK25" s="39">
        <f t="shared" ca="1" si="340"/>
        <v>0</v>
      </c>
      <c r="NL25" s="39">
        <f t="shared" ca="1" si="341"/>
        <v>0</v>
      </c>
      <c r="NM25" s="39">
        <f t="shared" ca="1" si="342"/>
        <v>0</v>
      </c>
      <c r="NN25" s="39">
        <f t="shared" ca="1" si="343"/>
        <v>0</v>
      </c>
      <c r="NO25" s="39">
        <f t="shared" ca="1" si="344"/>
        <v>0</v>
      </c>
      <c r="NP25" s="39">
        <f t="shared" ca="1" si="345"/>
        <v>0</v>
      </c>
      <c r="NQ25" s="39">
        <f t="shared" ca="1" si="346"/>
        <v>0</v>
      </c>
      <c r="NR25" s="39">
        <f t="shared" ca="1" si="347"/>
        <v>0</v>
      </c>
      <c r="NS25" s="39">
        <f t="shared" ca="1" si="348"/>
        <v>0</v>
      </c>
      <c r="NT25" s="39">
        <f t="shared" ca="1" si="349"/>
        <v>0</v>
      </c>
      <c r="NU25" s="39">
        <f t="shared" ca="1" si="350"/>
        <v>0</v>
      </c>
      <c r="NV25" s="39">
        <f t="shared" ca="1" si="351"/>
        <v>0</v>
      </c>
    </row>
    <row r="26" spans="1:386" x14ac:dyDescent="0.2">
      <c r="A26" s="39">
        <f>'node config'!$A26</f>
        <v>45</v>
      </c>
      <c r="B26" s="39" t="str">
        <f>'node config'!$C26</f>
        <v>app_first</v>
      </c>
      <c r="C26" s="39">
        <f>'node config'!E26</f>
        <v>1</v>
      </c>
      <c r="D26" s="40">
        <f>'node config'!$H26</f>
        <v>125</v>
      </c>
      <c r="E26" s="36">
        <f ca="1">IF(ISBLANK(OFFSET('node config'!$U26,0,2*(COLUMN()-COLUMN($E26)))),"",OFFSET('node config'!$U26,0,2*(COLUMN()-COLUMN($E26))))</f>
        <v>47</v>
      </c>
      <c r="F26" s="36" t="str">
        <f ca="1">IF(ISBLANK(OFFSET('node config'!$U26,0,2*(COLUMN()-COLUMN($E26)))),"",OFFSET('node config'!$U26,0,2*(COLUMN()-COLUMN($E26))))</f>
        <v/>
      </c>
      <c r="G26" s="36" t="str">
        <f ca="1">IF(ISBLANK(OFFSET('node config'!$U26,0,2*(COLUMN()-COLUMN($E26)))),"",OFFSET('node config'!$U26,0,2*(COLUMN()-COLUMN($E26))))</f>
        <v/>
      </c>
      <c r="H26" s="36" t="str">
        <f ca="1">IF(ISBLANK(OFFSET('node config'!$U26,0,2*(COLUMN()-COLUMN($E26)))),"",OFFSET('node config'!$U26,0,2*(COLUMN()-COLUMN($E26))))</f>
        <v/>
      </c>
      <c r="I26" s="36" t="str">
        <f ca="1">IF(ISBLANK(OFFSET('node config'!$U26,0,2*(COLUMN()-COLUMN($E26)))),"",OFFSET('node config'!$U26,0,2*(COLUMN()-COLUMN($E26))))</f>
        <v/>
      </c>
      <c r="J26" s="36" t="str">
        <f ca="1">IF(ISBLANK(OFFSET('node config'!$U26,0,2*(COLUMN()-COLUMN($E26)))),"",OFFSET('node config'!$U26,0,2*(COLUMN()-COLUMN($E26))))</f>
        <v/>
      </c>
      <c r="K26" s="36" t="str">
        <f ca="1">IF(ISBLANK(OFFSET('node config'!$U26,0,2*(COLUMN()-COLUMN($E26)))),"",OFFSET('node config'!$U26,0,2*(COLUMN()-COLUMN($E26))))</f>
        <v/>
      </c>
      <c r="L26" s="36" t="str">
        <f ca="1">IF(ISBLANK(OFFSET('node config'!$U26,0,2*(COLUMN()-COLUMN($E26)))),"",OFFSET('node config'!$U26,0,2*(COLUMN()-COLUMN($E26))))</f>
        <v/>
      </c>
      <c r="M26" s="38">
        <f ca="1">IFERROR(OFFSET('node config'!$V26,0,2*(COLUMN()-COLUMN($M26)))/INDEX('node config'!$B26:$B75,MATCH(E26,'node config'!$A26:$A75,0))-1,"")</f>
        <v>2</v>
      </c>
      <c r="N26" s="38" t="str">
        <f ca="1">IFERROR(OFFSET('node config'!$V26,0,2*(COLUMN()-COLUMN($M26)))/INDEX('node config'!$B26:$B75,MATCH(F26,'node config'!$A26:$A75,0))-1,"")</f>
        <v/>
      </c>
      <c r="O26" s="38" t="str">
        <f ca="1">IFERROR(OFFSET('node config'!$V26,0,2*(COLUMN()-COLUMN($M26)))/INDEX('node config'!$B26:$B75,MATCH(G26,'node config'!$A26:$A75,0))-1,"")</f>
        <v/>
      </c>
      <c r="P26" s="38" t="str">
        <f ca="1">IFERROR(OFFSET('node config'!$V26,0,2*(COLUMN()-COLUMN($M26)))/INDEX('node config'!$B26:$B75,MATCH(H26,'node config'!$A26:$A75,0))-1,"")</f>
        <v/>
      </c>
      <c r="Q26" s="38" t="str">
        <f ca="1">IFERROR(OFFSET('node config'!$V26,0,2*(COLUMN()-COLUMN($M26)))/INDEX('node config'!$B26:$B75,MATCH(I26,'node config'!$A26:$A75,0))-1,"")</f>
        <v/>
      </c>
      <c r="R26" s="38" t="str">
        <f ca="1">IFERROR(OFFSET('node config'!$V26,0,2*(COLUMN()-COLUMN($M26)))/INDEX('node config'!$B26:$B75,MATCH(J26,'node config'!$A26:$A75,0))-1,"")</f>
        <v/>
      </c>
      <c r="S26" s="38" t="str">
        <f ca="1">IFERROR(OFFSET('node config'!$V26,0,2*(COLUMN()-COLUMN($M26)))/INDEX('node config'!$B26:$B75,MATCH(K26,'node config'!$A26:$A75,0))-1,"")</f>
        <v/>
      </c>
      <c r="T26" s="38" t="str">
        <f ca="1">IFERROR(OFFSET('node config'!$V26,0,2*(COLUMN()-COLUMN($M26)))/INDEX('node config'!$B26:$B75,MATCH(L26,'node config'!$A26:$A75,0))-1,"")</f>
        <v/>
      </c>
      <c r="U26" s="36">
        <f t="shared" ca="1" si="352"/>
        <v>331</v>
      </c>
      <c r="V26" s="36" t="str">
        <f t="shared" ca="1" si="352"/>
        <v/>
      </c>
      <c r="W26" s="36" t="str">
        <f t="shared" ca="1" si="352"/>
        <v/>
      </c>
      <c r="X26" s="36" t="str">
        <f t="shared" ca="1" si="352"/>
        <v/>
      </c>
      <c r="Y26" s="36" t="str">
        <f t="shared" ca="1" si="352"/>
        <v/>
      </c>
      <c r="Z26" s="36" t="str">
        <f t="shared" ca="1" si="352"/>
        <v/>
      </c>
      <c r="AA26" s="36" t="str">
        <f t="shared" ca="1" si="352"/>
        <v/>
      </c>
      <c r="AB26" s="36" t="str">
        <f t="shared" ca="1" si="352"/>
        <v/>
      </c>
      <c r="AC26" s="40">
        <f t="shared" ca="1" si="353"/>
        <v>125</v>
      </c>
      <c r="AD26" s="40">
        <f t="shared" ca="1" si="354"/>
        <v>0</v>
      </c>
      <c r="AE26" s="40">
        <f t="shared" ca="1" si="355"/>
        <v>0</v>
      </c>
      <c r="AF26" s="40">
        <f t="shared" ca="1" si="356"/>
        <v>0</v>
      </c>
      <c r="AG26" s="40">
        <f t="shared" ca="1" si="357"/>
        <v>0</v>
      </c>
      <c r="AH26" s="40">
        <f t="shared" ca="1" si="358"/>
        <v>0</v>
      </c>
      <c r="AI26" s="40">
        <f t="shared" ca="1" si="359"/>
        <v>0</v>
      </c>
      <c r="AJ26" s="40">
        <f t="shared" ca="1" si="360"/>
        <v>0</v>
      </c>
      <c r="AK26" s="39">
        <f t="shared" ca="1" si="2"/>
        <v>0</v>
      </c>
      <c r="AL26" s="39">
        <f t="shared" ca="1" si="3"/>
        <v>0</v>
      </c>
      <c r="AM26" s="39">
        <f t="shared" ca="1" si="4"/>
        <v>0</v>
      </c>
      <c r="AN26" s="39">
        <f t="shared" ca="1" si="5"/>
        <v>0</v>
      </c>
      <c r="AO26" s="39">
        <f t="shared" ca="1" si="6"/>
        <v>0</v>
      </c>
      <c r="AP26" s="39">
        <f t="shared" ca="1" si="7"/>
        <v>0</v>
      </c>
      <c r="AQ26" s="39">
        <f t="shared" ca="1" si="8"/>
        <v>0</v>
      </c>
      <c r="AR26" s="39">
        <f t="shared" ca="1" si="9"/>
        <v>0</v>
      </c>
      <c r="AS26" s="39">
        <f t="shared" ca="1" si="10"/>
        <v>0</v>
      </c>
      <c r="AT26" s="39">
        <f t="shared" ca="1" si="11"/>
        <v>0</v>
      </c>
      <c r="AU26" s="39">
        <f t="shared" ca="1" si="12"/>
        <v>0</v>
      </c>
      <c r="AV26" s="39">
        <f t="shared" ca="1" si="13"/>
        <v>0</v>
      </c>
      <c r="AW26" s="39">
        <f t="shared" ca="1" si="14"/>
        <v>0</v>
      </c>
      <c r="AX26" s="39">
        <f t="shared" ca="1" si="15"/>
        <v>0</v>
      </c>
      <c r="AY26" s="39">
        <f t="shared" ca="1" si="16"/>
        <v>0</v>
      </c>
      <c r="AZ26" s="39">
        <f t="shared" ca="1" si="17"/>
        <v>0</v>
      </c>
      <c r="BA26" s="39">
        <f t="shared" ca="1" si="18"/>
        <v>0</v>
      </c>
      <c r="BB26" s="39">
        <f t="shared" ca="1" si="19"/>
        <v>0</v>
      </c>
      <c r="BC26" s="39">
        <f t="shared" ca="1" si="20"/>
        <v>0</v>
      </c>
      <c r="BD26" s="39">
        <f t="shared" ca="1" si="21"/>
        <v>0</v>
      </c>
      <c r="BE26" s="39">
        <f t="shared" ca="1" si="22"/>
        <v>0</v>
      </c>
      <c r="BF26" s="39">
        <f t="shared" ca="1" si="23"/>
        <v>0</v>
      </c>
      <c r="BG26" s="39">
        <f t="shared" ca="1" si="24"/>
        <v>0</v>
      </c>
      <c r="BH26" s="39">
        <f t="shared" ca="1" si="25"/>
        <v>0</v>
      </c>
      <c r="BI26" s="39">
        <f t="shared" ca="1" si="26"/>
        <v>0</v>
      </c>
      <c r="BJ26" s="39">
        <f t="shared" ca="1" si="27"/>
        <v>0</v>
      </c>
      <c r="BK26" s="39">
        <f t="shared" ca="1" si="28"/>
        <v>0</v>
      </c>
      <c r="BL26" s="39">
        <f t="shared" ca="1" si="29"/>
        <v>0</v>
      </c>
      <c r="BM26" s="39">
        <f t="shared" ca="1" si="30"/>
        <v>0</v>
      </c>
      <c r="BN26" s="39">
        <f t="shared" ca="1" si="31"/>
        <v>0</v>
      </c>
      <c r="BO26" s="39">
        <f t="shared" ca="1" si="32"/>
        <v>0</v>
      </c>
      <c r="BP26" s="39">
        <f t="shared" ca="1" si="33"/>
        <v>0</v>
      </c>
      <c r="BQ26" s="39">
        <f t="shared" ca="1" si="34"/>
        <v>0</v>
      </c>
      <c r="BR26" s="39">
        <f t="shared" ca="1" si="35"/>
        <v>0</v>
      </c>
      <c r="BS26" s="39">
        <f t="shared" ca="1" si="36"/>
        <v>0</v>
      </c>
      <c r="BT26" s="39">
        <f t="shared" ca="1" si="37"/>
        <v>2</v>
      </c>
      <c r="BU26" s="39">
        <f t="shared" ca="1" si="38"/>
        <v>29</v>
      </c>
      <c r="BV26" s="39">
        <f t="shared" ca="1" si="39"/>
        <v>-195</v>
      </c>
      <c r="BW26" s="39">
        <f t="shared" ca="1" si="40"/>
        <v>4</v>
      </c>
      <c r="BX26" s="39">
        <f t="shared" ca="1" si="41"/>
        <v>0</v>
      </c>
      <c r="BY26" s="39">
        <f t="shared" ca="1" si="42"/>
        <v>0</v>
      </c>
      <c r="BZ26" s="39">
        <f t="shared" ca="1" si="43"/>
        <v>0</v>
      </c>
      <c r="CA26" s="39">
        <f t="shared" ca="1" si="44"/>
        <v>0</v>
      </c>
      <c r="CB26" s="39">
        <f t="shared" ca="1" si="45"/>
        <v>0</v>
      </c>
      <c r="CC26" s="39">
        <f t="shared" ca="1" si="46"/>
        <v>0</v>
      </c>
      <c r="CD26" s="39">
        <f t="shared" ca="1" si="47"/>
        <v>0</v>
      </c>
      <c r="CE26" s="39">
        <f t="shared" ca="1" si="48"/>
        <v>0</v>
      </c>
      <c r="CF26" s="39">
        <f t="shared" ca="1" si="49"/>
        <v>0</v>
      </c>
      <c r="CG26" s="39">
        <f t="shared" ca="1" si="50"/>
        <v>0</v>
      </c>
      <c r="CH26" s="39">
        <f t="shared" ca="1" si="51"/>
        <v>0</v>
      </c>
      <c r="CI26" s="39">
        <f t="shared" ca="1" si="52"/>
        <v>0</v>
      </c>
      <c r="CJ26" s="39">
        <f t="shared" ca="1" si="53"/>
        <v>0</v>
      </c>
      <c r="CK26" s="39">
        <f t="shared" ca="1" si="54"/>
        <v>0</v>
      </c>
      <c r="CL26" s="39">
        <f t="shared" ca="1" si="55"/>
        <v>0</v>
      </c>
      <c r="CM26" s="39">
        <f t="shared" ca="1" si="56"/>
        <v>0</v>
      </c>
      <c r="CN26" s="39">
        <f t="shared" ca="1" si="57"/>
        <v>0</v>
      </c>
      <c r="CO26" s="39">
        <f t="shared" ca="1" si="58"/>
        <v>0</v>
      </c>
      <c r="CP26" s="39">
        <f t="shared" ca="1" si="59"/>
        <v>0</v>
      </c>
      <c r="CQ26" s="39">
        <f t="shared" ca="1" si="60"/>
        <v>0</v>
      </c>
      <c r="CR26" s="39">
        <f t="shared" ca="1" si="61"/>
        <v>0</v>
      </c>
      <c r="CS26" s="39">
        <f t="shared" ca="1" si="62"/>
        <v>0</v>
      </c>
      <c r="CT26" s="39">
        <f t="shared" ca="1" si="63"/>
        <v>0</v>
      </c>
      <c r="CU26" s="39">
        <f t="shared" ca="1" si="64"/>
        <v>0</v>
      </c>
      <c r="CV26" s="39">
        <f t="shared" ca="1" si="65"/>
        <v>47</v>
      </c>
      <c r="CW26" s="39">
        <f t="shared" ca="1" si="66"/>
        <v>23</v>
      </c>
      <c r="CX26" s="39">
        <f t="shared" ca="1" si="67"/>
        <v>870</v>
      </c>
      <c r="CY26" s="39">
        <f t="shared" ca="1" si="68"/>
        <v>1</v>
      </c>
      <c r="CZ26" s="39">
        <f t="shared" ca="1" si="69"/>
        <v>0</v>
      </c>
      <c r="DA26" s="39">
        <f t="shared" ca="1" si="70"/>
        <v>0</v>
      </c>
      <c r="DB26" s="39">
        <f t="shared" ca="1" si="71"/>
        <v>0</v>
      </c>
      <c r="DC26" s="39">
        <f t="shared" ca="1" si="72"/>
        <v>0</v>
      </c>
      <c r="DD26" s="39">
        <f t="shared" ca="1" si="73"/>
        <v>0</v>
      </c>
      <c r="DE26" s="39">
        <f t="shared" ca="1" si="74"/>
        <v>0</v>
      </c>
      <c r="DF26" s="39">
        <f t="shared" ca="1" si="75"/>
        <v>0</v>
      </c>
      <c r="DG26" s="39">
        <f t="shared" ca="1" si="76"/>
        <v>0</v>
      </c>
      <c r="DH26" s="39">
        <f t="shared" ca="1" si="77"/>
        <v>0</v>
      </c>
      <c r="DI26" s="39">
        <f t="shared" ca="1" si="78"/>
        <v>0</v>
      </c>
      <c r="DJ26" s="39">
        <f t="shared" ca="1" si="79"/>
        <v>0</v>
      </c>
      <c r="DK26" s="39">
        <f t="shared" ca="1" si="80"/>
        <v>0</v>
      </c>
      <c r="DL26" s="39">
        <f t="shared" ca="1" si="81"/>
        <v>0</v>
      </c>
      <c r="DM26" s="39">
        <f t="shared" ca="1" si="82"/>
        <v>0</v>
      </c>
      <c r="DN26" s="39">
        <f t="shared" ca="1" si="83"/>
        <v>0</v>
      </c>
      <c r="DO26" s="39">
        <f t="shared" ca="1" si="84"/>
        <v>0</v>
      </c>
      <c r="DP26" s="39">
        <f t="shared" ca="1" si="85"/>
        <v>0</v>
      </c>
      <c r="DQ26" s="39">
        <f t="shared" ca="1" si="86"/>
        <v>0</v>
      </c>
      <c r="DR26" s="39">
        <f t="shared" ca="1" si="87"/>
        <v>0</v>
      </c>
      <c r="DS26" s="39">
        <f t="shared" ca="1" si="88"/>
        <v>0</v>
      </c>
      <c r="DT26" s="39">
        <f t="shared" ca="1" si="89"/>
        <v>0</v>
      </c>
      <c r="DU26" s="39">
        <f t="shared" ca="1" si="90"/>
        <v>0</v>
      </c>
      <c r="DV26" s="39">
        <f t="shared" ca="1" si="91"/>
        <v>0</v>
      </c>
      <c r="DW26" s="39">
        <f t="shared" ca="1" si="92"/>
        <v>0</v>
      </c>
      <c r="DX26" s="39">
        <f t="shared" ca="1" si="93"/>
        <v>0</v>
      </c>
      <c r="DY26" s="39">
        <f t="shared" ca="1" si="94"/>
        <v>0</v>
      </c>
      <c r="DZ26" s="39">
        <f t="shared" ca="1" si="95"/>
        <v>0</v>
      </c>
      <c r="EA26" s="39">
        <f t="shared" ca="1" si="96"/>
        <v>0</v>
      </c>
      <c r="EB26" s="39">
        <f t="shared" ca="1" si="97"/>
        <v>0</v>
      </c>
      <c r="EC26" s="39">
        <f t="shared" ca="1" si="98"/>
        <v>0</v>
      </c>
      <c r="ED26" s="39">
        <f t="shared" ca="1" si="99"/>
        <v>0</v>
      </c>
      <c r="EE26" s="39">
        <f t="shared" ca="1" si="100"/>
        <v>0</v>
      </c>
      <c r="EF26" s="39">
        <f t="shared" ca="1" si="101"/>
        <v>0</v>
      </c>
      <c r="EG26" s="39">
        <f t="shared" ca="1" si="102"/>
        <v>0</v>
      </c>
      <c r="EH26" s="39">
        <f t="shared" ca="1" si="103"/>
        <v>0</v>
      </c>
      <c r="EI26" s="39">
        <f t="shared" ca="1" si="104"/>
        <v>0</v>
      </c>
      <c r="EJ26" s="39">
        <f t="shared" ca="1" si="105"/>
        <v>0</v>
      </c>
      <c r="EK26" s="39">
        <f t="shared" ca="1" si="106"/>
        <v>0</v>
      </c>
      <c r="EL26" s="39">
        <f t="shared" ca="1" si="107"/>
        <v>0</v>
      </c>
      <c r="EM26" s="39">
        <f t="shared" ca="1" si="108"/>
        <v>0</v>
      </c>
      <c r="EN26" s="39">
        <f t="shared" ca="1" si="109"/>
        <v>0</v>
      </c>
      <c r="EO26" s="39">
        <f t="shared" ca="1" si="110"/>
        <v>0</v>
      </c>
      <c r="EP26" s="39">
        <f t="shared" ca="1" si="111"/>
        <v>0</v>
      </c>
      <c r="EQ26" s="39">
        <f t="shared" ca="1" si="112"/>
        <v>0</v>
      </c>
      <c r="ER26" s="39">
        <f t="shared" ca="1" si="113"/>
        <v>0</v>
      </c>
      <c r="ES26" s="39">
        <f t="shared" ca="1" si="114"/>
        <v>0</v>
      </c>
      <c r="ET26" s="39">
        <f t="shared" ca="1" si="115"/>
        <v>0</v>
      </c>
      <c r="EU26" s="39">
        <f t="shared" ca="1" si="116"/>
        <v>0</v>
      </c>
      <c r="EV26" s="39">
        <f t="shared" ca="1" si="117"/>
        <v>0</v>
      </c>
      <c r="EW26" s="39">
        <f t="shared" ca="1" si="118"/>
        <v>0</v>
      </c>
      <c r="EX26" s="39">
        <f t="shared" ca="1" si="119"/>
        <v>0</v>
      </c>
      <c r="EY26" s="39">
        <f t="shared" ca="1" si="120"/>
        <v>0</v>
      </c>
      <c r="EZ26" s="39">
        <f t="shared" ca="1" si="121"/>
        <v>0</v>
      </c>
      <c r="FA26" s="39">
        <f t="shared" ca="1" si="122"/>
        <v>0</v>
      </c>
      <c r="FB26" s="39">
        <f t="shared" ca="1" si="123"/>
        <v>0</v>
      </c>
      <c r="FC26" s="39">
        <f t="shared" ca="1" si="124"/>
        <v>0</v>
      </c>
      <c r="FD26" s="39">
        <f t="shared" ca="1" si="125"/>
        <v>0</v>
      </c>
      <c r="FE26" s="39">
        <f t="shared" ca="1" si="126"/>
        <v>0</v>
      </c>
      <c r="FF26" s="39">
        <f t="shared" ca="1" si="127"/>
        <v>0</v>
      </c>
      <c r="FG26" s="39">
        <f t="shared" ca="1" si="128"/>
        <v>0</v>
      </c>
      <c r="FH26" s="39">
        <f t="shared" ca="1" si="129"/>
        <v>0</v>
      </c>
      <c r="FI26" s="39">
        <f t="shared" ca="1" si="130"/>
        <v>0</v>
      </c>
      <c r="FJ26" s="39">
        <f t="shared" ca="1" si="131"/>
        <v>0</v>
      </c>
      <c r="FK26" s="39">
        <f t="shared" ca="1" si="132"/>
        <v>0</v>
      </c>
      <c r="FL26" s="39">
        <f t="shared" ca="1" si="133"/>
        <v>0</v>
      </c>
      <c r="FM26" s="39">
        <f t="shared" ca="1" si="134"/>
        <v>0</v>
      </c>
      <c r="FN26" s="39">
        <f t="shared" ca="1" si="135"/>
        <v>0</v>
      </c>
      <c r="FO26" s="39">
        <f t="shared" ca="1" si="136"/>
        <v>0</v>
      </c>
      <c r="FP26" s="39">
        <f t="shared" ca="1" si="137"/>
        <v>0</v>
      </c>
      <c r="FQ26" s="39">
        <f t="shared" ca="1" si="138"/>
        <v>0</v>
      </c>
      <c r="FR26" s="39">
        <f t="shared" ca="1" si="139"/>
        <v>0</v>
      </c>
      <c r="FS26" s="39">
        <f t="shared" ca="1" si="140"/>
        <v>0</v>
      </c>
      <c r="FT26" s="39">
        <f t="shared" ca="1" si="141"/>
        <v>0</v>
      </c>
      <c r="FU26" s="39">
        <f t="shared" ca="1" si="142"/>
        <v>0</v>
      </c>
      <c r="FV26" s="39">
        <f t="shared" ca="1" si="143"/>
        <v>0</v>
      </c>
      <c r="FW26" s="39">
        <f t="shared" ca="1" si="144"/>
        <v>0</v>
      </c>
      <c r="FX26" s="39">
        <f t="shared" ca="1" si="145"/>
        <v>0</v>
      </c>
      <c r="FY26" s="39">
        <f t="shared" ca="1" si="146"/>
        <v>0</v>
      </c>
      <c r="FZ26" s="39">
        <f t="shared" ca="1" si="147"/>
        <v>0</v>
      </c>
      <c r="GA26" s="39">
        <f t="shared" ca="1" si="148"/>
        <v>0</v>
      </c>
      <c r="GB26" s="39">
        <f t="shared" ca="1" si="149"/>
        <v>5</v>
      </c>
      <c r="GC26" s="39">
        <f t="shared" ca="1" si="150"/>
        <v>2</v>
      </c>
      <c r="GD26" s="39">
        <f t="shared" ca="1" si="151"/>
        <v>0</v>
      </c>
      <c r="GE26" s="39">
        <f t="shared" ca="1" si="152"/>
        <v>0</v>
      </c>
      <c r="GF26" s="39">
        <f t="shared" ca="1" si="153"/>
        <v>0</v>
      </c>
      <c r="GG26" s="39">
        <f t="shared" ca="1" si="154"/>
        <v>0</v>
      </c>
      <c r="GH26" s="39">
        <f t="shared" ca="1" si="155"/>
        <v>0</v>
      </c>
      <c r="GI26" s="39">
        <f t="shared" ca="1" si="156"/>
        <v>0</v>
      </c>
      <c r="GJ26" s="39">
        <f t="shared" ca="1" si="157"/>
        <v>0</v>
      </c>
      <c r="GK26" s="39">
        <f t="shared" ca="1" si="158"/>
        <v>0</v>
      </c>
      <c r="GL26" s="39">
        <f t="shared" ca="1" si="159"/>
        <v>0</v>
      </c>
      <c r="GM26" s="39">
        <f t="shared" ca="1" si="160"/>
        <v>0</v>
      </c>
      <c r="GN26" s="39">
        <f t="shared" ca="1" si="161"/>
        <v>0</v>
      </c>
      <c r="GO26" s="39">
        <f t="shared" ca="1" si="162"/>
        <v>0</v>
      </c>
      <c r="GP26" s="39">
        <f t="shared" ca="1" si="163"/>
        <v>0</v>
      </c>
      <c r="GQ26" s="39">
        <f t="shared" ca="1" si="164"/>
        <v>0</v>
      </c>
      <c r="GR26" s="39">
        <f t="shared" ca="1" si="165"/>
        <v>0</v>
      </c>
      <c r="GS26" s="39">
        <f t="shared" ca="1" si="166"/>
        <v>0</v>
      </c>
      <c r="GT26" s="39">
        <f t="shared" ca="1" si="167"/>
        <v>0</v>
      </c>
      <c r="GU26" s="39">
        <f t="shared" ca="1" si="168"/>
        <v>0</v>
      </c>
      <c r="GV26" s="39">
        <f t="shared" ca="1" si="169"/>
        <v>0</v>
      </c>
      <c r="GW26" s="39">
        <f t="shared" ca="1" si="170"/>
        <v>0</v>
      </c>
      <c r="GX26" s="39">
        <f t="shared" ca="1" si="171"/>
        <v>0</v>
      </c>
      <c r="GY26" s="39">
        <f t="shared" ca="1" si="172"/>
        <v>0</v>
      </c>
      <c r="GZ26" s="39">
        <f t="shared" ca="1" si="173"/>
        <v>0</v>
      </c>
      <c r="HA26" s="39">
        <f t="shared" ca="1" si="174"/>
        <v>0</v>
      </c>
      <c r="HB26" s="39">
        <f t="shared" ca="1" si="175"/>
        <v>0</v>
      </c>
      <c r="HC26" s="39">
        <f t="shared" ca="1" si="176"/>
        <v>0</v>
      </c>
      <c r="HD26" s="39">
        <f t="shared" ca="1" si="177"/>
        <v>0</v>
      </c>
      <c r="HE26" s="39">
        <f t="shared" ca="1" si="178"/>
        <v>0</v>
      </c>
      <c r="HF26" s="39">
        <f t="shared" ca="1" si="179"/>
        <v>0</v>
      </c>
      <c r="HG26" s="39">
        <f t="shared" ca="1" si="180"/>
        <v>0</v>
      </c>
      <c r="HH26" s="39">
        <f t="shared" ca="1" si="181"/>
        <v>0</v>
      </c>
      <c r="HI26" s="39">
        <f t="shared" ca="1" si="182"/>
        <v>0</v>
      </c>
      <c r="HJ26" s="39">
        <f t="shared" ca="1" si="183"/>
        <v>0</v>
      </c>
      <c r="HK26" s="39">
        <f t="shared" ca="1" si="184"/>
        <v>0</v>
      </c>
      <c r="HL26" s="39">
        <f t="shared" ca="1" si="185"/>
        <v>0</v>
      </c>
      <c r="HM26" s="39">
        <f t="shared" ca="1" si="186"/>
        <v>0</v>
      </c>
      <c r="HN26" s="39">
        <f t="shared" ca="1" si="187"/>
        <v>0</v>
      </c>
      <c r="HO26" s="39">
        <f t="shared" ca="1" si="188"/>
        <v>0</v>
      </c>
      <c r="HP26" s="39">
        <f t="shared" ca="1" si="189"/>
        <v>0</v>
      </c>
      <c r="HQ26" s="39">
        <f t="shared" ca="1" si="190"/>
        <v>0</v>
      </c>
      <c r="HR26" s="39">
        <f t="shared" ca="1" si="191"/>
        <v>36241</v>
      </c>
      <c r="HS26" s="39">
        <f t="shared" ca="1" si="192"/>
        <v>2</v>
      </c>
      <c r="HT26" s="39">
        <f t="shared" ca="1" si="193"/>
        <v>1</v>
      </c>
      <c r="HU26" s="39">
        <f t="shared" ca="1" si="194"/>
        <v>0</v>
      </c>
      <c r="HV26" s="39">
        <f t="shared" ca="1" si="195"/>
        <v>0</v>
      </c>
      <c r="HW26" s="39">
        <f t="shared" ca="1" si="196"/>
        <v>0</v>
      </c>
      <c r="HX26" s="39">
        <f t="shared" ca="1" si="197"/>
        <v>0</v>
      </c>
      <c r="HY26" s="39">
        <f t="shared" ca="1" si="198"/>
        <v>0</v>
      </c>
      <c r="HZ26" s="39">
        <f t="shared" ca="1" si="199"/>
        <v>0</v>
      </c>
      <c r="IA26" s="39">
        <f t="shared" ca="1" si="200"/>
        <v>0</v>
      </c>
      <c r="IB26" s="39">
        <f t="shared" ca="1" si="201"/>
        <v>0</v>
      </c>
      <c r="IC26" s="39">
        <f t="shared" ca="1" si="202"/>
        <v>0</v>
      </c>
      <c r="ID26" s="39">
        <f t="shared" ca="1" si="203"/>
        <v>0</v>
      </c>
      <c r="IE26" s="39">
        <f t="shared" ca="1" si="204"/>
        <v>0</v>
      </c>
      <c r="IF26" s="39">
        <f t="shared" ca="1" si="205"/>
        <v>0</v>
      </c>
      <c r="IG26" s="39">
        <f t="shared" ca="1" si="206"/>
        <v>5</v>
      </c>
      <c r="IH26" s="39">
        <f t="shared" ca="1" si="207"/>
        <v>2</v>
      </c>
      <c r="II26" s="39">
        <f t="shared" ca="1" si="208"/>
        <v>0</v>
      </c>
      <c r="IJ26" s="39">
        <f t="shared" ca="1" si="209"/>
        <v>0</v>
      </c>
      <c r="IK26" s="39">
        <f t="shared" ca="1" si="210"/>
        <v>0</v>
      </c>
      <c r="IL26" s="39">
        <f t="shared" ca="1" si="211"/>
        <v>0</v>
      </c>
      <c r="IM26" s="39">
        <f t="shared" ca="1" si="212"/>
        <v>1</v>
      </c>
      <c r="IN26" s="39">
        <f t="shared" ca="1" si="213"/>
        <v>421</v>
      </c>
      <c r="IO26" s="39">
        <f t="shared" ca="1" si="214"/>
        <v>-84</v>
      </c>
      <c r="IP26" s="39">
        <f t="shared" ca="1" si="215"/>
        <v>0</v>
      </c>
      <c r="IQ26" s="39">
        <f t="shared" ca="1" si="216"/>
        <v>0</v>
      </c>
      <c r="IR26" s="39">
        <f t="shared" ca="1" si="217"/>
        <v>0</v>
      </c>
      <c r="IS26" s="39">
        <f t="shared" ca="1" si="218"/>
        <v>0</v>
      </c>
      <c r="IT26" s="39">
        <f t="shared" ca="1" si="219"/>
        <v>0</v>
      </c>
      <c r="IU26" s="39">
        <f t="shared" ca="1" si="220"/>
        <v>0</v>
      </c>
      <c r="IV26" s="39">
        <f t="shared" ca="1" si="221"/>
        <v>0</v>
      </c>
      <c r="IW26" s="39">
        <f t="shared" ca="1" si="222"/>
        <v>0</v>
      </c>
      <c r="IX26" s="39">
        <f t="shared" ca="1" si="223"/>
        <v>0</v>
      </c>
      <c r="IY26" s="39">
        <f t="shared" ca="1" si="224"/>
        <v>0</v>
      </c>
      <c r="IZ26" s="39">
        <f t="shared" ca="1" si="225"/>
        <v>0</v>
      </c>
      <c r="JA26" s="39">
        <f t="shared" ca="1" si="226"/>
        <v>0</v>
      </c>
      <c r="JB26" s="39">
        <f t="shared" ca="1" si="227"/>
        <v>0</v>
      </c>
      <c r="JC26" s="39">
        <f t="shared" ca="1" si="228"/>
        <v>0</v>
      </c>
      <c r="JD26" s="39">
        <f t="shared" ca="1" si="229"/>
        <v>0</v>
      </c>
      <c r="JE26" s="39">
        <f t="shared" ca="1" si="230"/>
        <v>0</v>
      </c>
      <c r="JF26" s="39">
        <f t="shared" ca="1" si="231"/>
        <v>0</v>
      </c>
      <c r="JG26" s="39">
        <f t="shared" ca="1" si="232"/>
        <v>0</v>
      </c>
      <c r="JH26" s="39">
        <f t="shared" ca="1" si="233"/>
        <v>0</v>
      </c>
      <c r="JI26" s="39">
        <f t="shared" ca="1" si="234"/>
        <v>0</v>
      </c>
      <c r="JJ26" s="39">
        <f t="shared" ca="1" si="235"/>
        <v>0</v>
      </c>
      <c r="JK26" s="39">
        <f t="shared" ca="1" si="236"/>
        <v>0</v>
      </c>
      <c r="JL26" s="39">
        <f t="shared" ca="1" si="237"/>
        <v>0</v>
      </c>
      <c r="JM26" s="39">
        <f t="shared" ca="1" si="238"/>
        <v>0</v>
      </c>
      <c r="JN26" s="39">
        <f t="shared" ca="1" si="239"/>
        <v>0</v>
      </c>
      <c r="JO26" s="39">
        <f t="shared" ca="1" si="240"/>
        <v>0</v>
      </c>
      <c r="JP26" s="39">
        <f t="shared" ca="1" si="241"/>
        <v>0</v>
      </c>
      <c r="JQ26" s="39">
        <f t="shared" ca="1" si="242"/>
        <v>0</v>
      </c>
      <c r="JR26" s="39">
        <f t="shared" ca="1" si="243"/>
        <v>0</v>
      </c>
      <c r="JS26" s="39">
        <f t="shared" ca="1" si="244"/>
        <v>0</v>
      </c>
      <c r="JT26" s="39">
        <f t="shared" ca="1" si="245"/>
        <v>0</v>
      </c>
      <c r="JU26" s="39">
        <f t="shared" ca="1" si="246"/>
        <v>0</v>
      </c>
      <c r="JV26" s="39">
        <f t="shared" ca="1" si="247"/>
        <v>0</v>
      </c>
      <c r="JW26" s="39">
        <f t="shared" ca="1" si="248"/>
        <v>0</v>
      </c>
      <c r="JX26" s="39">
        <f t="shared" ca="1" si="249"/>
        <v>0</v>
      </c>
      <c r="JY26" s="39">
        <f t="shared" ca="1" si="250"/>
        <v>0</v>
      </c>
      <c r="JZ26" s="39">
        <f t="shared" ca="1" si="251"/>
        <v>0</v>
      </c>
      <c r="KA26" s="39">
        <f t="shared" ca="1" si="252"/>
        <v>0</v>
      </c>
      <c r="KB26" s="39">
        <f t="shared" ca="1" si="253"/>
        <v>0</v>
      </c>
      <c r="KC26" s="39">
        <f t="shared" ca="1" si="254"/>
        <v>-167</v>
      </c>
      <c r="KD26" s="39">
        <f t="shared" ca="1" si="255"/>
        <v>7</v>
      </c>
      <c r="KE26" s="39">
        <f t="shared" ca="1" si="256"/>
        <v>3</v>
      </c>
      <c r="KF26" s="39">
        <f t="shared" ca="1" si="257"/>
        <v>13</v>
      </c>
      <c r="KG26" s="39">
        <f t="shared" ca="1" si="258"/>
        <v>1</v>
      </c>
      <c r="KH26" s="39">
        <f t="shared" ca="1" si="259"/>
        <v>0</v>
      </c>
      <c r="KI26" s="39">
        <f t="shared" ca="1" si="260"/>
        <v>0</v>
      </c>
      <c r="KJ26" s="39">
        <f t="shared" ca="1" si="261"/>
        <v>0</v>
      </c>
      <c r="KK26" s="39">
        <f t="shared" ca="1" si="262"/>
        <v>0</v>
      </c>
      <c r="KL26" s="39">
        <f t="shared" ca="1" si="263"/>
        <v>0</v>
      </c>
      <c r="KM26" s="39">
        <f t="shared" ca="1" si="264"/>
        <v>0</v>
      </c>
      <c r="KN26" s="39">
        <f t="shared" ca="1" si="265"/>
        <v>0</v>
      </c>
      <c r="KO26" s="39">
        <f t="shared" ca="1" si="266"/>
        <v>0</v>
      </c>
      <c r="KP26" s="39">
        <f t="shared" ca="1" si="267"/>
        <v>0</v>
      </c>
      <c r="KQ26" s="39">
        <f t="shared" ca="1" si="268"/>
        <v>0</v>
      </c>
      <c r="KR26" s="39">
        <f t="shared" ca="1" si="269"/>
        <v>0</v>
      </c>
      <c r="KS26" s="39">
        <f t="shared" ca="1" si="270"/>
        <v>0</v>
      </c>
      <c r="KT26" s="39">
        <f t="shared" ca="1" si="271"/>
        <v>0</v>
      </c>
      <c r="KU26" s="39">
        <f t="shared" ca="1" si="272"/>
        <v>0</v>
      </c>
      <c r="KV26" s="39">
        <f t="shared" ca="1" si="273"/>
        <v>0</v>
      </c>
      <c r="KW26" s="39">
        <f t="shared" ca="1" si="274"/>
        <v>0</v>
      </c>
      <c r="KX26" s="39">
        <f t="shared" ca="1" si="275"/>
        <v>-245</v>
      </c>
      <c r="KY26" s="39">
        <f t="shared" ca="1" si="276"/>
        <v>2</v>
      </c>
      <c r="KZ26" s="39">
        <f t="shared" ca="1" si="277"/>
        <v>1</v>
      </c>
      <c r="LA26" s="39">
        <f t="shared" ca="1" si="278"/>
        <v>139</v>
      </c>
      <c r="LB26" s="39">
        <f t="shared" ca="1" si="279"/>
        <v>0</v>
      </c>
      <c r="LC26" s="39">
        <f t="shared" ca="1" si="280"/>
        <v>0</v>
      </c>
      <c r="LD26" s="39">
        <f t="shared" ca="1" si="281"/>
        <v>0</v>
      </c>
      <c r="LE26" s="39">
        <f t="shared" ca="1" si="282"/>
        <v>0</v>
      </c>
      <c r="LF26" s="39">
        <f t="shared" ca="1" si="283"/>
        <v>2</v>
      </c>
      <c r="LG26" s="39">
        <f t="shared" ca="1" si="284"/>
        <v>2</v>
      </c>
      <c r="LH26" s="39">
        <f t="shared" ca="1" si="285"/>
        <v>160</v>
      </c>
      <c r="LI26" s="39">
        <f t="shared" ca="1" si="286"/>
        <v>5</v>
      </c>
      <c r="LJ26" s="39">
        <f t="shared" ca="1" si="287"/>
        <v>10</v>
      </c>
      <c r="LK26" s="39">
        <f t="shared" ca="1" si="288"/>
        <v>0</v>
      </c>
      <c r="LL26" s="39">
        <f t="shared" ca="1" si="289"/>
        <v>0</v>
      </c>
      <c r="LM26" s="39">
        <f t="shared" ca="1" si="290"/>
        <v>0</v>
      </c>
      <c r="LN26" s="39">
        <f t="shared" ca="1" si="291"/>
        <v>0</v>
      </c>
      <c r="LO26" s="39">
        <f t="shared" ca="1" si="292"/>
        <v>0</v>
      </c>
      <c r="LP26" s="39">
        <f t="shared" ca="1" si="293"/>
        <v>0</v>
      </c>
      <c r="LQ26" s="39">
        <f t="shared" ca="1" si="294"/>
        <v>0</v>
      </c>
      <c r="LR26" s="39">
        <f t="shared" ca="1" si="295"/>
        <v>0</v>
      </c>
      <c r="LS26" s="39">
        <f t="shared" ca="1" si="296"/>
        <v>2</v>
      </c>
      <c r="LT26" s="39">
        <f t="shared" ca="1" si="297"/>
        <v>769</v>
      </c>
      <c r="LU26" s="39">
        <f t="shared" ca="1" si="298"/>
        <v>5</v>
      </c>
      <c r="LV26" s="39">
        <f t="shared" ca="1" si="299"/>
        <v>13</v>
      </c>
      <c r="LW26" s="39">
        <f t="shared" ca="1" si="300"/>
        <v>59</v>
      </c>
      <c r="LX26" s="39">
        <f t="shared" ca="1" si="301"/>
        <v>6400</v>
      </c>
      <c r="LY26" s="39">
        <f t="shared" ca="1" si="302"/>
        <v>29</v>
      </c>
      <c r="LZ26" s="39">
        <f t="shared" ca="1" si="303"/>
        <v>0</v>
      </c>
      <c r="MA26" s="39">
        <f t="shared" ca="1" si="304"/>
        <v>16</v>
      </c>
      <c r="MB26" s="39">
        <f t="shared" ca="1" si="305"/>
        <v>0</v>
      </c>
      <c r="MC26" s="39">
        <f t="shared" ca="1" si="306"/>
        <v>0</v>
      </c>
      <c r="MD26" s="39">
        <f t="shared" ca="1" si="307"/>
        <v>0</v>
      </c>
      <c r="ME26" s="39">
        <f t="shared" ca="1" si="308"/>
        <v>0</v>
      </c>
      <c r="MF26" s="39">
        <f t="shared" ca="1" si="309"/>
        <v>0</v>
      </c>
      <c r="MG26" s="39">
        <f t="shared" ca="1" si="310"/>
        <v>0</v>
      </c>
      <c r="MH26" s="39">
        <f t="shared" ca="1" si="311"/>
        <v>0</v>
      </c>
      <c r="MI26" s="39">
        <f t="shared" ca="1" si="312"/>
        <v>0</v>
      </c>
      <c r="MJ26" s="39">
        <f t="shared" ca="1" si="313"/>
        <v>0</v>
      </c>
      <c r="MK26" s="39">
        <f t="shared" ca="1" si="314"/>
        <v>0</v>
      </c>
      <c r="ML26" s="39">
        <f t="shared" ca="1" si="315"/>
        <v>0</v>
      </c>
      <c r="MM26" s="39">
        <f t="shared" ca="1" si="316"/>
        <v>0</v>
      </c>
      <c r="MN26" s="39">
        <f t="shared" ca="1" si="317"/>
        <v>0</v>
      </c>
      <c r="MO26" s="39">
        <f t="shared" ca="1" si="318"/>
        <v>0</v>
      </c>
      <c r="MP26" s="39">
        <f t="shared" ca="1" si="319"/>
        <v>0</v>
      </c>
      <c r="MQ26" s="39">
        <f t="shared" ca="1" si="320"/>
        <v>0</v>
      </c>
      <c r="MR26" s="39">
        <f t="shared" ca="1" si="321"/>
        <v>0</v>
      </c>
      <c r="MS26" s="39">
        <f t="shared" ca="1" si="322"/>
        <v>0</v>
      </c>
      <c r="MT26" s="39">
        <f t="shared" ca="1" si="323"/>
        <v>0</v>
      </c>
      <c r="MU26" s="39">
        <f t="shared" ca="1" si="324"/>
        <v>0</v>
      </c>
      <c r="MV26" s="39">
        <f t="shared" ca="1" si="325"/>
        <v>0</v>
      </c>
      <c r="MW26" s="39">
        <f t="shared" ca="1" si="326"/>
        <v>0</v>
      </c>
      <c r="MX26" s="39">
        <f t="shared" ca="1" si="327"/>
        <v>0</v>
      </c>
      <c r="MY26" s="39">
        <f t="shared" ca="1" si="328"/>
        <v>0</v>
      </c>
      <c r="MZ26" s="39">
        <f t="shared" ca="1" si="329"/>
        <v>0</v>
      </c>
      <c r="NA26" s="39">
        <f t="shared" ca="1" si="330"/>
        <v>0</v>
      </c>
      <c r="NB26" s="39">
        <f t="shared" ca="1" si="331"/>
        <v>10</v>
      </c>
      <c r="NC26" s="39">
        <f t="shared" ca="1" si="332"/>
        <v>5</v>
      </c>
      <c r="ND26" s="39">
        <f t="shared" ca="1" si="333"/>
        <v>125</v>
      </c>
      <c r="NE26" s="39">
        <f t="shared" ca="1" si="334"/>
        <v>5</v>
      </c>
      <c r="NF26" s="39">
        <f t="shared" ca="1" si="335"/>
        <v>0</v>
      </c>
      <c r="NG26" s="39">
        <f t="shared" ca="1" si="336"/>
        <v>0</v>
      </c>
      <c r="NH26" s="39">
        <f t="shared" ca="1" si="337"/>
        <v>0</v>
      </c>
      <c r="NI26" s="39">
        <f t="shared" ca="1" si="338"/>
        <v>0</v>
      </c>
      <c r="NJ26" s="39">
        <f t="shared" ca="1" si="339"/>
        <v>0</v>
      </c>
      <c r="NK26" s="39">
        <f t="shared" ca="1" si="340"/>
        <v>0</v>
      </c>
      <c r="NL26" s="39">
        <f t="shared" ca="1" si="341"/>
        <v>0</v>
      </c>
      <c r="NM26" s="39">
        <f t="shared" ca="1" si="342"/>
        <v>0</v>
      </c>
      <c r="NN26" s="39">
        <f t="shared" ca="1" si="343"/>
        <v>0</v>
      </c>
      <c r="NO26" s="39">
        <f t="shared" ca="1" si="344"/>
        <v>0</v>
      </c>
      <c r="NP26" s="39">
        <f t="shared" ca="1" si="345"/>
        <v>0</v>
      </c>
      <c r="NQ26" s="39">
        <f t="shared" ca="1" si="346"/>
        <v>0</v>
      </c>
      <c r="NR26" s="39">
        <f t="shared" ca="1" si="347"/>
        <v>0</v>
      </c>
      <c r="NS26" s="39">
        <f t="shared" ca="1" si="348"/>
        <v>0</v>
      </c>
      <c r="NT26" s="39">
        <f t="shared" ca="1" si="349"/>
        <v>0</v>
      </c>
      <c r="NU26" s="39">
        <f t="shared" ca="1" si="350"/>
        <v>0</v>
      </c>
      <c r="NV26" s="39">
        <f t="shared" ca="1" si="351"/>
        <v>0</v>
      </c>
    </row>
    <row r="27" spans="1:386" s="43" customFormat="1" x14ac:dyDescent="0.2">
      <c r="A27" s="43">
        <f>'node config'!$A27</f>
        <v>0</v>
      </c>
      <c r="B27" s="43" t="str">
        <f>'node config'!$C27</f>
        <v>app_first</v>
      </c>
      <c r="C27" s="43">
        <f>'node config'!E27</f>
        <v>1</v>
      </c>
      <c r="D27" s="43">
        <f>'node config'!$H27</f>
        <v>22132</v>
      </c>
      <c r="E27" s="43">
        <f ca="1">IF(ISBLANK(OFFSET('node config'!$U27,0,2*(COLUMN()-COLUMN($E27)))),"",OFFSET('node config'!$U27,0,2*(COLUMN()-COLUMN($E27))))</f>
        <v>48</v>
      </c>
      <c r="F27" s="43">
        <f ca="1">IF(ISBLANK(OFFSET('node config'!$U27,0,2*(COLUMN()-COLUMN($E27)))),"",OFFSET('node config'!$U27,0,2*(COLUMN()-COLUMN($E27))))</f>
        <v>10</v>
      </c>
      <c r="G27" s="43">
        <f ca="1">IF(ISBLANK(OFFSET('node config'!$U27,0,2*(COLUMN()-COLUMN($E27)))),"",OFFSET('node config'!$U27,0,2*(COLUMN()-COLUMN($E27))))</f>
        <v>10</v>
      </c>
      <c r="H27" s="43">
        <f ca="1">IF(ISBLANK(OFFSET('node config'!$U27,0,2*(COLUMN()-COLUMN($E27)))),"",OFFSET('node config'!$U27,0,2*(COLUMN()-COLUMN($E27))))</f>
        <v>1</v>
      </c>
      <c r="I27" s="43">
        <f ca="1">IF(ISBLANK(OFFSET('node config'!$U27,0,2*(COLUMN()-COLUMN($E27)))),"",OFFSET('node config'!$U27,0,2*(COLUMN()-COLUMN($E27))))</f>
        <v>1</v>
      </c>
      <c r="J27" s="43">
        <f ca="1">IF(ISBLANK(OFFSET('node config'!$U27,0,2*(COLUMN()-COLUMN($E27)))),"",OFFSET('node config'!$U27,0,2*(COLUMN()-COLUMN($E27))))</f>
        <v>1</v>
      </c>
      <c r="K27" s="43" t="str">
        <f ca="1">IF(ISBLANK(OFFSET('node config'!$U27,0,2*(COLUMN()-COLUMN($E27)))),"",OFFSET('node config'!$U27,0,2*(COLUMN()-COLUMN($E27))))</f>
        <v/>
      </c>
      <c r="L27" s="43" t="str">
        <f ca="1">IF(ISBLANK(OFFSET('node config'!$U27,0,2*(COLUMN()-COLUMN($E27)))),"",OFFSET('node config'!$U27,0,2*(COLUMN()-COLUMN($E27))))</f>
        <v/>
      </c>
      <c r="M27" s="43">
        <f ca="1">IFERROR(OFFSET('node config'!$V27,0,2*(COLUMN()-COLUMN($M27)))/INDEX('node config'!$B27:$B76,MATCH(E27,'node config'!$A27:$A76,0))-1,"")</f>
        <v>0</v>
      </c>
      <c r="N27" s="43">
        <f ca="1">IFERROR(OFFSET('node config'!$V27,0,2*(COLUMN()-COLUMN($M27)))/INDEX('node config'!$B27:$B76,MATCH(F27,'node config'!$A27:$A76,0))-1,"")</f>
        <v>0</v>
      </c>
      <c r="O27" s="43">
        <f ca="1">IFERROR(OFFSET('node config'!$V27,0,2*(COLUMN()-COLUMN($M27)))/INDEX('node config'!$B27:$B76,MATCH(G27,'node config'!$A27:$A76,0))-1,"")</f>
        <v>1</v>
      </c>
      <c r="P27" s="43">
        <f ca="1">IFERROR(OFFSET('node config'!$V27,0,2*(COLUMN()-COLUMN($M27)))/INDEX('node config'!$B27:$B76,MATCH(H27,'node config'!$A27:$A76,0))-1,"")</f>
        <v>0</v>
      </c>
      <c r="Q27" s="43">
        <f ca="1">IFERROR(OFFSET('node config'!$V27,0,2*(COLUMN()-COLUMN($M27)))/INDEX('node config'!$B27:$B76,MATCH(I27,'node config'!$A27:$A76,0))-1,"")</f>
        <v>1</v>
      </c>
      <c r="R27" s="43">
        <f ca="1">IFERROR(OFFSET('node config'!$V27,0,2*(COLUMN()-COLUMN($M27)))/INDEX('node config'!$B27:$B76,MATCH(J27,'node config'!$A27:$A76,0))-1,"")</f>
        <v>2</v>
      </c>
      <c r="S27" s="43" t="str">
        <f ca="1">IFERROR(OFFSET('node config'!$V27,0,2*(COLUMN()-COLUMN($M27)))/INDEX('node config'!$B27:$B76,MATCH(K27,'node config'!$A27:$A76,0))-1,"")</f>
        <v/>
      </c>
      <c r="T27" s="43" t="str">
        <f ca="1">IFERROR(OFFSET('node config'!$V27,0,2*(COLUMN()-COLUMN($M27)))/INDEX('node config'!$B27:$B76,MATCH(L27,'node config'!$A27:$A76,0))-1,"")</f>
        <v/>
      </c>
      <c r="U27" s="43">
        <f t="shared" ca="1" si="352"/>
        <v>336</v>
      </c>
      <c r="V27" s="43">
        <f t="shared" ca="1" si="352"/>
        <v>70</v>
      </c>
      <c r="W27" s="43">
        <f t="shared" ca="1" si="352"/>
        <v>71</v>
      </c>
      <c r="X27" s="43">
        <f t="shared" ca="1" si="352"/>
        <v>7</v>
      </c>
      <c r="Y27" s="43">
        <f t="shared" ca="1" si="352"/>
        <v>8</v>
      </c>
      <c r="Z27" s="43">
        <f t="shared" ca="1" si="352"/>
        <v>9</v>
      </c>
      <c r="AA27" s="43" t="str">
        <f t="shared" ca="1" si="352"/>
        <v/>
      </c>
      <c r="AB27" s="43" t="str">
        <f t="shared" ca="1" si="352"/>
        <v/>
      </c>
      <c r="AC27" s="43">
        <f t="shared" ca="1" si="353"/>
        <v>22132</v>
      </c>
      <c r="AD27" s="43">
        <f t="shared" ca="1" si="354"/>
        <v>0</v>
      </c>
      <c r="AE27" s="43">
        <f t="shared" ca="1" si="355"/>
        <v>0</v>
      </c>
      <c r="AF27" s="43">
        <f t="shared" ca="1" si="356"/>
        <v>0</v>
      </c>
      <c r="AG27" s="43">
        <f t="shared" ca="1" si="357"/>
        <v>0</v>
      </c>
      <c r="AH27" s="43">
        <f t="shared" ca="1" si="358"/>
        <v>0</v>
      </c>
      <c r="AI27" s="43">
        <f t="shared" ca="1" si="359"/>
        <v>0</v>
      </c>
      <c r="AJ27" s="43">
        <f t="shared" ca="1" si="360"/>
        <v>0</v>
      </c>
      <c r="AK27" s="43">
        <f t="shared" ca="1" si="2"/>
        <v>0</v>
      </c>
      <c r="AL27" s="43">
        <f t="shared" ca="1" si="3"/>
        <v>0</v>
      </c>
      <c r="AM27" s="43">
        <f t="shared" ca="1" si="4"/>
        <v>0</v>
      </c>
      <c r="AN27" s="43">
        <f t="shared" ca="1" si="5"/>
        <v>0</v>
      </c>
      <c r="AO27" s="43">
        <f t="shared" ca="1" si="6"/>
        <v>0</v>
      </c>
      <c r="AP27" s="43">
        <f t="shared" ca="1" si="7"/>
        <v>0</v>
      </c>
      <c r="AQ27" s="43">
        <f t="shared" ca="1" si="8"/>
        <v>0</v>
      </c>
      <c r="AR27" s="43">
        <f t="shared" ca="1" si="9"/>
        <v>22132</v>
      </c>
      <c r="AS27" s="43">
        <f t="shared" ca="1" si="10"/>
        <v>22132</v>
      </c>
      <c r="AT27" s="43">
        <f t="shared" ca="1" si="11"/>
        <v>22132</v>
      </c>
      <c r="AU27" s="43">
        <f t="shared" ca="1" si="12"/>
        <v>0</v>
      </c>
      <c r="AV27" s="43">
        <f t="shared" ca="1" si="13"/>
        <v>0</v>
      </c>
      <c r="AW27" s="43">
        <f t="shared" ca="1" si="14"/>
        <v>0</v>
      </c>
      <c r="AX27" s="43">
        <f t="shared" ca="1" si="15"/>
        <v>0</v>
      </c>
      <c r="AY27" s="43">
        <f t="shared" ca="1" si="16"/>
        <v>0</v>
      </c>
      <c r="AZ27" s="43">
        <f t="shared" ca="1" si="17"/>
        <v>0</v>
      </c>
      <c r="BA27" s="43">
        <f t="shared" ca="1" si="18"/>
        <v>0</v>
      </c>
      <c r="BB27" s="43">
        <f t="shared" ca="1" si="19"/>
        <v>0</v>
      </c>
      <c r="BC27" s="43">
        <f t="shared" ca="1" si="20"/>
        <v>0</v>
      </c>
      <c r="BD27" s="43">
        <f t="shared" ca="1" si="21"/>
        <v>0</v>
      </c>
      <c r="BE27" s="43">
        <f t="shared" ca="1" si="22"/>
        <v>0</v>
      </c>
      <c r="BF27" s="43">
        <f t="shared" ca="1" si="23"/>
        <v>0</v>
      </c>
      <c r="BG27" s="43">
        <f t="shared" ca="1" si="24"/>
        <v>0</v>
      </c>
      <c r="BH27" s="43">
        <f t="shared" ca="1" si="25"/>
        <v>0</v>
      </c>
      <c r="BI27" s="43">
        <f t="shared" ca="1" si="26"/>
        <v>0</v>
      </c>
      <c r="BJ27" s="43">
        <f t="shared" ca="1" si="27"/>
        <v>0</v>
      </c>
      <c r="BK27" s="43">
        <f t="shared" ca="1" si="28"/>
        <v>0</v>
      </c>
      <c r="BL27" s="43">
        <f t="shared" ca="1" si="29"/>
        <v>0</v>
      </c>
      <c r="BM27" s="43">
        <f t="shared" ca="1" si="30"/>
        <v>0</v>
      </c>
      <c r="BN27" s="43">
        <f t="shared" ca="1" si="31"/>
        <v>0</v>
      </c>
      <c r="BO27" s="43">
        <f t="shared" ca="1" si="32"/>
        <v>0</v>
      </c>
      <c r="BP27" s="43">
        <f t="shared" ca="1" si="33"/>
        <v>0</v>
      </c>
      <c r="BQ27" s="43">
        <f t="shared" ca="1" si="34"/>
        <v>0</v>
      </c>
      <c r="BR27" s="43">
        <f t="shared" ca="1" si="35"/>
        <v>0</v>
      </c>
      <c r="BS27" s="43">
        <f t="shared" ca="1" si="36"/>
        <v>0</v>
      </c>
      <c r="BT27" s="43">
        <f t="shared" ca="1" si="37"/>
        <v>2</v>
      </c>
      <c r="BU27" s="43">
        <f t="shared" ca="1" si="38"/>
        <v>29</v>
      </c>
      <c r="BV27" s="43">
        <f t="shared" ca="1" si="39"/>
        <v>-195</v>
      </c>
      <c r="BW27" s="43">
        <f t="shared" ca="1" si="40"/>
        <v>4</v>
      </c>
      <c r="BX27" s="43">
        <f t="shared" ca="1" si="41"/>
        <v>0</v>
      </c>
      <c r="BY27" s="43">
        <f t="shared" ca="1" si="42"/>
        <v>0</v>
      </c>
      <c r="BZ27" s="43">
        <f t="shared" ca="1" si="43"/>
        <v>0</v>
      </c>
      <c r="CA27" s="43">
        <f t="shared" ca="1" si="44"/>
        <v>0</v>
      </c>
      <c r="CB27" s="43">
        <f t="shared" ca="1" si="45"/>
        <v>0</v>
      </c>
      <c r="CC27" s="43">
        <f t="shared" ca="1" si="46"/>
        <v>0</v>
      </c>
      <c r="CD27" s="43">
        <f t="shared" ca="1" si="47"/>
        <v>0</v>
      </c>
      <c r="CE27" s="43">
        <f t="shared" ca="1" si="48"/>
        <v>0</v>
      </c>
      <c r="CF27" s="43">
        <f t="shared" ca="1" si="49"/>
        <v>0</v>
      </c>
      <c r="CG27" s="43">
        <f t="shared" ca="1" si="50"/>
        <v>0</v>
      </c>
      <c r="CH27" s="43">
        <f t="shared" ca="1" si="51"/>
        <v>0</v>
      </c>
      <c r="CI27" s="43">
        <f t="shared" ca="1" si="52"/>
        <v>0</v>
      </c>
      <c r="CJ27" s="43">
        <f t="shared" ca="1" si="53"/>
        <v>0</v>
      </c>
      <c r="CK27" s="43">
        <f t="shared" ca="1" si="54"/>
        <v>0</v>
      </c>
      <c r="CL27" s="43">
        <f t="shared" ca="1" si="55"/>
        <v>0</v>
      </c>
      <c r="CM27" s="43">
        <f t="shared" ca="1" si="56"/>
        <v>0</v>
      </c>
      <c r="CN27" s="43">
        <f t="shared" ca="1" si="57"/>
        <v>0</v>
      </c>
      <c r="CO27" s="43">
        <f t="shared" ca="1" si="58"/>
        <v>0</v>
      </c>
      <c r="CP27" s="43">
        <f t="shared" ca="1" si="59"/>
        <v>0</v>
      </c>
      <c r="CQ27" s="43">
        <f t="shared" ca="1" si="60"/>
        <v>0</v>
      </c>
      <c r="CR27" s="43">
        <f t="shared" ca="1" si="61"/>
        <v>0</v>
      </c>
      <c r="CS27" s="43">
        <f t="shared" ca="1" si="62"/>
        <v>0</v>
      </c>
      <c r="CT27" s="43">
        <f t="shared" ca="1" si="63"/>
        <v>0</v>
      </c>
      <c r="CU27" s="43">
        <f t="shared" ca="1" si="64"/>
        <v>0</v>
      </c>
      <c r="CV27" s="43">
        <f t="shared" ca="1" si="65"/>
        <v>47</v>
      </c>
      <c r="CW27" s="43">
        <f t="shared" ca="1" si="66"/>
        <v>23</v>
      </c>
      <c r="CX27" s="43">
        <f t="shared" ca="1" si="67"/>
        <v>870</v>
      </c>
      <c r="CY27" s="43">
        <f t="shared" ca="1" si="68"/>
        <v>1</v>
      </c>
      <c r="CZ27" s="43">
        <f t="shared" ca="1" si="69"/>
        <v>0</v>
      </c>
      <c r="DA27" s="43">
        <f t="shared" ca="1" si="70"/>
        <v>0</v>
      </c>
      <c r="DB27" s="43">
        <f t="shared" ca="1" si="71"/>
        <v>0</v>
      </c>
      <c r="DC27" s="43">
        <f t="shared" ca="1" si="72"/>
        <v>22132</v>
      </c>
      <c r="DD27" s="43">
        <f t="shared" ca="1" si="73"/>
        <v>22132</v>
      </c>
      <c r="DE27" s="43">
        <f t="shared" ca="1" si="74"/>
        <v>0</v>
      </c>
      <c r="DF27" s="43">
        <f t="shared" ca="1" si="75"/>
        <v>0</v>
      </c>
      <c r="DG27" s="43">
        <f t="shared" ca="1" si="76"/>
        <v>0</v>
      </c>
      <c r="DH27" s="43">
        <f t="shared" ca="1" si="77"/>
        <v>0</v>
      </c>
      <c r="DI27" s="43">
        <f t="shared" ca="1" si="78"/>
        <v>0</v>
      </c>
      <c r="DJ27" s="43">
        <f t="shared" ca="1" si="79"/>
        <v>0</v>
      </c>
      <c r="DK27" s="43">
        <f t="shared" ca="1" si="80"/>
        <v>0</v>
      </c>
      <c r="DL27" s="43">
        <f t="shared" ca="1" si="81"/>
        <v>0</v>
      </c>
      <c r="DM27" s="43">
        <f t="shared" ca="1" si="82"/>
        <v>0</v>
      </c>
      <c r="DN27" s="43">
        <f t="shared" ca="1" si="83"/>
        <v>0</v>
      </c>
      <c r="DO27" s="43">
        <f t="shared" ca="1" si="84"/>
        <v>0</v>
      </c>
      <c r="DP27" s="43">
        <f t="shared" ca="1" si="85"/>
        <v>0</v>
      </c>
      <c r="DQ27" s="43">
        <f t="shared" ca="1" si="86"/>
        <v>0</v>
      </c>
      <c r="DR27" s="43">
        <f t="shared" ca="1" si="87"/>
        <v>0</v>
      </c>
      <c r="DS27" s="43">
        <f t="shared" ca="1" si="88"/>
        <v>0</v>
      </c>
      <c r="DT27" s="43">
        <f t="shared" ca="1" si="89"/>
        <v>0</v>
      </c>
      <c r="DU27" s="43">
        <f t="shared" ca="1" si="90"/>
        <v>0</v>
      </c>
      <c r="DV27" s="43">
        <f t="shared" ca="1" si="91"/>
        <v>0</v>
      </c>
      <c r="DW27" s="43">
        <f t="shared" ca="1" si="92"/>
        <v>0</v>
      </c>
      <c r="DX27" s="43">
        <f t="shared" ca="1" si="93"/>
        <v>0</v>
      </c>
      <c r="DY27" s="43">
        <f t="shared" ca="1" si="94"/>
        <v>0</v>
      </c>
      <c r="DZ27" s="43">
        <f t="shared" ca="1" si="95"/>
        <v>0</v>
      </c>
      <c r="EA27" s="43">
        <f t="shared" ca="1" si="96"/>
        <v>0</v>
      </c>
      <c r="EB27" s="43">
        <f t="shared" ca="1" si="97"/>
        <v>0</v>
      </c>
      <c r="EC27" s="43">
        <f t="shared" ca="1" si="98"/>
        <v>0</v>
      </c>
      <c r="ED27" s="43">
        <f t="shared" ca="1" si="99"/>
        <v>0</v>
      </c>
      <c r="EE27" s="43">
        <f t="shared" ca="1" si="100"/>
        <v>0</v>
      </c>
      <c r="EF27" s="43">
        <f t="shared" ca="1" si="101"/>
        <v>0</v>
      </c>
      <c r="EG27" s="43">
        <f t="shared" ca="1" si="102"/>
        <v>0</v>
      </c>
      <c r="EH27" s="43">
        <f t="shared" ca="1" si="103"/>
        <v>0</v>
      </c>
      <c r="EI27" s="43">
        <f t="shared" ca="1" si="104"/>
        <v>0</v>
      </c>
      <c r="EJ27" s="43">
        <f t="shared" ca="1" si="105"/>
        <v>0</v>
      </c>
      <c r="EK27" s="43">
        <f t="shared" ca="1" si="106"/>
        <v>0</v>
      </c>
      <c r="EL27" s="43">
        <f t="shared" ca="1" si="107"/>
        <v>0</v>
      </c>
      <c r="EM27" s="43">
        <f t="shared" ca="1" si="108"/>
        <v>0</v>
      </c>
      <c r="EN27" s="43">
        <f t="shared" ca="1" si="109"/>
        <v>0</v>
      </c>
      <c r="EO27" s="43">
        <f t="shared" ca="1" si="110"/>
        <v>0</v>
      </c>
      <c r="EP27" s="43">
        <f t="shared" ca="1" si="111"/>
        <v>0</v>
      </c>
      <c r="EQ27" s="43">
        <f t="shared" ca="1" si="112"/>
        <v>0</v>
      </c>
      <c r="ER27" s="43">
        <f t="shared" ca="1" si="113"/>
        <v>0</v>
      </c>
      <c r="ES27" s="43">
        <f t="shared" ca="1" si="114"/>
        <v>0</v>
      </c>
      <c r="ET27" s="43">
        <f t="shared" ca="1" si="115"/>
        <v>0</v>
      </c>
      <c r="EU27" s="43">
        <f t="shared" ca="1" si="116"/>
        <v>0</v>
      </c>
      <c r="EV27" s="43">
        <f t="shared" ca="1" si="117"/>
        <v>0</v>
      </c>
      <c r="EW27" s="43">
        <f t="shared" ca="1" si="118"/>
        <v>0</v>
      </c>
      <c r="EX27" s="43">
        <f t="shared" ca="1" si="119"/>
        <v>0</v>
      </c>
      <c r="EY27" s="43">
        <f t="shared" ca="1" si="120"/>
        <v>0</v>
      </c>
      <c r="EZ27" s="43">
        <f t="shared" ca="1" si="121"/>
        <v>0</v>
      </c>
      <c r="FA27" s="43">
        <f t="shared" ca="1" si="122"/>
        <v>0</v>
      </c>
      <c r="FB27" s="43">
        <f t="shared" ca="1" si="123"/>
        <v>0</v>
      </c>
      <c r="FC27" s="43">
        <f t="shared" ca="1" si="124"/>
        <v>0</v>
      </c>
      <c r="FD27" s="43">
        <f t="shared" ca="1" si="125"/>
        <v>0</v>
      </c>
      <c r="FE27" s="43">
        <f t="shared" ca="1" si="126"/>
        <v>0</v>
      </c>
      <c r="FF27" s="43">
        <f t="shared" ca="1" si="127"/>
        <v>0</v>
      </c>
      <c r="FG27" s="43">
        <f t="shared" ca="1" si="128"/>
        <v>0</v>
      </c>
      <c r="FH27" s="43">
        <f t="shared" ca="1" si="129"/>
        <v>0</v>
      </c>
      <c r="FI27" s="43">
        <f t="shared" ca="1" si="130"/>
        <v>0</v>
      </c>
      <c r="FJ27" s="43">
        <f t="shared" ca="1" si="131"/>
        <v>0</v>
      </c>
      <c r="FK27" s="43">
        <f t="shared" ca="1" si="132"/>
        <v>0</v>
      </c>
      <c r="FL27" s="43">
        <f t="shared" ca="1" si="133"/>
        <v>0</v>
      </c>
      <c r="FM27" s="43">
        <f t="shared" ca="1" si="134"/>
        <v>0</v>
      </c>
      <c r="FN27" s="43">
        <f t="shared" ca="1" si="135"/>
        <v>0</v>
      </c>
      <c r="FO27" s="43">
        <f t="shared" ca="1" si="136"/>
        <v>0</v>
      </c>
      <c r="FP27" s="43">
        <f t="shared" ca="1" si="137"/>
        <v>0</v>
      </c>
      <c r="FQ27" s="43">
        <f t="shared" ca="1" si="138"/>
        <v>0</v>
      </c>
      <c r="FR27" s="43">
        <f t="shared" ca="1" si="139"/>
        <v>0</v>
      </c>
      <c r="FS27" s="43">
        <f t="shared" ca="1" si="140"/>
        <v>0</v>
      </c>
      <c r="FT27" s="43">
        <f t="shared" ca="1" si="141"/>
        <v>0</v>
      </c>
      <c r="FU27" s="43">
        <f t="shared" ca="1" si="142"/>
        <v>0</v>
      </c>
      <c r="FV27" s="43">
        <f t="shared" ca="1" si="143"/>
        <v>0</v>
      </c>
      <c r="FW27" s="43">
        <f t="shared" ca="1" si="144"/>
        <v>0</v>
      </c>
      <c r="FX27" s="43">
        <f t="shared" ca="1" si="145"/>
        <v>0</v>
      </c>
      <c r="FY27" s="43">
        <f t="shared" ca="1" si="146"/>
        <v>0</v>
      </c>
      <c r="FZ27" s="43">
        <f t="shared" ca="1" si="147"/>
        <v>0</v>
      </c>
      <c r="GA27" s="43">
        <f t="shared" ca="1" si="148"/>
        <v>0</v>
      </c>
      <c r="GB27" s="43">
        <f t="shared" ca="1" si="149"/>
        <v>5</v>
      </c>
      <c r="GC27" s="43">
        <f t="shared" ca="1" si="150"/>
        <v>2</v>
      </c>
      <c r="GD27" s="43">
        <f t="shared" ca="1" si="151"/>
        <v>0</v>
      </c>
      <c r="GE27" s="43">
        <f t="shared" ca="1" si="152"/>
        <v>0</v>
      </c>
      <c r="GF27" s="43">
        <f t="shared" ca="1" si="153"/>
        <v>0</v>
      </c>
      <c r="GG27" s="43">
        <f t="shared" ca="1" si="154"/>
        <v>0</v>
      </c>
      <c r="GH27" s="43">
        <f t="shared" ca="1" si="155"/>
        <v>0</v>
      </c>
      <c r="GI27" s="43">
        <f t="shared" ca="1" si="156"/>
        <v>0</v>
      </c>
      <c r="GJ27" s="43">
        <f t="shared" ca="1" si="157"/>
        <v>0</v>
      </c>
      <c r="GK27" s="43">
        <f t="shared" ca="1" si="158"/>
        <v>0</v>
      </c>
      <c r="GL27" s="43">
        <f t="shared" ca="1" si="159"/>
        <v>0</v>
      </c>
      <c r="GM27" s="43">
        <f t="shared" ca="1" si="160"/>
        <v>0</v>
      </c>
      <c r="GN27" s="43">
        <f t="shared" ca="1" si="161"/>
        <v>0</v>
      </c>
      <c r="GO27" s="43">
        <f t="shared" ca="1" si="162"/>
        <v>0</v>
      </c>
      <c r="GP27" s="43">
        <f t="shared" ca="1" si="163"/>
        <v>0</v>
      </c>
      <c r="GQ27" s="43">
        <f t="shared" ca="1" si="164"/>
        <v>0</v>
      </c>
      <c r="GR27" s="43">
        <f t="shared" ca="1" si="165"/>
        <v>0</v>
      </c>
      <c r="GS27" s="43">
        <f t="shared" ca="1" si="166"/>
        <v>0</v>
      </c>
      <c r="GT27" s="43">
        <f t="shared" ca="1" si="167"/>
        <v>0</v>
      </c>
      <c r="GU27" s="43">
        <f t="shared" ca="1" si="168"/>
        <v>0</v>
      </c>
      <c r="GV27" s="43">
        <f t="shared" ca="1" si="169"/>
        <v>0</v>
      </c>
      <c r="GW27" s="43">
        <f t="shared" ca="1" si="170"/>
        <v>0</v>
      </c>
      <c r="GX27" s="43">
        <f t="shared" ca="1" si="171"/>
        <v>0</v>
      </c>
      <c r="GY27" s="43">
        <f t="shared" ca="1" si="172"/>
        <v>0</v>
      </c>
      <c r="GZ27" s="43">
        <f t="shared" ca="1" si="173"/>
        <v>0</v>
      </c>
      <c r="HA27" s="43">
        <f t="shared" ca="1" si="174"/>
        <v>0</v>
      </c>
      <c r="HB27" s="43">
        <f t="shared" ca="1" si="175"/>
        <v>0</v>
      </c>
      <c r="HC27" s="43">
        <f t="shared" ca="1" si="176"/>
        <v>0</v>
      </c>
      <c r="HD27" s="43">
        <f t="shared" ca="1" si="177"/>
        <v>0</v>
      </c>
      <c r="HE27" s="43">
        <f t="shared" ca="1" si="178"/>
        <v>0</v>
      </c>
      <c r="HF27" s="43">
        <f t="shared" ca="1" si="179"/>
        <v>0</v>
      </c>
      <c r="HG27" s="43">
        <f t="shared" ca="1" si="180"/>
        <v>0</v>
      </c>
      <c r="HH27" s="43">
        <f t="shared" ca="1" si="181"/>
        <v>0</v>
      </c>
      <c r="HI27" s="43">
        <f t="shared" ca="1" si="182"/>
        <v>0</v>
      </c>
      <c r="HJ27" s="43">
        <f t="shared" ca="1" si="183"/>
        <v>0</v>
      </c>
      <c r="HK27" s="43">
        <f t="shared" ca="1" si="184"/>
        <v>0</v>
      </c>
      <c r="HL27" s="43">
        <f t="shared" ca="1" si="185"/>
        <v>0</v>
      </c>
      <c r="HM27" s="43">
        <f t="shared" ca="1" si="186"/>
        <v>0</v>
      </c>
      <c r="HN27" s="43">
        <f t="shared" ca="1" si="187"/>
        <v>0</v>
      </c>
      <c r="HO27" s="43">
        <f t="shared" ca="1" si="188"/>
        <v>0</v>
      </c>
      <c r="HP27" s="43">
        <f t="shared" ca="1" si="189"/>
        <v>0</v>
      </c>
      <c r="HQ27" s="43">
        <f t="shared" ca="1" si="190"/>
        <v>0</v>
      </c>
      <c r="HR27" s="43">
        <f t="shared" ca="1" si="191"/>
        <v>36241</v>
      </c>
      <c r="HS27" s="43">
        <f t="shared" ca="1" si="192"/>
        <v>2</v>
      </c>
      <c r="HT27" s="43">
        <f t="shared" ca="1" si="193"/>
        <v>1</v>
      </c>
      <c r="HU27" s="43">
        <f t="shared" ca="1" si="194"/>
        <v>0</v>
      </c>
      <c r="HV27" s="43">
        <f t="shared" ca="1" si="195"/>
        <v>0</v>
      </c>
      <c r="HW27" s="43">
        <f t="shared" ca="1" si="196"/>
        <v>0</v>
      </c>
      <c r="HX27" s="43">
        <f t="shared" ca="1" si="197"/>
        <v>0</v>
      </c>
      <c r="HY27" s="43">
        <f t="shared" ca="1" si="198"/>
        <v>0</v>
      </c>
      <c r="HZ27" s="43">
        <f t="shared" ca="1" si="199"/>
        <v>0</v>
      </c>
      <c r="IA27" s="43">
        <f t="shared" ca="1" si="200"/>
        <v>0</v>
      </c>
      <c r="IB27" s="43">
        <f t="shared" ca="1" si="201"/>
        <v>0</v>
      </c>
      <c r="IC27" s="43">
        <f t="shared" ca="1" si="202"/>
        <v>0</v>
      </c>
      <c r="ID27" s="43">
        <f t="shared" ca="1" si="203"/>
        <v>0</v>
      </c>
      <c r="IE27" s="43">
        <f t="shared" ca="1" si="204"/>
        <v>0</v>
      </c>
      <c r="IF27" s="43">
        <f t="shared" ca="1" si="205"/>
        <v>0</v>
      </c>
      <c r="IG27" s="43">
        <f t="shared" ca="1" si="206"/>
        <v>5</v>
      </c>
      <c r="IH27" s="43">
        <f t="shared" ca="1" si="207"/>
        <v>2</v>
      </c>
      <c r="II27" s="43">
        <f t="shared" ca="1" si="208"/>
        <v>0</v>
      </c>
      <c r="IJ27" s="43">
        <f t="shared" ca="1" si="209"/>
        <v>0</v>
      </c>
      <c r="IK27" s="43">
        <f t="shared" ca="1" si="210"/>
        <v>0</v>
      </c>
      <c r="IL27" s="43">
        <f t="shared" ca="1" si="211"/>
        <v>0</v>
      </c>
      <c r="IM27" s="43">
        <f t="shared" ca="1" si="212"/>
        <v>1</v>
      </c>
      <c r="IN27" s="43">
        <f t="shared" ca="1" si="213"/>
        <v>421</v>
      </c>
      <c r="IO27" s="43">
        <f t="shared" ca="1" si="214"/>
        <v>-84</v>
      </c>
      <c r="IP27" s="43">
        <f t="shared" ca="1" si="215"/>
        <v>0</v>
      </c>
      <c r="IQ27" s="43">
        <f t="shared" ca="1" si="216"/>
        <v>0</v>
      </c>
      <c r="IR27" s="43">
        <f t="shared" ca="1" si="217"/>
        <v>0</v>
      </c>
      <c r="IS27" s="43">
        <f t="shared" ca="1" si="218"/>
        <v>0</v>
      </c>
      <c r="IT27" s="43">
        <f t="shared" ca="1" si="219"/>
        <v>0</v>
      </c>
      <c r="IU27" s="43">
        <f t="shared" ca="1" si="220"/>
        <v>0</v>
      </c>
      <c r="IV27" s="43">
        <f t="shared" ca="1" si="221"/>
        <v>0</v>
      </c>
      <c r="IW27" s="43">
        <f t="shared" ca="1" si="222"/>
        <v>0</v>
      </c>
      <c r="IX27" s="43">
        <f t="shared" ca="1" si="223"/>
        <v>0</v>
      </c>
      <c r="IY27" s="43">
        <f t="shared" ca="1" si="224"/>
        <v>0</v>
      </c>
      <c r="IZ27" s="43">
        <f t="shared" ca="1" si="225"/>
        <v>0</v>
      </c>
      <c r="JA27" s="43">
        <f t="shared" ca="1" si="226"/>
        <v>0</v>
      </c>
      <c r="JB27" s="43">
        <f t="shared" ca="1" si="227"/>
        <v>0</v>
      </c>
      <c r="JC27" s="43">
        <f t="shared" ca="1" si="228"/>
        <v>0</v>
      </c>
      <c r="JD27" s="43">
        <f t="shared" ca="1" si="229"/>
        <v>0</v>
      </c>
      <c r="JE27" s="43">
        <f t="shared" ca="1" si="230"/>
        <v>0</v>
      </c>
      <c r="JF27" s="43">
        <f t="shared" ca="1" si="231"/>
        <v>0</v>
      </c>
      <c r="JG27" s="43">
        <f t="shared" ca="1" si="232"/>
        <v>0</v>
      </c>
      <c r="JH27" s="43">
        <f t="shared" ca="1" si="233"/>
        <v>0</v>
      </c>
      <c r="JI27" s="43">
        <f t="shared" ca="1" si="234"/>
        <v>0</v>
      </c>
      <c r="JJ27" s="43">
        <f t="shared" ca="1" si="235"/>
        <v>0</v>
      </c>
      <c r="JK27" s="43">
        <f t="shared" ca="1" si="236"/>
        <v>0</v>
      </c>
      <c r="JL27" s="43">
        <f t="shared" ca="1" si="237"/>
        <v>0</v>
      </c>
      <c r="JM27" s="43">
        <f t="shared" ca="1" si="238"/>
        <v>0</v>
      </c>
      <c r="JN27" s="43">
        <f t="shared" ca="1" si="239"/>
        <v>0</v>
      </c>
      <c r="JO27" s="43">
        <f t="shared" ca="1" si="240"/>
        <v>0</v>
      </c>
      <c r="JP27" s="43">
        <f t="shared" ca="1" si="241"/>
        <v>0</v>
      </c>
      <c r="JQ27" s="43">
        <f t="shared" ca="1" si="242"/>
        <v>0</v>
      </c>
      <c r="JR27" s="43">
        <f t="shared" ca="1" si="243"/>
        <v>0</v>
      </c>
      <c r="JS27" s="43">
        <f t="shared" ca="1" si="244"/>
        <v>0</v>
      </c>
      <c r="JT27" s="43">
        <f t="shared" ca="1" si="245"/>
        <v>0</v>
      </c>
      <c r="JU27" s="43">
        <f t="shared" ca="1" si="246"/>
        <v>0</v>
      </c>
      <c r="JV27" s="43">
        <f t="shared" ca="1" si="247"/>
        <v>0</v>
      </c>
      <c r="JW27" s="43">
        <f t="shared" ca="1" si="248"/>
        <v>0</v>
      </c>
      <c r="JX27" s="43">
        <f t="shared" ca="1" si="249"/>
        <v>0</v>
      </c>
      <c r="JY27" s="43">
        <f t="shared" ca="1" si="250"/>
        <v>0</v>
      </c>
      <c r="JZ27" s="43">
        <f t="shared" ca="1" si="251"/>
        <v>0</v>
      </c>
      <c r="KA27" s="43">
        <f t="shared" ca="1" si="252"/>
        <v>0</v>
      </c>
      <c r="KB27" s="43">
        <f t="shared" ca="1" si="253"/>
        <v>0</v>
      </c>
      <c r="KC27" s="43">
        <f t="shared" ca="1" si="254"/>
        <v>-167</v>
      </c>
      <c r="KD27" s="43">
        <f t="shared" ca="1" si="255"/>
        <v>7</v>
      </c>
      <c r="KE27" s="43">
        <f t="shared" ca="1" si="256"/>
        <v>3</v>
      </c>
      <c r="KF27" s="43">
        <f t="shared" ca="1" si="257"/>
        <v>13</v>
      </c>
      <c r="KG27" s="43">
        <f t="shared" ca="1" si="258"/>
        <v>1</v>
      </c>
      <c r="KH27" s="43">
        <f t="shared" ca="1" si="259"/>
        <v>0</v>
      </c>
      <c r="KI27" s="43">
        <f t="shared" ca="1" si="260"/>
        <v>0</v>
      </c>
      <c r="KJ27" s="43">
        <f t="shared" ca="1" si="261"/>
        <v>0</v>
      </c>
      <c r="KK27" s="43">
        <f t="shared" ca="1" si="262"/>
        <v>0</v>
      </c>
      <c r="KL27" s="43">
        <f t="shared" ca="1" si="263"/>
        <v>0</v>
      </c>
      <c r="KM27" s="43">
        <f t="shared" ca="1" si="264"/>
        <v>0</v>
      </c>
      <c r="KN27" s="43">
        <f t="shared" ca="1" si="265"/>
        <v>0</v>
      </c>
      <c r="KO27" s="43">
        <f t="shared" ca="1" si="266"/>
        <v>0</v>
      </c>
      <c r="KP27" s="43">
        <f t="shared" ca="1" si="267"/>
        <v>0</v>
      </c>
      <c r="KQ27" s="43">
        <f t="shared" ca="1" si="268"/>
        <v>0</v>
      </c>
      <c r="KR27" s="43">
        <f t="shared" ca="1" si="269"/>
        <v>0</v>
      </c>
      <c r="KS27" s="43">
        <f t="shared" ca="1" si="270"/>
        <v>0</v>
      </c>
      <c r="KT27" s="43">
        <f t="shared" ca="1" si="271"/>
        <v>0</v>
      </c>
      <c r="KU27" s="43">
        <f t="shared" ca="1" si="272"/>
        <v>0</v>
      </c>
      <c r="KV27" s="43">
        <f t="shared" ca="1" si="273"/>
        <v>0</v>
      </c>
      <c r="KW27" s="43">
        <f t="shared" ca="1" si="274"/>
        <v>0</v>
      </c>
      <c r="KX27" s="43">
        <f t="shared" ca="1" si="275"/>
        <v>-245</v>
      </c>
      <c r="KY27" s="43">
        <f t="shared" ca="1" si="276"/>
        <v>2</v>
      </c>
      <c r="KZ27" s="43">
        <f t="shared" ca="1" si="277"/>
        <v>1</v>
      </c>
      <c r="LA27" s="43">
        <f t="shared" ca="1" si="278"/>
        <v>139</v>
      </c>
      <c r="LB27" s="43">
        <f t="shared" ca="1" si="279"/>
        <v>0</v>
      </c>
      <c r="LC27" s="43">
        <f t="shared" ca="1" si="280"/>
        <v>0</v>
      </c>
      <c r="LD27" s="43">
        <f t="shared" ca="1" si="281"/>
        <v>0</v>
      </c>
      <c r="LE27" s="43">
        <f t="shared" ca="1" si="282"/>
        <v>0</v>
      </c>
      <c r="LF27" s="43">
        <f t="shared" ca="1" si="283"/>
        <v>2</v>
      </c>
      <c r="LG27" s="43">
        <f t="shared" ca="1" si="284"/>
        <v>2</v>
      </c>
      <c r="LH27" s="43">
        <f t="shared" ca="1" si="285"/>
        <v>160</v>
      </c>
      <c r="LI27" s="43">
        <f t="shared" ca="1" si="286"/>
        <v>5</v>
      </c>
      <c r="LJ27" s="43">
        <f t="shared" ca="1" si="287"/>
        <v>10</v>
      </c>
      <c r="LK27" s="43">
        <f t="shared" ca="1" si="288"/>
        <v>0</v>
      </c>
      <c r="LL27" s="43">
        <f t="shared" ca="1" si="289"/>
        <v>0</v>
      </c>
      <c r="LM27" s="43">
        <f t="shared" ca="1" si="290"/>
        <v>0</v>
      </c>
      <c r="LN27" s="43">
        <f t="shared" ca="1" si="291"/>
        <v>0</v>
      </c>
      <c r="LO27" s="43">
        <f t="shared" ca="1" si="292"/>
        <v>0</v>
      </c>
      <c r="LP27" s="43">
        <f t="shared" ca="1" si="293"/>
        <v>0</v>
      </c>
      <c r="LQ27" s="43">
        <f t="shared" ca="1" si="294"/>
        <v>0</v>
      </c>
      <c r="LR27" s="43">
        <f t="shared" ca="1" si="295"/>
        <v>0</v>
      </c>
      <c r="LS27" s="43">
        <f t="shared" ca="1" si="296"/>
        <v>2</v>
      </c>
      <c r="LT27" s="43">
        <f t="shared" ca="1" si="297"/>
        <v>769</v>
      </c>
      <c r="LU27" s="43">
        <f t="shared" ca="1" si="298"/>
        <v>5</v>
      </c>
      <c r="LV27" s="43">
        <f t="shared" ca="1" si="299"/>
        <v>13</v>
      </c>
      <c r="LW27" s="43">
        <f t="shared" ca="1" si="300"/>
        <v>59</v>
      </c>
      <c r="LX27" s="43">
        <f t="shared" ca="1" si="301"/>
        <v>6400</v>
      </c>
      <c r="LY27" s="43">
        <f t="shared" ca="1" si="302"/>
        <v>29</v>
      </c>
      <c r="LZ27" s="43">
        <f t="shared" ca="1" si="303"/>
        <v>0</v>
      </c>
      <c r="MA27" s="43">
        <f t="shared" ca="1" si="304"/>
        <v>16</v>
      </c>
      <c r="MB27" s="43">
        <f t="shared" ca="1" si="305"/>
        <v>0</v>
      </c>
      <c r="MC27" s="43">
        <f t="shared" ca="1" si="306"/>
        <v>0</v>
      </c>
      <c r="MD27" s="43">
        <f t="shared" ca="1" si="307"/>
        <v>0</v>
      </c>
      <c r="ME27" s="43">
        <f t="shared" ca="1" si="308"/>
        <v>0</v>
      </c>
      <c r="MF27" s="43">
        <f t="shared" ca="1" si="309"/>
        <v>0</v>
      </c>
      <c r="MG27" s="43">
        <f t="shared" ca="1" si="310"/>
        <v>0</v>
      </c>
      <c r="MH27" s="43">
        <f t="shared" ca="1" si="311"/>
        <v>0</v>
      </c>
      <c r="MI27" s="43">
        <f t="shared" ca="1" si="312"/>
        <v>0</v>
      </c>
      <c r="MJ27" s="43">
        <f t="shared" ca="1" si="313"/>
        <v>0</v>
      </c>
      <c r="MK27" s="43">
        <f t="shared" ca="1" si="314"/>
        <v>0</v>
      </c>
      <c r="ML27" s="43">
        <f t="shared" ca="1" si="315"/>
        <v>0</v>
      </c>
      <c r="MM27" s="43">
        <f t="shared" ca="1" si="316"/>
        <v>0</v>
      </c>
      <c r="MN27" s="43">
        <f t="shared" ca="1" si="317"/>
        <v>0</v>
      </c>
      <c r="MO27" s="43">
        <f t="shared" ca="1" si="318"/>
        <v>0</v>
      </c>
      <c r="MP27" s="43">
        <f t="shared" ca="1" si="319"/>
        <v>0</v>
      </c>
      <c r="MQ27" s="43">
        <f t="shared" ca="1" si="320"/>
        <v>0</v>
      </c>
      <c r="MR27" s="43">
        <f t="shared" ca="1" si="321"/>
        <v>0</v>
      </c>
      <c r="MS27" s="43">
        <f t="shared" ca="1" si="322"/>
        <v>0</v>
      </c>
      <c r="MT27" s="43">
        <f t="shared" ca="1" si="323"/>
        <v>0</v>
      </c>
      <c r="MU27" s="43">
        <f t="shared" ca="1" si="324"/>
        <v>0</v>
      </c>
      <c r="MV27" s="43">
        <f t="shared" ca="1" si="325"/>
        <v>0</v>
      </c>
      <c r="MW27" s="43">
        <f t="shared" ca="1" si="326"/>
        <v>0</v>
      </c>
      <c r="MX27" s="43">
        <f t="shared" ca="1" si="327"/>
        <v>0</v>
      </c>
      <c r="MY27" s="43">
        <f t="shared" ca="1" si="328"/>
        <v>0</v>
      </c>
      <c r="MZ27" s="43">
        <f t="shared" ca="1" si="329"/>
        <v>0</v>
      </c>
      <c r="NA27" s="43">
        <f t="shared" ca="1" si="330"/>
        <v>0</v>
      </c>
      <c r="NB27" s="43">
        <f t="shared" ca="1" si="331"/>
        <v>10</v>
      </c>
      <c r="NC27" s="43">
        <f t="shared" ca="1" si="332"/>
        <v>5</v>
      </c>
      <c r="ND27" s="43">
        <f t="shared" ca="1" si="333"/>
        <v>125</v>
      </c>
      <c r="NE27" s="43">
        <f t="shared" ca="1" si="334"/>
        <v>5</v>
      </c>
      <c r="NF27" s="43">
        <f t="shared" ca="1" si="335"/>
        <v>0</v>
      </c>
      <c r="NG27" s="43">
        <f t="shared" ca="1" si="336"/>
        <v>0</v>
      </c>
      <c r="NH27" s="43">
        <f t="shared" ca="1" si="337"/>
        <v>0</v>
      </c>
      <c r="NI27" s="43">
        <f t="shared" ca="1" si="338"/>
        <v>22132</v>
      </c>
      <c r="NJ27" s="43">
        <f t="shared" ca="1" si="339"/>
        <v>0</v>
      </c>
      <c r="NK27" s="43">
        <f t="shared" ca="1" si="340"/>
        <v>0</v>
      </c>
      <c r="NL27" s="43">
        <f t="shared" ca="1" si="341"/>
        <v>0</v>
      </c>
      <c r="NM27" s="43">
        <f t="shared" ca="1" si="342"/>
        <v>0</v>
      </c>
      <c r="NN27" s="43">
        <f t="shared" ca="1" si="343"/>
        <v>0</v>
      </c>
      <c r="NO27" s="43">
        <f t="shared" ca="1" si="344"/>
        <v>0</v>
      </c>
      <c r="NP27" s="43">
        <f t="shared" ca="1" si="345"/>
        <v>0</v>
      </c>
      <c r="NQ27" s="43">
        <f t="shared" ca="1" si="346"/>
        <v>0</v>
      </c>
      <c r="NR27" s="43">
        <f t="shared" ca="1" si="347"/>
        <v>0</v>
      </c>
      <c r="NS27" s="43">
        <f t="shared" ca="1" si="348"/>
        <v>0</v>
      </c>
      <c r="NT27" s="43">
        <f t="shared" ca="1" si="349"/>
        <v>0</v>
      </c>
      <c r="NU27" s="43">
        <f t="shared" ca="1" si="350"/>
        <v>0</v>
      </c>
      <c r="NV27" s="43">
        <f t="shared" ca="1" si="351"/>
        <v>0</v>
      </c>
    </row>
    <row r="28" spans="1:386" x14ac:dyDescent="0.2">
      <c r="A28" s="39">
        <f>'node config'!$A28</f>
        <v>6</v>
      </c>
      <c r="B28" s="39" t="str">
        <f>'node config'!$C28</f>
        <v>app_first</v>
      </c>
      <c r="C28" s="39">
        <f>'node config'!E28</f>
        <v>1</v>
      </c>
      <c r="D28" s="40">
        <f>'node config'!$H28</f>
        <v>1567</v>
      </c>
      <c r="E28" s="36" t="str">
        <f ca="1">IF(ISBLANK(OFFSET('node config'!$U28,0,2*(COLUMN()-COLUMN($E28)))),"",OFFSET('node config'!$U28,0,2*(COLUMN()-COLUMN($E28))))</f>
        <v/>
      </c>
      <c r="F28" s="36" t="str">
        <f ca="1">IF(ISBLANK(OFFSET('node config'!$U28,0,2*(COLUMN()-COLUMN($E28)))),"",OFFSET('node config'!$U28,0,2*(COLUMN()-COLUMN($E28))))</f>
        <v/>
      </c>
      <c r="G28" s="36" t="str">
        <f ca="1">IF(ISBLANK(OFFSET('node config'!$U28,0,2*(COLUMN()-COLUMN($E28)))),"",OFFSET('node config'!$U28,0,2*(COLUMN()-COLUMN($E28))))</f>
        <v/>
      </c>
      <c r="H28" s="36" t="str">
        <f ca="1">IF(ISBLANK(OFFSET('node config'!$U28,0,2*(COLUMN()-COLUMN($E28)))),"",OFFSET('node config'!$U28,0,2*(COLUMN()-COLUMN($E28))))</f>
        <v/>
      </c>
      <c r="I28" s="36" t="str">
        <f ca="1">IF(ISBLANK(OFFSET('node config'!$U28,0,2*(COLUMN()-COLUMN($E28)))),"",OFFSET('node config'!$U28,0,2*(COLUMN()-COLUMN($E28))))</f>
        <v/>
      </c>
      <c r="J28" s="36" t="str">
        <f ca="1">IF(ISBLANK(OFFSET('node config'!$U28,0,2*(COLUMN()-COLUMN($E28)))),"",OFFSET('node config'!$U28,0,2*(COLUMN()-COLUMN($E28))))</f>
        <v/>
      </c>
      <c r="K28" s="36" t="str">
        <f ca="1">IF(ISBLANK(OFFSET('node config'!$U28,0,2*(COLUMN()-COLUMN($E28)))),"",OFFSET('node config'!$U28,0,2*(COLUMN()-COLUMN($E28))))</f>
        <v/>
      </c>
      <c r="L28" s="36" t="str">
        <f ca="1">IF(ISBLANK(OFFSET('node config'!$U28,0,2*(COLUMN()-COLUMN($E28)))),"",OFFSET('node config'!$U28,0,2*(COLUMN()-COLUMN($E28))))</f>
        <v/>
      </c>
      <c r="M28" s="38" t="str">
        <f ca="1">IFERROR(OFFSET('node config'!$V28,0,2*(COLUMN()-COLUMN($M28)))/INDEX('node config'!$B28:$B77,MATCH(E28,'node config'!$A28:$A77,0))-1,"")</f>
        <v/>
      </c>
      <c r="N28" s="38" t="str">
        <f ca="1">IFERROR(OFFSET('node config'!$V28,0,2*(COLUMN()-COLUMN($M28)))/INDEX('node config'!$B28:$B77,MATCH(F28,'node config'!$A28:$A77,0))-1,"")</f>
        <v/>
      </c>
      <c r="O28" s="38" t="str">
        <f ca="1">IFERROR(OFFSET('node config'!$V28,0,2*(COLUMN()-COLUMN($M28)))/INDEX('node config'!$B28:$B77,MATCH(G28,'node config'!$A28:$A77,0))-1,"")</f>
        <v/>
      </c>
      <c r="P28" s="38" t="str">
        <f ca="1">IFERROR(OFFSET('node config'!$V28,0,2*(COLUMN()-COLUMN($M28)))/INDEX('node config'!$B28:$B77,MATCH(H28,'node config'!$A28:$A77,0))-1,"")</f>
        <v/>
      </c>
      <c r="Q28" s="38" t="str">
        <f ca="1">IFERROR(OFFSET('node config'!$V28,0,2*(COLUMN()-COLUMN($M28)))/INDEX('node config'!$B28:$B77,MATCH(I28,'node config'!$A28:$A77,0))-1,"")</f>
        <v/>
      </c>
      <c r="R28" s="38" t="str">
        <f ca="1">IFERROR(OFFSET('node config'!$V28,0,2*(COLUMN()-COLUMN($M28)))/INDEX('node config'!$B28:$B77,MATCH(J28,'node config'!$A28:$A77,0))-1,"")</f>
        <v/>
      </c>
      <c r="S28" s="38" t="str">
        <f ca="1">IFERROR(OFFSET('node config'!$V28,0,2*(COLUMN()-COLUMN($M28)))/INDEX('node config'!$B28:$B77,MATCH(K28,'node config'!$A28:$A77,0))-1,"")</f>
        <v/>
      </c>
      <c r="T28" s="38" t="str">
        <f ca="1">IFERROR(OFFSET('node config'!$V28,0,2*(COLUMN()-COLUMN($M28)))/INDEX('node config'!$B28:$B77,MATCH(L28,'node config'!$A28:$A77,0))-1,"")</f>
        <v/>
      </c>
      <c r="U28" s="36" t="str">
        <f t="shared" ca="1" si="352"/>
        <v/>
      </c>
      <c r="V28" s="36" t="str">
        <f t="shared" ca="1" si="352"/>
        <v/>
      </c>
      <c r="W28" s="36" t="str">
        <f t="shared" ca="1" si="352"/>
        <v/>
      </c>
      <c r="X28" s="36" t="str">
        <f t="shared" ca="1" si="352"/>
        <v/>
      </c>
      <c r="Y28" s="36" t="str">
        <f t="shared" ca="1" si="352"/>
        <v/>
      </c>
      <c r="Z28" s="36" t="str">
        <f t="shared" ca="1" si="352"/>
        <v/>
      </c>
      <c r="AA28" s="36" t="str">
        <f t="shared" ca="1" si="352"/>
        <v/>
      </c>
      <c r="AB28" s="36" t="str">
        <f t="shared" ca="1" si="352"/>
        <v/>
      </c>
      <c r="AC28" s="40">
        <f t="shared" ca="1" si="353"/>
        <v>1567</v>
      </c>
      <c r="AD28" s="40">
        <f t="shared" ca="1" si="354"/>
        <v>0</v>
      </c>
      <c r="AE28" s="40">
        <f t="shared" ca="1" si="355"/>
        <v>0</v>
      </c>
      <c r="AF28" s="40">
        <f t="shared" ca="1" si="356"/>
        <v>0</v>
      </c>
      <c r="AG28" s="40">
        <f t="shared" ca="1" si="357"/>
        <v>0</v>
      </c>
      <c r="AH28" s="40">
        <f t="shared" ca="1" si="358"/>
        <v>0</v>
      </c>
      <c r="AI28" s="40">
        <f t="shared" ca="1" si="359"/>
        <v>0</v>
      </c>
      <c r="AJ28" s="40">
        <f t="shared" ca="1" si="360"/>
        <v>0</v>
      </c>
      <c r="AK28" s="39">
        <f t="shared" ca="1" si="2"/>
        <v>0</v>
      </c>
      <c r="AL28" s="39">
        <f t="shared" ca="1" si="3"/>
        <v>0</v>
      </c>
      <c r="AM28" s="39">
        <f t="shared" ca="1" si="4"/>
        <v>0</v>
      </c>
      <c r="AN28" s="39">
        <f t="shared" ca="1" si="5"/>
        <v>0</v>
      </c>
      <c r="AO28" s="39">
        <f t="shared" ca="1" si="6"/>
        <v>0</v>
      </c>
      <c r="AP28" s="39">
        <f t="shared" ca="1" si="7"/>
        <v>0</v>
      </c>
      <c r="AQ28" s="39">
        <f t="shared" ca="1" si="8"/>
        <v>0</v>
      </c>
      <c r="AR28" s="39">
        <f t="shared" ca="1" si="9"/>
        <v>22132</v>
      </c>
      <c r="AS28" s="39">
        <f t="shared" ca="1" si="10"/>
        <v>22132</v>
      </c>
      <c r="AT28" s="39">
        <f t="shared" ca="1" si="11"/>
        <v>22132</v>
      </c>
      <c r="AU28" s="39">
        <f t="shared" ca="1" si="12"/>
        <v>0</v>
      </c>
      <c r="AV28" s="39">
        <f t="shared" ca="1" si="13"/>
        <v>0</v>
      </c>
      <c r="AW28" s="39">
        <f t="shared" ca="1" si="14"/>
        <v>0</v>
      </c>
      <c r="AX28" s="39">
        <f t="shared" ca="1" si="15"/>
        <v>0</v>
      </c>
      <c r="AY28" s="39">
        <f t="shared" ca="1" si="16"/>
        <v>0</v>
      </c>
      <c r="AZ28" s="39">
        <f t="shared" ca="1" si="17"/>
        <v>0</v>
      </c>
      <c r="BA28" s="39">
        <f t="shared" ca="1" si="18"/>
        <v>0</v>
      </c>
      <c r="BB28" s="39">
        <f t="shared" ca="1" si="19"/>
        <v>0</v>
      </c>
      <c r="BC28" s="39">
        <f t="shared" ca="1" si="20"/>
        <v>0</v>
      </c>
      <c r="BD28" s="39">
        <f t="shared" ca="1" si="21"/>
        <v>0</v>
      </c>
      <c r="BE28" s="39">
        <f t="shared" ca="1" si="22"/>
        <v>0</v>
      </c>
      <c r="BF28" s="39">
        <f t="shared" ca="1" si="23"/>
        <v>0</v>
      </c>
      <c r="BG28" s="39">
        <f t="shared" ca="1" si="24"/>
        <v>0</v>
      </c>
      <c r="BH28" s="39">
        <f t="shared" ca="1" si="25"/>
        <v>0</v>
      </c>
      <c r="BI28" s="39">
        <f t="shared" ca="1" si="26"/>
        <v>0</v>
      </c>
      <c r="BJ28" s="39">
        <f t="shared" ca="1" si="27"/>
        <v>0</v>
      </c>
      <c r="BK28" s="39">
        <f t="shared" ca="1" si="28"/>
        <v>0</v>
      </c>
      <c r="BL28" s="39">
        <f t="shared" ca="1" si="29"/>
        <v>0</v>
      </c>
      <c r="BM28" s="39">
        <f t="shared" ca="1" si="30"/>
        <v>0</v>
      </c>
      <c r="BN28" s="39">
        <f t="shared" ca="1" si="31"/>
        <v>0</v>
      </c>
      <c r="BO28" s="39">
        <f t="shared" ca="1" si="32"/>
        <v>0</v>
      </c>
      <c r="BP28" s="39">
        <f t="shared" ca="1" si="33"/>
        <v>0</v>
      </c>
      <c r="BQ28" s="39">
        <f t="shared" ca="1" si="34"/>
        <v>0</v>
      </c>
      <c r="BR28" s="39">
        <f t="shared" ca="1" si="35"/>
        <v>0</v>
      </c>
      <c r="BS28" s="39">
        <f t="shared" ca="1" si="36"/>
        <v>0</v>
      </c>
      <c r="BT28" s="39">
        <f t="shared" ca="1" si="37"/>
        <v>2</v>
      </c>
      <c r="BU28" s="39">
        <f t="shared" ca="1" si="38"/>
        <v>29</v>
      </c>
      <c r="BV28" s="39">
        <f t="shared" ca="1" si="39"/>
        <v>-195</v>
      </c>
      <c r="BW28" s="39">
        <f t="shared" ca="1" si="40"/>
        <v>4</v>
      </c>
      <c r="BX28" s="39">
        <f t="shared" ca="1" si="41"/>
        <v>0</v>
      </c>
      <c r="BY28" s="39">
        <f t="shared" ca="1" si="42"/>
        <v>0</v>
      </c>
      <c r="BZ28" s="39">
        <f t="shared" ca="1" si="43"/>
        <v>0</v>
      </c>
      <c r="CA28" s="39">
        <f t="shared" ca="1" si="44"/>
        <v>0</v>
      </c>
      <c r="CB28" s="39">
        <f t="shared" ca="1" si="45"/>
        <v>0</v>
      </c>
      <c r="CC28" s="39">
        <f t="shared" ca="1" si="46"/>
        <v>0</v>
      </c>
      <c r="CD28" s="39">
        <f t="shared" ca="1" si="47"/>
        <v>0</v>
      </c>
      <c r="CE28" s="39">
        <f t="shared" ca="1" si="48"/>
        <v>0</v>
      </c>
      <c r="CF28" s="39">
        <f t="shared" ca="1" si="49"/>
        <v>0</v>
      </c>
      <c r="CG28" s="39">
        <f t="shared" ca="1" si="50"/>
        <v>0</v>
      </c>
      <c r="CH28" s="39">
        <f t="shared" ca="1" si="51"/>
        <v>0</v>
      </c>
      <c r="CI28" s="39">
        <f t="shared" ca="1" si="52"/>
        <v>0</v>
      </c>
      <c r="CJ28" s="39">
        <f t="shared" ca="1" si="53"/>
        <v>0</v>
      </c>
      <c r="CK28" s="39">
        <f t="shared" ca="1" si="54"/>
        <v>0</v>
      </c>
      <c r="CL28" s="39">
        <f t="shared" ca="1" si="55"/>
        <v>0</v>
      </c>
      <c r="CM28" s="39">
        <f t="shared" ca="1" si="56"/>
        <v>0</v>
      </c>
      <c r="CN28" s="39">
        <f t="shared" ca="1" si="57"/>
        <v>0</v>
      </c>
      <c r="CO28" s="39">
        <f t="shared" ca="1" si="58"/>
        <v>0</v>
      </c>
      <c r="CP28" s="39">
        <f t="shared" ca="1" si="59"/>
        <v>0</v>
      </c>
      <c r="CQ28" s="39">
        <f t="shared" ca="1" si="60"/>
        <v>0</v>
      </c>
      <c r="CR28" s="39">
        <f t="shared" ca="1" si="61"/>
        <v>0</v>
      </c>
      <c r="CS28" s="39">
        <f t="shared" ca="1" si="62"/>
        <v>0</v>
      </c>
      <c r="CT28" s="39">
        <f t="shared" ca="1" si="63"/>
        <v>0</v>
      </c>
      <c r="CU28" s="39">
        <f t="shared" ca="1" si="64"/>
        <v>0</v>
      </c>
      <c r="CV28" s="39">
        <f t="shared" ca="1" si="65"/>
        <v>47</v>
      </c>
      <c r="CW28" s="39">
        <f t="shared" ca="1" si="66"/>
        <v>23</v>
      </c>
      <c r="CX28" s="39">
        <f t="shared" ca="1" si="67"/>
        <v>870</v>
      </c>
      <c r="CY28" s="39">
        <f t="shared" ca="1" si="68"/>
        <v>1</v>
      </c>
      <c r="CZ28" s="39">
        <f t="shared" ca="1" si="69"/>
        <v>0</v>
      </c>
      <c r="DA28" s="39">
        <f t="shared" ca="1" si="70"/>
        <v>0</v>
      </c>
      <c r="DB28" s="39">
        <f t="shared" ca="1" si="71"/>
        <v>0</v>
      </c>
      <c r="DC28" s="39">
        <f t="shared" ca="1" si="72"/>
        <v>22132</v>
      </c>
      <c r="DD28" s="39">
        <f t="shared" ca="1" si="73"/>
        <v>22132</v>
      </c>
      <c r="DE28" s="39">
        <f t="shared" ca="1" si="74"/>
        <v>0</v>
      </c>
      <c r="DF28" s="39">
        <f t="shared" ca="1" si="75"/>
        <v>0</v>
      </c>
      <c r="DG28" s="39">
        <f t="shared" ca="1" si="76"/>
        <v>0</v>
      </c>
      <c r="DH28" s="39">
        <f t="shared" ca="1" si="77"/>
        <v>0</v>
      </c>
      <c r="DI28" s="39">
        <f t="shared" ca="1" si="78"/>
        <v>0</v>
      </c>
      <c r="DJ28" s="39">
        <f t="shared" ca="1" si="79"/>
        <v>0</v>
      </c>
      <c r="DK28" s="39">
        <f t="shared" ca="1" si="80"/>
        <v>0</v>
      </c>
      <c r="DL28" s="39">
        <f t="shared" ca="1" si="81"/>
        <v>0</v>
      </c>
      <c r="DM28" s="39">
        <f t="shared" ca="1" si="82"/>
        <v>0</v>
      </c>
      <c r="DN28" s="39">
        <f t="shared" ca="1" si="83"/>
        <v>0</v>
      </c>
      <c r="DO28" s="39">
        <f t="shared" ca="1" si="84"/>
        <v>0</v>
      </c>
      <c r="DP28" s="39">
        <f t="shared" ca="1" si="85"/>
        <v>0</v>
      </c>
      <c r="DQ28" s="39">
        <f t="shared" ca="1" si="86"/>
        <v>0</v>
      </c>
      <c r="DR28" s="39">
        <f t="shared" ca="1" si="87"/>
        <v>0</v>
      </c>
      <c r="DS28" s="39">
        <f t="shared" ca="1" si="88"/>
        <v>0</v>
      </c>
      <c r="DT28" s="39">
        <f t="shared" ca="1" si="89"/>
        <v>0</v>
      </c>
      <c r="DU28" s="39">
        <f t="shared" ca="1" si="90"/>
        <v>0</v>
      </c>
      <c r="DV28" s="39">
        <f t="shared" ca="1" si="91"/>
        <v>0</v>
      </c>
      <c r="DW28" s="39">
        <f t="shared" ca="1" si="92"/>
        <v>0</v>
      </c>
      <c r="DX28" s="39">
        <f t="shared" ca="1" si="93"/>
        <v>0</v>
      </c>
      <c r="DY28" s="39">
        <f t="shared" ca="1" si="94"/>
        <v>0</v>
      </c>
      <c r="DZ28" s="39">
        <f t="shared" ca="1" si="95"/>
        <v>0</v>
      </c>
      <c r="EA28" s="39">
        <f t="shared" ca="1" si="96"/>
        <v>0</v>
      </c>
      <c r="EB28" s="39">
        <f t="shared" ca="1" si="97"/>
        <v>0</v>
      </c>
      <c r="EC28" s="39">
        <f t="shared" ca="1" si="98"/>
        <v>0</v>
      </c>
      <c r="ED28" s="39">
        <f t="shared" ca="1" si="99"/>
        <v>0</v>
      </c>
      <c r="EE28" s="39">
        <f t="shared" ca="1" si="100"/>
        <v>0</v>
      </c>
      <c r="EF28" s="39">
        <f t="shared" ca="1" si="101"/>
        <v>0</v>
      </c>
      <c r="EG28" s="39">
        <f t="shared" ca="1" si="102"/>
        <v>0</v>
      </c>
      <c r="EH28" s="39">
        <f t="shared" ca="1" si="103"/>
        <v>0</v>
      </c>
      <c r="EI28" s="39">
        <f t="shared" ca="1" si="104"/>
        <v>0</v>
      </c>
      <c r="EJ28" s="39">
        <f t="shared" ca="1" si="105"/>
        <v>0</v>
      </c>
      <c r="EK28" s="39">
        <f t="shared" ca="1" si="106"/>
        <v>0</v>
      </c>
      <c r="EL28" s="39">
        <f t="shared" ca="1" si="107"/>
        <v>0</v>
      </c>
      <c r="EM28" s="39">
        <f t="shared" ca="1" si="108"/>
        <v>0</v>
      </c>
      <c r="EN28" s="39">
        <f t="shared" ca="1" si="109"/>
        <v>0</v>
      </c>
      <c r="EO28" s="39">
        <f t="shared" ca="1" si="110"/>
        <v>0</v>
      </c>
      <c r="EP28" s="39">
        <f t="shared" ca="1" si="111"/>
        <v>0</v>
      </c>
      <c r="EQ28" s="39">
        <f t="shared" ca="1" si="112"/>
        <v>0</v>
      </c>
      <c r="ER28" s="39">
        <f t="shared" ca="1" si="113"/>
        <v>0</v>
      </c>
      <c r="ES28" s="39">
        <f t="shared" ca="1" si="114"/>
        <v>0</v>
      </c>
      <c r="ET28" s="39">
        <f t="shared" ca="1" si="115"/>
        <v>0</v>
      </c>
      <c r="EU28" s="39">
        <f t="shared" ca="1" si="116"/>
        <v>0</v>
      </c>
      <c r="EV28" s="39">
        <f t="shared" ca="1" si="117"/>
        <v>0</v>
      </c>
      <c r="EW28" s="39">
        <f t="shared" ca="1" si="118"/>
        <v>0</v>
      </c>
      <c r="EX28" s="39">
        <f t="shared" ca="1" si="119"/>
        <v>0</v>
      </c>
      <c r="EY28" s="39">
        <f t="shared" ca="1" si="120"/>
        <v>0</v>
      </c>
      <c r="EZ28" s="39">
        <f t="shared" ca="1" si="121"/>
        <v>0</v>
      </c>
      <c r="FA28" s="39">
        <f t="shared" ca="1" si="122"/>
        <v>0</v>
      </c>
      <c r="FB28" s="39">
        <f t="shared" ca="1" si="123"/>
        <v>0</v>
      </c>
      <c r="FC28" s="39">
        <f t="shared" ca="1" si="124"/>
        <v>0</v>
      </c>
      <c r="FD28" s="39">
        <f t="shared" ca="1" si="125"/>
        <v>0</v>
      </c>
      <c r="FE28" s="39">
        <f t="shared" ca="1" si="126"/>
        <v>0</v>
      </c>
      <c r="FF28" s="39">
        <f t="shared" ca="1" si="127"/>
        <v>0</v>
      </c>
      <c r="FG28" s="39">
        <f t="shared" ca="1" si="128"/>
        <v>0</v>
      </c>
      <c r="FH28" s="39">
        <f t="shared" ca="1" si="129"/>
        <v>0</v>
      </c>
      <c r="FI28" s="39">
        <f t="shared" ca="1" si="130"/>
        <v>0</v>
      </c>
      <c r="FJ28" s="39">
        <f t="shared" ca="1" si="131"/>
        <v>0</v>
      </c>
      <c r="FK28" s="39">
        <f t="shared" ca="1" si="132"/>
        <v>0</v>
      </c>
      <c r="FL28" s="39">
        <f t="shared" ca="1" si="133"/>
        <v>0</v>
      </c>
      <c r="FM28" s="39">
        <f t="shared" ca="1" si="134"/>
        <v>0</v>
      </c>
      <c r="FN28" s="39">
        <f t="shared" ca="1" si="135"/>
        <v>0</v>
      </c>
      <c r="FO28" s="39">
        <f t="shared" ca="1" si="136"/>
        <v>0</v>
      </c>
      <c r="FP28" s="39">
        <f t="shared" ca="1" si="137"/>
        <v>0</v>
      </c>
      <c r="FQ28" s="39">
        <f t="shared" ca="1" si="138"/>
        <v>0</v>
      </c>
      <c r="FR28" s="39">
        <f t="shared" ca="1" si="139"/>
        <v>0</v>
      </c>
      <c r="FS28" s="39">
        <f t="shared" ca="1" si="140"/>
        <v>0</v>
      </c>
      <c r="FT28" s="39">
        <f t="shared" ca="1" si="141"/>
        <v>0</v>
      </c>
      <c r="FU28" s="39">
        <f t="shared" ca="1" si="142"/>
        <v>0</v>
      </c>
      <c r="FV28" s="39">
        <f t="shared" ca="1" si="143"/>
        <v>0</v>
      </c>
      <c r="FW28" s="39">
        <f t="shared" ca="1" si="144"/>
        <v>0</v>
      </c>
      <c r="FX28" s="39">
        <f t="shared" ca="1" si="145"/>
        <v>0</v>
      </c>
      <c r="FY28" s="39">
        <f t="shared" ca="1" si="146"/>
        <v>0</v>
      </c>
      <c r="FZ28" s="39">
        <f t="shared" ca="1" si="147"/>
        <v>0</v>
      </c>
      <c r="GA28" s="39">
        <f t="shared" ca="1" si="148"/>
        <v>0</v>
      </c>
      <c r="GB28" s="39">
        <f t="shared" ca="1" si="149"/>
        <v>5</v>
      </c>
      <c r="GC28" s="39">
        <f t="shared" ca="1" si="150"/>
        <v>2</v>
      </c>
      <c r="GD28" s="39">
        <f t="shared" ca="1" si="151"/>
        <v>0</v>
      </c>
      <c r="GE28" s="39">
        <f t="shared" ca="1" si="152"/>
        <v>0</v>
      </c>
      <c r="GF28" s="39">
        <f t="shared" ca="1" si="153"/>
        <v>0</v>
      </c>
      <c r="GG28" s="39">
        <f t="shared" ca="1" si="154"/>
        <v>0</v>
      </c>
      <c r="GH28" s="39">
        <f t="shared" ca="1" si="155"/>
        <v>0</v>
      </c>
      <c r="GI28" s="39">
        <f t="shared" ca="1" si="156"/>
        <v>0</v>
      </c>
      <c r="GJ28" s="39">
        <f t="shared" ca="1" si="157"/>
        <v>0</v>
      </c>
      <c r="GK28" s="39">
        <f t="shared" ca="1" si="158"/>
        <v>0</v>
      </c>
      <c r="GL28" s="39">
        <f t="shared" ca="1" si="159"/>
        <v>0</v>
      </c>
      <c r="GM28" s="39">
        <f t="shared" ca="1" si="160"/>
        <v>0</v>
      </c>
      <c r="GN28" s="39">
        <f t="shared" ca="1" si="161"/>
        <v>0</v>
      </c>
      <c r="GO28" s="39">
        <f t="shared" ca="1" si="162"/>
        <v>0</v>
      </c>
      <c r="GP28" s="39">
        <f t="shared" ca="1" si="163"/>
        <v>0</v>
      </c>
      <c r="GQ28" s="39">
        <f t="shared" ca="1" si="164"/>
        <v>0</v>
      </c>
      <c r="GR28" s="39">
        <f t="shared" ca="1" si="165"/>
        <v>0</v>
      </c>
      <c r="GS28" s="39">
        <f t="shared" ca="1" si="166"/>
        <v>0</v>
      </c>
      <c r="GT28" s="39">
        <f t="shared" ca="1" si="167"/>
        <v>0</v>
      </c>
      <c r="GU28" s="39">
        <f t="shared" ca="1" si="168"/>
        <v>0</v>
      </c>
      <c r="GV28" s="39">
        <f t="shared" ca="1" si="169"/>
        <v>0</v>
      </c>
      <c r="GW28" s="39">
        <f t="shared" ca="1" si="170"/>
        <v>0</v>
      </c>
      <c r="GX28" s="39">
        <f t="shared" ca="1" si="171"/>
        <v>0</v>
      </c>
      <c r="GY28" s="39">
        <f t="shared" ca="1" si="172"/>
        <v>0</v>
      </c>
      <c r="GZ28" s="39">
        <f t="shared" ca="1" si="173"/>
        <v>0</v>
      </c>
      <c r="HA28" s="39">
        <f t="shared" ca="1" si="174"/>
        <v>0</v>
      </c>
      <c r="HB28" s="39">
        <f t="shared" ca="1" si="175"/>
        <v>0</v>
      </c>
      <c r="HC28" s="39">
        <f t="shared" ca="1" si="176"/>
        <v>0</v>
      </c>
      <c r="HD28" s="39">
        <f t="shared" ca="1" si="177"/>
        <v>0</v>
      </c>
      <c r="HE28" s="39">
        <f t="shared" ca="1" si="178"/>
        <v>0</v>
      </c>
      <c r="HF28" s="39">
        <f t="shared" ca="1" si="179"/>
        <v>0</v>
      </c>
      <c r="HG28" s="39">
        <f t="shared" ca="1" si="180"/>
        <v>0</v>
      </c>
      <c r="HH28" s="39">
        <f t="shared" ca="1" si="181"/>
        <v>0</v>
      </c>
      <c r="HI28" s="39">
        <f t="shared" ca="1" si="182"/>
        <v>0</v>
      </c>
      <c r="HJ28" s="39">
        <f t="shared" ca="1" si="183"/>
        <v>0</v>
      </c>
      <c r="HK28" s="39">
        <f t="shared" ca="1" si="184"/>
        <v>0</v>
      </c>
      <c r="HL28" s="39">
        <f t="shared" ca="1" si="185"/>
        <v>0</v>
      </c>
      <c r="HM28" s="39">
        <f t="shared" ca="1" si="186"/>
        <v>0</v>
      </c>
      <c r="HN28" s="39">
        <f t="shared" ca="1" si="187"/>
        <v>0</v>
      </c>
      <c r="HO28" s="39">
        <f t="shared" ca="1" si="188"/>
        <v>0</v>
      </c>
      <c r="HP28" s="39">
        <f t="shared" ca="1" si="189"/>
        <v>0</v>
      </c>
      <c r="HQ28" s="39">
        <f t="shared" ca="1" si="190"/>
        <v>0</v>
      </c>
      <c r="HR28" s="39">
        <f t="shared" ca="1" si="191"/>
        <v>36241</v>
      </c>
      <c r="HS28" s="39">
        <f t="shared" ca="1" si="192"/>
        <v>2</v>
      </c>
      <c r="HT28" s="39">
        <f t="shared" ca="1" si="193"/>
        <v>1</v>
      </c>
      <c r="HU28" s="39">
        <f t="shared" ca="1" si="194"/>
        <v>0</v>
      </c>
      <c r="HV28" s="39">
        <f t="shared" ca="1" si="195"/>
        <v>0</v>
      </c>
      <c r="HW28" s="39">
        <f t="shared" ca="1" si="196"/>
        <v>0</v>
      </c>
      <c r="HX28" s="39">
        <f t="shared" ca="1" si="197"/>
        <v>0</v>
      </c>
      <c r="HY28" s="39">
        <f t="shared" ca="1" si="198"/>
        <v>0</v>
      </c>
      <c r="HZ28" s="39">
        <f t="shared" ca="1" si="199"/>
        <v>0</v>
      </c>
      <c r="IA28" s="39">
        <f t="shared" ca="1" si="200"/>
        <v>0</v>
      </c>
      <c r="IB28" s="39">
        <f t="shared" ca="1" si="201"/>
        <v>0</v>
      </c>
      <c r="IC28" s="39">
        <f t="shared" ca="1" si="202"/>
        <v>0</v>
      </c>
      <c r="ID28" s="39">
        <f t="shared" ca="1" si="203"/>
        <v>0</v>
      </c>
      <c r="IE28" s="39">
        <f t="shared" ca="1" si="204"/>
        <v>0</v>
      </c>
      <c r="IF28" s="39">
        <f t="shared" ca="1" si="205"/>
        <v>0</v>
      </c>
      <c r="IG28" s="39">
        <f t="shared" ca="1" si="206"/>
        <v>5</v>
      </c>
      <c r="IH28" s="39">
        <f t="shared" ca="1" si="207"/>
        <v>2</v>
      </c>
      <c r="II28" s="39">
        <f t="shared" ca="1" si="208"/>
        <v>0</v>
      </c>
      <c r="IJ28" s="39">
        <f t="shared" ca="1" si="209"/>
        <v>0</v>
      </c>
      <c r="IK28" s="39">
        <f t="shared" ca="1" si="210"/>
        <v>0</v>
      </c>
      <c r="IL28" s="39">
        <f t="shared" ca="1" si="211"/>
        <v>0</v>
      </c>
      <c r="IM28" s="39">
        <f t="shared" ca="1" si="212"/>
        <v>1</v>
      </c>
      <c r="IN28" s="39">
        <f t="shared" ca="1" si="213"/>
        <v>421</v>
      </c>
      <c r="IO28" s="39">
        <f t="shared" ca="1" si="214"/>
        <v>-84</v>
      </c>
      <c r="IP28" s="39">
        <f t="shared" ca="1" si="215"/>
        <v>0</v>
      </c>
      <c r="IQ28" s="39">
        <f t="shared" ca="1" si="216"/>
        <v>0</v>
      </c>
      <c r="IR28" s="39">
        <f t="shared" ca="1" si="217"/>
        <v>0</v>
      </c>
      <c r="IS28" s="39">
        <f t="shared" ca="1" si="218"/>
        <v>0</v>
      </c>
      <c r="IT28" s="39">
        <f t="shared" ca="1" si="219"/>
        <v>0</v>
      </c>
      <c r="IU28" s="39">
        <f t="shared" ca="1" si="220"/>
        <v>0</v>
      </c>
      <c r="IV28" s="39">
        <f t="shared" ca="1" si="221"/>
        <v>0</v>
      </c>
      <c r="IW28" s="39">
        <f t="shared" ca="1" si="222"/>
        <v>0</v>
      </c>
      <c r="IX28" s="39">
        <f t="shared" ca="1" si="223"/>
        <v>0</v>
      </c>
      <c r="IY28" s="39">
        <f t="shared" ca="1" si="224"/>
        <v>0</v>
      </c>
      <c r="IZ28" s="39">
        <f t="shared" ca="1" si="225"/>
        <v>0</v>
      </c>
      <c r="JA28" s="39">
        <f t="shared" ca="1" si="226"/>
        <v>0</v>
      </c>
      <c r="JB28" s="39">
        <f t="shared" ca="1" si="227"/>
        <v>0</v>
      </c>
      <c r="JC28" s="39">
        <f t="shared" ca="1" si="228"/>
        <v>0</v>
      </c>
      <c r="JD28" s="39">
        <f t="shared" ca="1" si="229"/>
        <v>0</v>
      </c>
      <c r="JE28" s="39">
        <f t="shared" ca="1" si="230"/>
        <v>0</v>
      </c>
      <c r="JF28" s="39">
        <f t="shared" ca="1" si="231"/>
        <v>0</v>
      </c>
      <c r="JG28" s="39">
        <f t="shared" ca="1" si="232"/>
        <v>0</v>
      </c>
      <c r="JH28" s="39">
        <f t="shared" ca="1" si="233"/>
        <v>0</v>
      </c>
      <c r="JI28" s="39">
        <f t="shared" ca="1" si="234"/>
        <v>0</v>
      </c>
      <c r="JJ28" s="39">
        <f t="shared" ca="1" si="235"/>
        <v>0</v>
      </c>
      <c r="JK28" s="39">
        <f t="shared" ca="1" si="236"/>
        <v>0</v>
      </c>
      <c r="JL28" s="39">
        <f t="shared" ca="1" si="237"/>
        <v>0</v>
      </c>
      <c r="JM28" s="39">
        <f t="shared" ca="1" si="238"/>
        <v>0</v>
      </c>
      <c r="JN28" s="39">
        <f t="shared" ca="1" si="239"/>
        <v>0</v>
      </c>
      <c r="JO28" s="39">
        <f t="shared" ca="1" si="240"/>
        <v>0</v>
      </c>
      <c r="JP28" s="39">
        <f t="shared" ca="1" si="241"/>
        <v>0</v>
      </c>
      <c r="JQ28" s="39">
        <f t="shared" ca="1" si="242"/>
        <v>0</v>
      </c>
      <c r="JR28" s="39">
        <f t="shared" ca="1" si="243"/>
        <v>0</v>
      </c>
      <c r="JS28" s="39">
        <f t="shared" ca="1" si="244"/>
        <v>0</v>
      </c>
      <c r="JT28" s="39">
        <f t="shared" ca="1" si="245"/>
        <v>0</v>
      </c>
      <c r="JU28" s="39">
        <f t="shared" ca="1" si="246"/>
        <v>0</v>
      </c>
      <c r="JV28" s="39">
        <f t="shared" ca="1" si="247"/>
        <v>0</v>
      </c>
      <c r="JW28" s="39">
        <f t="shared" ca="1" si="248"/>
        <v>0</v>
      </c>
      <c r="JX28" s="39">
        <f t="shared" ca="1" si="249"/>
        <v>0</v>
      </c>
      <c r="JY28" s="39">
        <f t="shared" ca="1" si="250"/>
        <v>0</v>
      </c>
      <c r="JZ28" s="39">
        <f t="shared" ca="1" si="251"/>
        <v>0</v>
      </c>
      <c r="KA28" s="39">
        <f t="shared" ca="1" si="252"/>
        <v>0</v>
      </c>
      <c r="KB28" s="39">
        <f t="shared" ca="1" si="253"/>
        <v>0</v>
      </c>
      <c r="KC28" s="39">
        <f t="shared" ca="1" si="254"/>
        <v>-167</v>
      </c>
      <c r="KD28" s="39">
        <f t="shared" ca="1" si="255"/>
        <v>7</v>
      </c>
      <c r="KE28" s="39">
        <f t="shared" ca="1" si="256"/>
        <v>3</v>
      </c>
      <c r="KF28" s="39">
        <f t="shared" ca="1" si="257"/>
        <v>13</v>
      </c>
      <c r="KG28" s="39">
        <f t="shared" ca="1" si="258"/>
        <v>1</v>
      </c>
      <c r="KH28" s="39">
        <f t="shared" ca="1" si="259"/>
        <v>0</v>
      </c>
      <c r="KI28" s="39">
        <f t="shared" ca="1" si="260"/>
        <v>0</v>
      </c>
      <c r="KJ28" s="39">
        <f t="shared" ca="1" si="261"/>
        <v>0</v>
      </c>
      <c r="KK28" s="39">
        <f t="shared" ca="1" si="262"/>
        <v>0</v>
      </c>
      <c r="KL28" s="39">
        <f t="shared" ca="1" si="263"/>
        <v>0</v>
      </c>
      <c r="KM28" s="39">
        <f t="shared" ca="1" si="264"/>
        <v>0</v>
      </c>
      <c r="KN28" s="39">
        <f t="shared" ca="1" si="265"/>
        <v>0</v>
      </c>
      <c r="KO28" s="39">
        <f t="shared" ca="1" si="266"/>
        <v>0</v>
      </c>
      <c r="KP28" s="39">
        <f t="shared" ca="1" si="267"/>
        <v>0</v>
      </c>
      <c r="KQ28" s="39">
        <f t="shared" ca="1" si="268"/>
        <v>0</v>
      </c>
      <c r="KR28" s="39">
        <f t="shared" ca="1" si="269"/>
        <v>0</v>
      </c>
      <c r="KS28" s="39">
        <f t="shared" ca="1" si="270"/>
        <v>0</v>
      </c>
      <c r="KT28" s="39">
        <f t="shared" ca="1" si="271"/>
        <v>0</v>
      </c>
      <c r="KU28" s="39">
        <f t="shared" ca="1" si="272"/>
        <v>0</v>
      </c>
      <c r="KV28" s="39">
        <f t="shared" ca="1" si="273"/>
        <v>0</v>
      </c>
      <c r="KW28" s="39">
        <f t="shared" ca="1" si="274"/>
        <v>0</v>
      </c>
      <c r="KX28" s="39">
        <f t="shared" ca="1" si="275"/>
        <v>-245</v>
      </c>
      <c r="KY28" s="39">
        <f t="shared" ca="1" si="276"/>
        <v>2</v>
      </c>
      <c r="KZ28" s="39">
        <f t="shared" ca="1" si="277"/>
        <v>1</v>
      </c>
      <c r="LA28" s="39">
        <f t="shared" ca="1" si="278"/>
        <v>139</v>
      </c>
      <c r="LB28" s="39">
        <f t="shared" ca="1" si="279"/>
        <v>0</v>
      </c>
      <c r="LC28" s="39">
        <f t="shared" ca="1" si="280"/>
        <v>0</v>
      </c>
      <c r="LD28" s="39">
        <f t="shared" ca="1" si="281"/>
        <v>0</v>
      </c>
      <c r="LE28" s="39">
        <f t="shared" ca="1" si="282"/>
        <v>0</v>
      </c>
      <c r="LF28" s="39">
        <f t="shared" ca="1" si="283"/>
        <v>2</v>
      </c>
      <c r="LG28" s="39">
        <f t="shared" ca="1" si="284"/>
        <v>2</v>
      </c>
      <c r="LH28" s="39">
        <f t="shared" ca="1" si="285"/>
        <v>160</v>
      </c>
      <c r="LI28" s="39">
        <f t="shared" ca="1" si="286"/>
        <v>5</v>
      </c>
      <c r="LJ28" s="39">
        <f t="shared" ca="1" si="287"/>
        <v>10</v>
      </c>
      <c r="LK28" s="39">
        <f t="shared" ca="1" si="288"/>
        <v>0</v>
      </c>
      <c r="LL28" s="39">
        <f t="shared" ca="1" si="289"/>
        <v>0</v>
      </c>
      <c r="LM28" s="39">
        <f t="shared" ca="1" si="290"/>
        <v>0</v>
      </c>
      <c r="LN28" s="39">
        <f t="shared" ca="1" si="291"/>
        <v>0</v>
      </c>
      <c r="LO28" s="39">
        <f t="shared" ca="1" si="292"/>
        <v>0</v>
      </c>
      <c r="LP28" s="39">
        <f t="shared" ca="1" si="293"/>
        <v>0</v>
      </c>
      <c r="LQ28" s="39">
        <f t="shared" ca="1" si="294"/>
        <v>0</v>
      </c>
      <c r="LR28" s="39">
        <f t="shared" ca="1" si="295"/>
        <v>0</v>
      </c>
      <c r="LS28" s="39">
        <f t="shared" ca="1" si="296"/>
        <v>2</v>
      </c>
      <c r="LT28" s="39">
        <f t="shared" ca="1" si="297"/>
        <v>769</v>
      </c>
      <c r="LU28" s="39">
        <f t="shared" ca="1" si="298"/>
        <v>5</v>
      </c>
      <c r="LV28" s="39">
        <f t="shared" ca="1" si="299"/>
        <v>13</v>
      </c>
      <c r="LW28" s="39">
        <f t="shared" ca="1" si="300"/>
        <v>59</v>
      </c>
      <c r="LX28" s="39">
        <f t="shared" ca="1" si="301"/>
        <v>6400</v>
      </c>
      <c r="LY28" s="39">
        <f t="shared" ca="1" si="302"/>
        <v>29</v>
      </c>
      <c r="LZ28" s="39">
        <f t="shared" ca="1" si="303"/>
        <v>0</v>
      </c>
      <c r="MA28" s="39">
        <f t="shared" ca="1" si="304"/>
        <v>16</v>
      </c>
      <c r="MB28" s="39">
        <f t="shared" ca="1" si="305"/>
        <v>0</v>
      </c>
      <c r="MC28" s="39">
        <f t="shared" ca="1" si="306"/>
        <v>0</v>
      </c>
      <c r="MD28" s="39">
        <f t="shared" ca="1" si="307"/>
        <v>0</v>
      </c>
      <c r="ME28" s="39">
        <f t="shared" ca="1" si="308"/>
        <v>0</v>
      </c>
      <c r="MF28" s="39">
        <f t="shared" ca="1" si="309"/>
        <v>0</v>
      </c>
      <c r="MG28" s="39">
        <f t="shared" ca="1" si="310"/>
        <v>0</v>
      </c>
      <c r="MH28" s="39">
        <f t="shared" ca="1" si="311"/>
        <v>0</v>
      </c>
      <c r="MI28" s="39">
        <f t="shared" ca="1" si="312"/>
        <v>0</v>
      </c>
      <c r="MJ28" s="39">
        <f t="shared" ca="1" si="313"/>
        <v>0</v>
      </c>
      <c r="MK28" s="39">
        <f t="shared" ca="1" si="314"/>
        <v>0</v>
      </c>
      <c r="ML28" s="39">
        <f t="shared" ca="1" si="315"/>
        <v>0</v>
      </c>
      <c r="MM28" s="39">
        <f t="shared" ca="1" si="316"/>
        <v>0</v>
      </c>
      <c r="MN28" s="39">
        <f t="shared" ca="1" si="317"/>
        <v>0</v>
      </c>
      <c r="MO28" s="39">
        <f t="shared" ca="1" si="318"/>
        <v>0</v>
      </c>
      <c r="MP28" s="39">
        <f t="shared" ca="1" si="319"/>
        <v>0</v>
      </c>
      <c r="MQ28" s="39">
        <f t="shared" ca="1" si="320"/>
        <v>0</v>
      </c>
      <c r="MR28" s="39">
        <f t="shared" ca="1" si="321"/>
        <v>0</v>
      </c>
      <c r="MS28" s="39">
        <f t="shared" ca="1" si="322"/>
        <v>0</v>
      </c>
      <c r="MT28" s="39">
        <f t="shared" ca="1" si="323"/>
        <v>0</v>
      </c>
      <c r="MU28" s="39">
        <f t="shared" ca="1" si="324"/>
        <v>0</v>
      </c>
      <c r="MV28" s="39">
        <f t="shared" ca="1" si="325"/>
        <v>0</v>
      </c>
      <c r="MW28" s="39">
        <f t="shared" ca="1" si="326"/>
        <v>0</v>
      </c>
      <c r="MX28" s="39">
        <f t="shared" ca="1" si="327"/>
        <v>0</v>
      </c>
      <c r="MY28" s="39">
        <f t="shared" ca="1" si="328"/>
        <v>0</v>
      </c>
      <c r="MZ28" s="39">
        <f t="shared" ca="1" si="329"/>
        <v>0</v>
      </c>
      <c r="NA28" s="39">
        <f t="shared" ca="1" si="330"/>
        <v>0</v>
      </c>
      <c r="NB28" s="39">
        <f t="shared" ca="1" si="331"/>
        <v>10</v>
      </c>
      <c r="NC28" s="39">
        <f t="shared" ca="1" si="332"/>
        <v>5</v>
      </c>
      <c r="ND28" s="39">
        <f t="shared" ca="1" si="333"/>
        <v>125</v>
      </c>
      <c r="NE28" s="39">
        <f t="shared" ca="1" si="334"/>
        <v>5</v>
      </c>
      <c r="NF28" s="39">
        <f t="shared" ca="1" si="335"/>
        <v>0</v>
      </c>
      <c r="NG28" s="39">
        <f t="shared" ca="1" si="336"/>
        <v>0</v>
      </c>
      <c r="NH28" s="39">
        <f t="shared" ca="1" si="337"/>
        <v>0</v>
      </c>
      <c r="NI28" s="39">
        <f t="shared" ca="1" si="338"/>
        <v>22132</v>
      </c>
      <c r="NJ28" s="39">
        <f t="shared" ca="1" si="339"/>
        <v>0</v>
      </c>
      <c r="NK28" s="39">
        <f t="shared" ca="1" si="340"/>
        <v>0</v>
      </c>
      <c r="NL28" s="39">
        <f t="shared" ca="1" si="341"/>
        <v>0</v>
      </c>
      <c r="NM28" s="39">
        <f t="shared" ca="1" si="342"/>
        <v>0</v>
      </c>
      <c r="NN28" s="39">
        <f t="shared" ca="1" si="343"/>
        <v>0</v>
      </c>
      <c r="NO28" s="39">
        <f t="shared" ca="1" si="344"/>
        <v>0</v>
      </c>
      <c r="NP28" s="39">
        <f t="shared" ca="1" si="345"/>
        <v>0</v>
      </c>
      <c r="NQ28" s="39">
        <f t="shared" ca="1" si="346"/>
        <v>0</v>
      </c>
      <c r="NR28" s="39">
        <f t="shared" ca="1" si="347"/>
        <v>0</v>
      </c>
      <c r="NS28" s="39">
        <f t="shared" ca="1" si="348"/>
        <v>0</v>
      </c>
      <c r="NT28" s="39">
        <f t="shared" ca="1" si="349"/>
        <v>0</v>
      </c>
      <c r="NU28" s="39">
        <f t="shared" ca="1" si="350"/>
        <v>0</v>
      </c>
      <c r="NV28" s="39">
        <f t="shared" ca="1" si="351"/>
        <v>0</v>
      </c>
    </row>
    <row r="29" spans="1:386" x14ac:dyDescent="0.2">
      <c r="A29" s="39">
        <f>'node config'!$A29</f>
        <v>14</v>
      </c>
      <c r="B29" s="39" t="str">
        <f>'node config'!$C29</f>
        <v>app_first</v>
      </c>
      <c r="C29" s="39">
        <f>'node config'!E29</f>
        <v>1</v>
      </c>
      <c r="D29" s="40">
        <f>'node config'!$H29</f>
        <v>1946</v>
      </c>
      <c r="E29" s="36" t="str">
        <f ca="1">IF(ISBLANK(OFFSET('node config'!$U29,0,2*(COLUMN()-COLUMN($E29)))),"",OFFSET('node config'!$U29,0,2*(COLUMN()-COLUMN($E29))))</f>
        <v/>
      </c>
      <c r="F29" s="36" t="str">
        <f ca="1">IF(ISBLANK(OFFSET('node config'!$U29,0,2*(COLUMN()-COLUMN($E29)))),"",OFFSET('node config'!$U29,0,2*(COLUMN()-COLUMN($E29))))</f>
        <v/>
      </c>
      <c r="G29" s="36" t="str">
        <f ca="1">IF(ISBLANK(OFFSET('node config'!$U29,0,2*(COLUMN()-COLUMN($E29)))),"",OFFSET('node config'!$U29,0,2*(COLUMN()-COLUMN($E29))))</f>
        <v/>
      </c>
      <c r="H29" s="36" t="str">
        <f ca="1">IF(ISBLANK(OFFSET('node config'!$U29,0,2*(COLUMN()-COLUMN($E29)))),"",OFFSET('node config'!$U29,0,2*(COLUMN()-COLUMN($E29))))</f>
        <v/>
      </c>
      <c r="I29" s="36" t="str">
        <f ca="1">IF(ISBLANK(OFFSET('node config'!$U29,0,2*(COLUMN()-COLUMN($E29)))),"",OFFSET('node config'!$U29,0,2*(COLUMN()-COLUMN($E29))))</f>
        <v/>
      </c>
      <c r="J29" s="36" t="str">
        <f ca="1">IF(ISBLANK(OFFSET('node config'!$U29,0,2*(COLUMN()-COLUMN($E29)))),"",OFFSET('node config'!$U29,0,2*(COLUMN()-COLUMN($E29))))</f>
        <v/>
      </c>
      <c r="K29" s="36" t="str">
        <f ca="1">IF(ISBLANK(OFFSET('node config'!$U29,0,2*(COLUMN()-COLUMN($E29)))),"",OFFSET('node config'!$U29,0,2*(COLUMN()-COLUMN($E29))))</f>
        <v/>
      </c>
      <c r="L29" s="36" t="str">
        <f ca="1">IF(ISBLANK(OFFSET('node config'!$U29,0,2*(COLUMN()-COLUMN($E29)))),"",OFFSET('node config'!$U29,0,2*(COLUMN()-COLUMN($E29))))</f>
        <v/>
      </c>
      <c r="M29" s="38" t="str">
        <f ca="1">IFERROR(OFFSET('node config'!$V29,0,2*(COLUMN()-COLUMN($M29)))/INDEX('node config'!$B29:$B78,MATCH(E29,'node config'!$A29:$A78,0))-1,"")</f>
        <v/>
      </c>
      <c r="N29" s="38" t="str">
        <f ca="1">IFERROR(OFFSET('node config'!$V29,0,2*(COLUMN()-COLUMN($M29)))/INDEX('node config'!$B29:$B78,MATCH(F29,'node config'!$A29:$A78,0))-1,"")</f>
        <v/>
      </c>
      <c r="O29" s="38" t="str">
        <f ca="1">IFERROR(OFFSET('node config'!$V29,0,2*(COLUMN()-COLUMN($M29)))/INDEX('node config'!$B29:$B78,MATCH(G29,'node config'!$A29:$A78,0))-1,"")</f>
        <v/>
      </c>
      <c r="P29" s="38" t="str">
        <f ca="1">IFERROR(OFFSET('node config'!$V29,0,2*(COLUMN()-COLUMN($M29)))/INDEX('node config'!$B29:$B78,MATCH(H29,'node config'!$A29:$A78,0))-1,"")</f>
        <v/>
      </c>
      <c r="Q29" s="38" t="str">
        <f ca="1">IFERROR(OFFSET('node config'!$V29,0,2*(COLUMN()-COLUMN($M29)))/INDEX('node config'!$B29:$B78,MATCH(I29,'node config'!$A29:$A78,0))-1,"")</f>
        <v/>
      </c>
      <c r="R29" s="38" t="str">
        <f ca="1">IFERROR(OFFSET('node config'!$V29,0,2*(COLUMN()-COLUMN($M29)))/INDEX('node config'!$B29:$B78,MATCH(J29,'node config'!$A29:$A78,0))-1,"")</f>
        <v/>
      </c>
      <c r="S29" s="38" t="str">
        <f ca="1">IFERROR(OFFSET('node config'!$V29,0,2*(COLUMN()-COLUMN($M29)))/INDEX('node config'!$B29:$B78,MATCH(K29,'node config'!$A29:$A78,0))-1,"")</f>
        <v/>
      </c>
      <c r="T29" s="38" t="str">
        <f ca="1">IFERROR(OFFSET('node config'!$V29,0,2*(COLUMN()-COLUMN($M29)))/INDEX('node config'!$B29:$B78,MATCH(L29,'node config'!$A29:$A78,0))-1,"")</f>
        <v/>
      </c>
      <c r="U29" s="36" t="str">
        <f t="shared" ca="1" si="352"/>
        <v/>
      </c>
      <c r="V29" s="36" t="str">
        <f t="shared" ca="1" si="352"/>
        <v/>
      </c>
      <c r="W29" s="36" t="str">
        <f t="shared" ca="1" si="352"/>
        <v/>
      </c>
      <c r="X29" s="36" t="str">
        <f t="shared" ca="1" si="352"/>
        <v/>
      </c>
      <c r="Y29" s="36" t="str">
        <f t="shared" ca="1" si="352"/>
        <v/>
      </c>
      <c r="Z29" s="36" t="str">
        <f t="shared" ca="1" si="352"/>
        <v/>
      </c>
      <c r="AA29" s="36" t="str">
        <f t="shared" ca="1" si="352"/>
        <v/>
      </c>
      <c r="AB29" s="36" t="str">
        <f t="shared" ca="1" si="352"/>
        <v/>
      </c>
      <c r="AC29" s="40">
        <f t="shared" ca="1" si="353"/>
        <v>1946</v>
      </c>
      <c r="AD29" s="40">
        <f t="shared" ca="1" si="354"/>
        <v>0</v>
      </c>
      <c r="AE29" s="40">
        <f t="shared" ca="1" si="355"/>
        <v>0</v>
      </c>
      <c r="AF29" s="40">
        <f t="shared" ca="1" si="356"/>
        <v>0</v>
      </c>
      <c r="AG29" s="40">
        <f t="shared" ca="1" si="357"/>
        <v>0</v>
      </c>
      <c r="AH29" s="40">
        <f t="shared" ca="1" si="358"/>
        <v>0</v>
      </c>
      <c r="AI29" s="40">
        <f t="shared" ca="1" si="359"/>
        <v>0</v>
      </c>
      <c r="AJ29" s="40">
        <f t="shared" ca="1" si="360"/>
        <v>0</v>
      </c>
      <c r="AK29" s="39">
        <f t="shared" ca="1" si="2"/>
        <v>0</v>
      </c>
      <c r="AL29" s="39">
        <f t="shared" ca="1" si="3"/>
        <v>0</v>
      </c>
      <c r="AM29" s="39">
        <f t="shared" ca="1" si="4"/>
        <v>0</v>
      </c>
      <c r="AN29" s="39">
        <f t="shared" ca="1" si="5"/>
        <v>0</v>
      </c>
      <c r="AO29" s="39">
        <f t="shared" ca="1" si="6"/>
        <v>0</v>
      </c>
      <c r="AP29" s="39">
        <f t="shared" ca="1" si="7"/>
        <v>0</v>
      </c>
      <c r="AQ29" s="39">
        <f t="shared" ca="1" si="8"/>
        <v>0</v>
      </c>
      <c r="AR29" s="39">
        <f t="shared" ca="1" si="9"/>
        <v>22132</v>
      </c>
      <c r="AS29" s="39">
        <f t="shared" ca="1" si="10"/>
        <v>22132</v>
      </c>
      <c r="AT29" s="39">
        <f t="shared" ca="1" si="11"/>
        <v>22132</v>
      </c>
      <c r="AU29" s="39">
        <f t="shared" ca="1" si="12"/>
        <v>0</v>
      </c>
      <c r="AV29" s="39">
        <f t="shared" ca="1" si="13"/>
        <v>0</v>
      </c>
      <c r="AW29" s="39">
        <f t="shared" ca="1" si="14"/>
        <v>0</v>
      </c>
      <c r="AX29" s="39">
        <f t="shared" ca="1" si="15"/>
        <v>0</v>
      </c>
      <c r="AY29" s="39">
        <f t="shared" ca="1" si="16"/>
        <v>0</v>
      </c>
      <c r="AZ29" s="39">
        <f t="shared" ca="1" si="17"/>
        <v>0</v>
      </c>
      <c r="BA29" s="39">
        <f t="shared" ca="1" si="18"/>
        <v>0</v>
      </c>
      <c r="BB29" s="39">
        <f t="shared" ca="1" si="19"/>
        <v>0</v>
      </c>
      <c r="BC29" s="39">
        <f t="shared" ca="1" si="20"/>
        <v>0</v>
      </c>
      <c r="BD29" s="39">
        <f t="shared" ca="1" si="21"/>
        <v>0</v>
      </c>
      <c r="BE29" s="39">
        <f t="shared" ca="1" si="22"/>
        <v>0</v>
      </c>
      <c r="BF29" s="39">
        <f t="shared" ca="1" si="23"/>
        <v>0</v>
      </c>
      <c r="BG29" s="39">
        <f t="shared" ca="1" si="24"/>
        <v>0</v>
      </c>
      <c r="BH29" s="39">
        <f t="shared" ca="1" si="25"/>
        <v>0</v>
      </c>
      <c r="BI29" s="39">
        <f t="shared" ca="1" si="26"/>
        <v>0</v>
      </c>
      <c r="BJ29" s="39">
        <f t="shared" ca="1" si="27"/>
        <v>0</v>
      </c>
      <c r="BK29" s="39">
        <f t="shared" ca="1" si="28"/>
        <v>0</v>
      </c>
      <c r="BL29" s="39">
        <f t="shared" ca="1" si="29"/>
        <v>0</v>
      </c>
      <c r="BM29" s="39">
        <f t="shared" ca="1" si="30"/>
        <v>0</v>
      </c>
      <c r="BN29" s="39">
        <f t="shared" ca="1" si="31"/>
        <v>0</v>
      </c>
      <c r="BO29" s="39">
        <f t="shared" ca="1" si="32"/>
        <v>0</v>
      </c>
      <c r="BP29" s="39">
        <f t="shared" ca="1" si="33"/>
        <v>0</v>
      </c>
      <c r="BQ29" s="39">
        <f t="shared" ca="1" si="34"/>
        <v>0</v>
      </c>
      <c r="BR29" s="39">
        <f t="shared" ca="1" si="35"/>
        <v>0</v>
      </c>
      <c r="BS29" s="39">
        <f t="shared" ca="1" si="36"/>
        <v>0</v>
      </c>
      <c r="BT29" s="39">
        <f t="shared" ca="1" si="37"/>
        <v>2</v>
      </c>
      <c r="BU29" s="39">
        <f t="shared" ca="1" si="38"/>
        <v>29</v>
      </c>
      <c r="BV29" s="39">
        <f t="shared" ca="1" si="39"/>
        <v>-195</v>
      </c>
      <c r="BW29" s="39">
        <f t="shared" ca="1" si="40"/>
        <v>4</v>
      </c>
      <c r="BX29" s="39">
        <f t="shared" ca="1" si="41"/>
        <v>0</v>
      </c>
      <c r="BY29" s="39">
        <f t="shared" ca="1" si="42"/>
        <v>0</v>
      </c>
      <c r="BZ29" s="39">
        <f t="shared" ca="1" si="43"/>
        <v>0</v>
      </c>
      <c r="CA29" s="39">
        <f t="shared" ca="1" si="44"/>
        <v>0</v>
      </c>
      <c r="CB29" s="39">
        <f t="shared" ca="1" si="45"/>
        <v>0</v>
      </c>
      <c r="CC29" s="39">
        <f t="shared" ca="1" si="46"/>
        <v>0</v>
      </c>
      <c r="CD29" s="39">
        <f t="shared" ca="1" si="47"/>
        <v>0</v>
      </c>
      <c r="CE29" s="39">
        <f t="shared" ca="1" si="48"/>
        <v>0</v>
      </c>
      <c r="CF29" s="39">
        <f t="shared" ca="1" si="49"/>
        <v>0</v>
      </c>
      <c r="CG29" s="39">
        <f t="shared" ca="1" si="50"/>
        <v>0</v>
      </c>
      <c r="CH29" s="39">
        <f t="shared" ca="1" si="51"/>
        <v>0</v>
      </c>
      <c r="CI29" s="39">
        <f t="shared" ca="1" si="52"/>
        <v>0</v>
      </c>
      <c r="CJ29" s="39">
        <f t="shared" ca="1" si="53"/>
        <v>0</v>
      </c>
      <c r="CK29" s="39">
        <f t="shared" ca="1" si="54"/>
        <v>0</v>
      </c>
      <c r="CL29" s="39">
        <f t="shared" ca="1" si="55"/>
        <v>0</v>
      </c>
      <c r="CM29" s="39">
        <f t="shared" ca="1" si="56"/>
        <v>0</v>
      </c>
      <c r="CN29" s="39">
        <f t="shared" ca="1" si="57"/>
        <v>0</v>
      </c>
      <c r="CO29" s="39">
        <f t="shared" ca="1" si="58"/>
        <v>0</v>
      </c>
      <c r="CP29" s="39">
        <f t="shared" ca="1" si="59"/>
        <v>0</v>
      </c>
      <c r="CQ29" s="39">
        <f t="shared" ca="1" si="60"/>
        <v>0</v>
      </c>
      <c r="CR29" s="39">
        <f t="shared" ca="1" si="61"/>
        <v>0</v>
      </c>
      <c r="CS29" s="39">
        <f t="shared" ca="1" si="62"/>
        <v>0</v>
      </c>
      <c r="CT29" s="39">
        <f t="shared" ca="1" si="63"/>
        <v>0</v>
      </c>
      <c r="CU29" s="39">
        <f t="shared" ca="1" si="64"/>
        <v>0</v>
      </c>
      <c r="CV29" s="39">
        <f t="shared" ca="1" si="65"/>
        <v>47</v>
      </c>
      <c r="CW29" s="39">
        <f t="shared" ca="1" si="66"/>
        <v>23</v>
      </c>
      <c r="CX29" s="39">
        <f t="shared" ca="1" si="67"/>
        <v>870</v>
      </c>
      <c r="CY29" s="39">
        <f t="shared" ca="1" si="68"/>
        <v>1</v>
      </c>
      <c r="CZ29" s="39">
        <f t="shared" ca="1" si="69"/>
        <v>0</v>
      </c>
      <c r="DA29" s="39">
        <f t="shared" ca="1" si="70"/>
        <v>0</v>
      </c>
      <c r="DB29" s="39">
        <f t="shared" ca="1" si="71"/>
        <v>0</v>
      </c>
      <c r="DC29" s="39">
        <f t="shared" ca="1" si="72"/>
        <v>22132</v>
      </c>
      <c r="DD29" s="39">
        <f t="shared" ca="1" si="73"/>
        <v>22132</v>
      </c>
      <c r="DE29" s="39">
        <f t="shared" ca="1" si="74"/>
        <v>0</v>
      </c>
      <c r="DF29" s="39">
        <f t="shared" ca="1" si="75"/>
        <v>0</v>
      </c>
      <c r="DG29" s="39">
        <f t="shared" ca="1" si="76"/>
        <v>0</v>
      </c>
      <c r="DH29" s="39">
        <f t="shared" ca="1" si="77"/>
        <v>0</v>
      </c>
      <c r="DI29" s="39">
        <f t="shared" ca="1" si="78"/>
        <v>0</v>
      </c>
      <c r="DJ29" s="39">
        <f t="shared" ca="1" si="79"/>
        <v>0</v>
      </c>
      <c r="DK29" s="39">
        <f t="shared" ca="1" si="80"/>
        <v>0</v>
      </c>
      <c r="DL29" s="39">
        <f t="shared" ca="1" si="81"/>
        <v>0</v>
      </c>
      <c r="DM29" s="39">
        <f t="shared" ca="1" si="82"/>
        <v>0</v>
      </c>
      <c r="DN29" s="39">
        <f t="shared" ca="1" si="83"/>
        <v>0</v>
      </c>
      <c r="DO29" s="39">
        <f t="shared" ca="1" si="84"/>
        <v>0</v>
      </c>
      <c r="DP29" s="39">
        <f t="shared" ca="1" si="85"/>
        <v>0</v>
      </c>
      <c r="DQ29" s="39">
        <f t="shared" ca="1" si="86"/>
        <v>0</v>
      </c>
      <c r="DR29" s="39">
        <f t="shared" ca="1" si="87"/>
        <v>0</v>
      </c>
      <c r="DS29" s="39">
        <f t="shared" ca="1" si="88"/>
        <v>0</v>
      </c>
      <c r="DT29" s="39">
        <f t="shared" ca="1" si="89"/>
        <v>0</v>
      </c>
      <c r="DU29" s="39">
        <f t="shared" ca="1" si="90"/>
        <v>0</v>
      </c>
      <c r="DV29" s="39">
        <f t="shared" ca="1" si="91"/>
        <v>0</v>
      </c>
      <c r="DW29" s="39">
        <f t="shared" ca="1" si="92"/>
        <v>0</v>
      </c>
      <c r="DX29" s="39">
        <f t="shared" ca="1" si="93"/>
        <v>0</v>
      </c>
      <c r="DY29" s="39">
        <f t="shared" ca="1" si="94"/>
        <v>0</v>
      </c>
      <c r="DZ29" s="39">
        <f t="shared" ca="1" si="95"/>
        <v>0</v>
      </c>
      <c r="EA29" s="39">
        <f t="shared" ca="1" si="96"/>
        <v>0</v>
      </c>
      <c r="EB29" s="39">
        <f t="shared" ca="1" si="97"/>
        <v>0</v>
      </c>
      <c r="EC29" s="39">
        <f t="shared" ca="1" si="98"/>
        <v>0</v>
      </c>
      <c r="ED29" s="39">
        <f t="shared" ca="1" si="99"/>
        <v>0</v>
      </c>
      <c r="EE29" s="39">
        <f t="shared" ca="1" si="100"/>
        <v>0</v>
      </c>
      <c r="EF29" s="39">
        <f t="shared" ca="1" si="101"/>
        <v>0</v>
      </c>
      <c r="EG29" s="39">
        <f t="shared" ca="1" si="102"/>
        <v>0</v>
      </c>
      <c r="EH29" s="39">
        <f t="shared" ca="1" si="103"/>
        <v>0</v>
      </c>
      <c r="EI29" s="39">
        <f t="shared" ca="1" si="104"/>
        <v>0</v>
      </c>
      <c r="EJ29" s="39">
        <f t="shared" ca="1" si="105"/>
        <v>0</v>
      </c>
      <c r="EK29" s="39">
        <f t="shared" ca="1" si="106"/>
        <v>0</v>
      </c>
      <c r="EL29" s="39">
        <f t="shared" ca="1" si="107"/>
        <v>0</v>
      </c>
      <c r="EM29" s="39">
        <f t="shared" ca="1" si="108"/>
        <v>0</v>
      </c>
      <c r="EN29" s="39">
        <f t="shared" ca="1" si="109"/>
        <v>0</v>
      </c>
      <c r="EO29" s="39">
        <f t="shared" ca="1" si="110"/>
        <v>0</v>
      </c>
      <c r="EP29" s="39">
        <f t="shared" ca="1" si="111"/>
        <v>0</v>
      </c>
      <c r="EQ29" s="39">
        <f t="shared" ca="1" si="112"/>
        <v>0</v>
      </c>
      <c r="ER29" s="39">
        <f t="shared" ca="1" si="113"/>
        <v>0</v>
      </c>
      <c r="ES29" s="39">
        <f t="shared" ca="1" si="114"/>
        <v>0</v>
      </c>
      <c r="ET29" s="39">
        <f t="shared" ca="1" si="115"/>
        <v>0</v>
      </c>
      <c r="EU29" s="39">
        <f t="shared" ca="1" si="116"/>
        <v>0</v>
      </c>
      <c r="EV29" s="39">
        <f t="shared" ca="1" si="117"/>
        <v>0</v>
      </c>
      <c r="EW29" s="39">
        <f t="shared" ca="1" si="118"/>
        <v>0</v>
      </c>
      <c r="EX29" s="39">
        <f t="shared" ca="1" si="119"/>
        <v>0</v>
      </c>
      <c r="EY29" s="39">
        <f t="shared" ca="1" si="120"/>
        <v>0</v>
      </c>
      <c r="EZ29" s="39">
        <f t="shared" ca="1" si="121"/>
        <v>0</v>
      </c>
      <c r="FA29" s="39">
        <f t="shared" ca="1" si="122"/>
        <v>0</v>
      </c>
      <c r="FB29" s="39">
        <f t="shared" ca="1" si="123"/>
        <v>0</v>
      </c>
      <c r="FC29" s="39">
        <f t="shared" ca="1" si="124"/>
        <v>0</v>
      </c>
      <c r="FD29" s="39">
        <f t="shared" ca="1" si="125"/>
        <v>0</v>
      </c>
      <c r="FE29" s="39">
        <f t="shared" ca="1" si="126"/>
        <v>0</v>
      </c>
      <c r="FF29" s="39">
        <f t="shared" ca="1" si="127"/>
        <v>0</v>
      </c>
      <c r="FG29" s="39">
        <f t="shared" ca="1" si="128"/>
        <v>0</v>
      </c>
      <c r="FH29" s="39">
        <f t="shared" ca="1" si="129"/>
        <v>0</v>
      </c>
      <c r="FI29" s="39">
        <f t="shared" ca="1" si="130"/>
        <v>0</v>
      </c>
      <c r="FJ29" s="39">
        <f t="shared" ca="1" si="131"/>
        <v>0</v>
      </c>
      <c r="FK29" s="39">
        <f t="shared" ca="1" si="132"/>
        <v>0</v>
      </c>
      <c r="FL29" s="39">
        <f t="shared" ca="1" si="133"/>
        <v>0</v>
      </c>
      <c r="FM29" s="39">
        <f t="shared" ca="1" si="134"/>
        <v>0</v>
      </c>
      <c r="FN29" s="39">
        <f t="shared" ca="1" si="135"/>
        <v>0</v>
      </c>
      <c r="FO29" s="39">
        <f t="shared" ca="1" si="136"/>
        <v>0</v>
      </c>
      <c r="FP29" s="39">
        <f t="shared" ca="1" si="137"/>
        <v>0</v>
      </c>
      <c r="FQ29" s="39">
        <f t="shared" ca="1" si="138"/>
        <v>0</v>
      </c>
      <c r="FR29" s="39">
        <f t="shared" ca="1" si="139"/>
        <v>0</v>
      </c>
      <c r="FS29" s="39">
        <f t="shared" ca="1" si="140"/>
        <v>0</v>
      </c>
      <c r="FT29" s="39">
        <f t="shared" ca="1" si="141"/>
        <v>0</v>
      </c>
      <c r="FU29" s="39">
        <f t="shared" ca="1" si="142"/>
        <v>0</v>
      </c>
      <c r="FV29" s="39">
        <f t="shared" ca="1" si="143"/>
        <v>0</v>
      </c>
      <c r="FW29" s="39">
        <f t="shared" ca="1" si="144"/>
        <v>0</v>
      </c>
      <c r="FX29" s="39">
        <f t="shared" ca="1" si="145"/>
        <v>0</v>
      </c>
      <c r="FY29" s="39">
        <f t="shared" ca="1" si="146"/>
        <v>0</v>
      </c>
      <c r="FZ29" s="39">
        <f t="shared" ca="1" si="147"/>
        <v>0</v>
      </c>
      <c r="GA29" s="39">
        <f t="shared" ca="1" si="148"/>
        <v>0</v>
      </c>
      <c r="GB29" s="39">
        <f t="shared" ca="1" si="149"/>
        <v>5</v>
      </c>
      <c r="GC29" s="39">
        <f t="shared" ca="1" si="150"/>
        <v>2</v>
      </c>
      <c r="GD29" s="39">
        <f t="shared" ca="1" si="151"/>
        <v>0</v>
      </c>
      <c r="GE29" s="39">
        <f t="shared" ca="1" si="152"/>
        <v>0</v>
      </c>
      <c r="GF29" s="39">
        <f t="shared" ca="1" si="153"/>
        <v>0</v>
      </c>
      <c r="GG29" s="39">
        <f t="shared" ca="1" si="154"/>
        <v>0</v>
      </c>
      <c r="GH29" s="39">
        <f t="shared" ca="1" si="155"/>
        <v>0</v>
      </c>
      <c r="GI29" s="39">
        <f t="shared" ca="1" si="156"/>
        <v>0</v>
      </c>
      <c r="GJ29" s="39">
        <f t="shared" ca="1" si="157"/>
        <v>0</v>
      </c>
      <c r="GK29" s="39">
        <f t="shared" ca="1" si="158"/>
        <v>0</v>
      </c>
      <c r="GL29" s="39">
        <f t="shared" ca="1" si="159"/>
        <v>0</v>
      </c>
      <c r="GM29" s="39">
        <f t="shared" ca="1" si="160"/>
        <v>0</v>
      </c>
      <c r="GN29" s="39">
        <f t="shared" ca="1" si="161"/>
        <v>0</v>
      </c>
      <c r="GO29" s="39">
        <f t="shared" ca="1" si="162"/>
        <v>0</v>
      </c>
      <c r="GP29" s="39">
        <f t="shared" ca="1" si="163"/>
        <v>0</v>
      </c>
      <c r="GQ29" s="39">
        <f t="shared" ca="1" si="164"/>
        <v>0</v>
      </c>
      <c r="GR29" s="39">
        <f t="shared" ca="1" si="165"/>
        <v>0</v>
      </c>
      <c r="GS29" s="39">
        <f t="shared" ca="1" si="166"/>
        <v>0</v>
      </c>
      <c r="GT29" s="39">
        <f t="shared" ca="1" si="167"/>
        <v>0</v>
      </c>
      <c r="GU29" s="39">
        <f t="shared" ca="1" si="168"/>
        <v>0</v>
      </c>
      <c r="GV29" s="39">
        <f t="shared" ca="1" si="169"/>
        <v>0</v>
      </c>
      <c r="GW29" s="39">
        <f t="shared" ca="1" si="170"/>
        <v>0</v>
      </c>
      <c r="GX29" s="39">
        <f t="shared" ca="1" si="171"/>
        <v>0</v>
      </c>
      <c r="GY29" s="39">
        <f t="shared" ca="1" si="172"/>
        <v>0</v>
      </c>
      <c r="GZ29" s="39">
        <f t="shared" ca="1" si="173"/>
        <v>0</v>
      </c>
      <c r="HA29" s="39">
        <f t="shared" ca="1" si="174"/>
        <v>0</v>
      </c>
      <c r="HB29" s="39">
        <f t="shared" ca="1" si="175"/>
        <v>0</v>
      </c>
      <c r="HC29" s="39">
        <f t="shared" ca="1" si="176"/>
        <v>0</v>
      </c>
      <c r="HD29" s="39">
        <f t="shared" ca="1" si="177"/>
        <v>0</v>
      </c>
      <c r="HE29" s="39">
        <f t="shared" ca="1" si="178"/>
        <v>0</v>
      </c>
      <c r="HF29" s="39">
        <f t="shared" ca="1" si="179"/>
        <v>0</v>
      </c>
      <c r="HG29" s="39">
        <f t="shared" ca="1" si="180"/>
        <v>0</v>
      </c>
      <c r="HH29" s="39">
        <f t="shared" ca="1" si="181"/>
        <v>0</v>
      </c>
      <c r="HI29" s="39">
        <f t="shared" ca="1" si="182"/>
        <v>0</v>
      </c>
      <c r="HJ29" s="39">
        <f t="shared" ca="1" si="183"/>
        <v>0</v>
      </c>
      <c r="HK29" s="39">
        <f t="shared" ca="1" si="184"/>
        <v>0</v>
      </c>
      <c r="HL29" s="39">
        <f t="shared" ca="1" si="185"/>
        <v>0</v>
      </c>
      <c r="HM29" s="39">
        <f t="shared" ca="1" si="186"/>
        <v>0</v>
      </c>
      <c r="HN29" s="39">
        <f t="shared" ca="1" si="187"/>
        <v>0</v>
      </c>
      <c r="HO29" s="39">
        <f t="shared" ca="1" si="188"/>
        <v>0</v>
      </c>
      <c r="HP29" s="39">
        <f t="shared" ca="1" si="189"/>
        <v>0</v>
      </c>
      <c r="HQ29" s="39">
        <f t="shared" ca="1" si="190"/>
        <v>0</v>
      </c>
      <c r="HR29" s="39">
        <f t="shared" ca="1" si="191"/>
        <v>36241</v>
      </c>
      <c r="HS29" s="39">
        <f t="shared" ca="1" si="192"/>
        <v>2</v>
      </c>
      <c r="HT29" s="39">
        <f t="shared" ca="1" si="193"/>
        <v>1</v>
      </c>
      <c r="HU29" s="39">
        <f t="shared" ca="1" si="194"/>
        <v>0</v>
      </c>
      <c r="HV29" s="39">
        <f t="shared" ca="1" si="195"/>
        <v>0</v>
      </c>
      <c r="HW29" s="39">
        <f t="shared" ca="1" si="196"/>
        <v>0</v>
      </c>
      <c r="HX29" s="39">
        <f t="shared" ca="1" si="197"/>
        <v>0</v>
      </c>
      <c r="HY29" s="39">
        <f t="shared" ca="1" si="198"/>
        <v>0</v>
      </c>
      <c r="HZ29" s="39">
        <f t="shared" ca="1" si="199"/>
        <v>0</v>
      </c>
      <c r="IA29" s="39">
        <f t="shared" ca="1" si="200"/>
        <v>0</v>
      </c>
      <c r="IB29" s="39">
        <f t="shared" ca="1" si="201"/>
        <v>0</v>
      </c>
      <c r="IC29" s="39">
        <f t="shared" ca="1" si="202"/>
        <v>0</v>
      </c>
      <c r="ID29" s="39">
        <f t="shared" ca="1" si="203"/>
        <v>0</v>
      </c>
      <c r="IE29" s="39">
        <f t="shared" ca="1" si="204"/>
        <v>0</v>
      </c>
      <c r="IF29" s="39">
        <f t="shared" ca="1" si="205"/>
        <v>0</v>
      </c>
      <c r="IG29" s="39">
        <f t="shared" ca="1" si="206"/>
        <v>5</v>
      </c>
      <c r="IH29" s="39">
        <f t="shared" ca="1" si="207"/>
        <v>2</v>
      </c>
      <c r="II29" s="39">
        <f t="shared" ca="1" si="208"/>
        <v>0</v>
      </c>
      <c r="IJ29" s="39">
        <f t="shared" ca="1" si="209"/>
        <v>0</v>
      </c>
      <c r="IK29" s="39">
        <f t="shared" ca="1" si="210"/>
        <v>0</v>
      </c>
      <c r="IL29" s="39">
        <f t="shared" ca="1" si="211"/>
        <v>0</v>
      </c>
      <c r="IM29" s="39">
        <f t="shared" ca="1" si="212"/>
        <v>1</v>
      </c>
      <c r="IN29" s="39">
        <f t="shared" ca="1" si="213"/>
        <v>421</v>
      </c>
      <c r="IO29" s="39">
        <f t="shared" ca="1" si="214"/>
        <v>-84</v>
      </c>
      <c r="IP29" s="39">
        <f t="shared" ca="1" si="215"/>
        <v>0</v>
      </c>
      <c r="IQ29" s="39">
        <f t="shared" ca="1" si="216"/>
        <v>0</v>
      </c>
      <c r="IR29" s="39">
        <f t="shared" ca="1" si="217"/>
        <v>0</v>
      </c>
      <c r="IS29" s="39">
        <f t="shared" ca="1" si="218"/>
        <v>0</v>
      </c>
      <c r="IT29" s="39">
        <f t="shared" ca="1" si="219"/>
        <v>0</v>
      </c>
      <c r="IU29" s="39">
        <f t="shared" ca="1" si="220"/>
        <v>0</v>
      </c>
      <c r="IV29" s="39">
        <f t="shared" ca="1" si="221"/>
        <v>0</v>
      </c>
      <c r="IW29" s="39">
        <f t="shared" ca="1" si="222"/>
        <v>0</v>
      </c>
      <c r="IX29" s="39">
        <f t="shared" ca="1" si="223"/>
        <v>0</v>
      </c>
      <c r="IY29" s="39">
        <f t="shared" ca="1" si="224"/>
        <v>0</v>
      </c>
      <c r="IZ29" s="39">
        <f t="shared" ca="1" si="225"/>
        <v>0</v>
      </c>
      <c r="JA29" s="39">
        <f t="shared" ca="1" si="226"/>
        <v>0</v>
      </c>
      <c r="JB29" s="39">
        <f t="shared" ca="1" si="227"/>
        <v>0</v>
      </c>
      <c r="JC29" s="39">
        <f t="shared" ca="1" si="228"/>
        <v>0</v>
      </c>
      <c r="JD29" s="39">
        <f t="shared" ca="1" si="229"/>
        <v>0</v>
      </c>
      <c r="JE29" s="39">
        <f t="shared" ca="1" si="230"/>
        <v>0</v>
      </c>
      <c r="JF29" s="39">
        <f t="shared" ca="1" si="231"/>
        <v>0</v>
      </c>
      <c r="JG29" s="39">
        <f t="shared" ca="1" si="232"/>
        <v>0</v>
      </c>
      <c r="JH29" s="39">
        <f t="shared" ca="1" si="233"/>
        <v>0</v>
      </c>
      <c r="JI29" s="39">
        <f t="shared" ca="1" si="234"/>
        <v>0</v>
      </c>
      <c r="JJ29" s="39">
        <f t="shared" ca="1" si="235"/>
        <v>0</v>
      </c>
      <c r="JK29" s="39">
        <f t="shared" ca="1" si="236"/>
        <v>0</v>
      </c>
      <c r="JL29" s="39">
        <f t="shared" ca="1" si="237"/>
        <v>0</v>
      </c>
      <c r="JM29" s="39">
        <f t="shared" ca="1" si="238"/>
        <v>0</v>
      </c>
      <c r="JN29" s="39">
        <f t="shared" ca="1" si="239"/>
        <v>0</v>
      </c>
      <c r="JO29" s="39">
        <f t="shared" ca="1" si="240"/>
        <v>0</v>
      </c>
      <c r="JP29" s="39">
        <f t="shared" ca="1" si="241"/>
        <v>0</v>
      </c>
      <c r="JQ29" s="39">
        <f t="shared" ca="1" si="242"/>
        <v>0</v>
      </c>
      <c r="JR29" s="39">
        <f t="shared" ca="1" si="243"/>
        <v>0</v>
      </c>
      <c r="JS29" s="39">
        <f t="shared" ca="1" si="244"/>
        <v>0</v>
      </c>
      <c r="JT29" s="39">
        <f t="shared" ca="1" si="245"/>
        <v>0</v>
      </c>
      <c r="JU29" s="39">
        <f t="shared" ca="1" si="246"/>
        <v>0</v>
      </c>
      <c r="JV29" s="39">
        <f t="shared" ca="1" si="247"/>
        <v>0</v>
      </c>
      <c r="JW29" s="39">
        <f t="shared" ca="1" si="248"/>
        <v>0</v>
      </c>
      <c r="JX29" s="39">
        <f t="shared" ca="1" si="249"/>
        <v>0</v>
      </c>
      <c r="JY29" s="39">
        <f t="shared" ca="1" si="250"/>
        <v>0</v>
      </c>
      <c r="JZ29" s="39">
        <f t="shared" ca="1" si="251"/>
        <v>0</v>
      </c>
      <c r="KA29" s="39">
        <f t="shared" ca="1" si="252"/>
        <v>0</v>
      </c>
      <c r="KB29" s="39">
        <f t="shared" ca="1" si="253"/>
        <v>0</v>
      </c>
      <c r="KC29" s="39">
        <f t="shared" ca="1" si="254"/>
        <v>-167</v>
      </c>
      <c r="KD29" s="39">
        <f t="shared" ca="1" si="255"/>
        <v>7</v>
      </c>
      <c r="KE29" s="39">
        <f t="shared" ca="1" si="256"/>
        <v>3</v>
      </c>
      <c r="KF29" s="39">
        <f t="shared" ca="1" si="257"/>
        <v>13</v>
      </c>
      <c r="KG29" s="39">
        <f t="shared" ca="1" si="258"/>
        <v>1</v>
      </c>
      <c r="KH29" s="39">
        <f t="shared" ca="1" si="259"/>
        <v>0</v>
      </c>
      <c r="KI29" s="39">
        <f t="shared" ca="1" si="260"/>
        <v>0</v>
      </c>
      <c r="KJ29" s="39">
        <f t="shared" ca="1" si="261"/>
        <v>0</v>
      </c>
      <c r="KK29" s="39">
        <f t="shared" ca="1" si="262"/>
        <v>0</v>
      </c>
      <c r="KL29" s="39">
        <f t="shared" ca="1" si="263"/>
        <v>0</v>
      </c>
      <c r="KM29" s="39">
        <f t="shared" ca="1" si="264"/>
        <v>0</v>
      </c>
      <c r="KN29" s="39">
        <f t="shared" ca="1" si="265"/>
        <v>0</v>
      </c>
      <c r="KO29" s="39">
        <f t="shared" ca="1" si="266"/>
        <v>0</v>
      </c>
      <c r="KP29" s="39">
        <f t="shared" ca="1" si="267"/>
        <v>0</v>
      </c>
      <c r="KQ29" s="39">
        <f t="shared" ca="1" si="268"/>
        <v>0</v>
      </c>
      <c r="KR29" s="39">
        <f t="shared" ca="1" si="269"/>
        <v>0</v>
      </c>
      <c r="KS29" s="39">
        <f t="shared" ca="1" si="270"/>
        <v>0</v>
      </c>
      <c r="KT29" s="39">
        <f t="shared" ca="1" si="271"/>
        <v>0</v>
      </c>
      <c r="KU29" s="39">
        <f t="shared" ca="1" si="272"/>
        <v>0</v>
      </c>
      <c r="KV29" s="39">
        <f t="shared" ca="1" si="273"/>
        <v>0</v>
      </c>
      <c r="KW29" s="39">
        <f t="shared" ca="1" si="274"/>
        <v>0</v>
      </c>
      <c r="KX29" s="39">
        <f t="shared" ca="1" si="275"/>
        <v>-245</v>
      </c>
      <c r="KY29" s="39">
        <f t="shared" ca="1" si="276"/>
        <v>2</v>
      </c>
      <c r="KZ29" s="39">
        <f t="shared" ca="1" si="277"/>
        <v>1</v>
      </c>
      <c r="LA29" s="39">
        <f t="shared" ca="1" si="278"/>
        <v>139</v>
      </c>
      <c r="LB29" s="39">
        <f t="shared" ca="1" si="279"/>
        <v>0</v>
      </c>
      <c r="LC29" s="39">
        <f t="shared" ca="1" si="280"/>
        <v>0</v>
      </c>
      <c r="LD29" s="39">
        <f t="shared" ca="1" si="281"/>
        <v>0</v>
      </c>
      <c r="LE29" s="39">
        <f t="shared" ca="1" si="282"/>
        <v>0</v>
      </c>
      <c r="LF29" s="39">
        <f t="shared" ca="1" si="283"/>
        <v>2</v>
      </c>
      <c r="LG29" s="39">
        <f t="shared" ca="1" si="284"/>
        <v>2</v>
      </c>
      <c r="LH29" s="39">
        <f t="shared" ca="1" si="285"/>
        <v>160</v>
      </c>
      <c r="LI29" s="39">
        <f t="shared" ca="1" si="286"/>
        <v>5</v>
      </c>
      <c r="LJ29" s="39">
        <f t="shared" ca="1" si="287"/>
        <v>10</v>
      </c>
      <c r="LK29" s="39">
        <f t="shared" ca="1" si="288"/>
        <v>0</v>
      </c>
      <c r="LL29" s="39">
        <f t="shared" ca="1" si="289"/>
        <v>0</v>
      </c>
      <c r="LM29" s="39">
        <f t="shared" ca="1" si="290"/>
        <v>0</v>
      </c>
      <c r="LN29" s="39">
        <f t="shared" ca="1" si="291"/>
        <v>0</v>
      </c>
      <c r="LO29" s="39">
        <f t="shared" ca="1" si="292"/>
        <v>0</v>
      </c>
      <c r="LP29" s="39">
        <f t="shared" ca="1" si="293"/>
        <v>0</v>
      </c>
      <c r="LQ29" s="39">
        <f t="shared" ca="1" si="294"/>
        <v>0</v>
      </c>
      <c r="LR29" s="39">
        <f t="shared" ca="1" si="295"/>
        <v>0</v>
      </c>
      <c r="LS29" s="39">
        <f t="shared" ca="1" si="296"/>
        <v>2</v>
      </c>
      <c r="LT29" s="39">
        <f t="shared" ca="1" si="297"/>
        <v>769</v>
      </c>
      <c r="LU29" s="39">
        <f t="shared" ca="1" si="298"/>
        <v>5</v>
      </c>
      <c r="LV29" s="39">
        <f t="shared" ca="1" si="299"/>
        <v>13</v>
      </c>
      <c r="LW29" s="39">
        <f t="shared" ca="1" si="300"/>
        <v>59</v>
      </c>
      <c r="LX29" s="39">
        <f t="shared" ca="1" si="301"/>
        <v>6400</v>
      </c>
      <c r="LY29" s="39">
        <f t="shared" ca="1" si="302"/>
        <v>29</v>
      </c>
      <c r="LZ29" s="39">
        <f t="shared" ca="1" si="303"/>
        <v>0</v>
      </c>
      <c r="MA29" s="39">
        <f t="shared" ca="1" si="304"/>
        <v>16</v>
      </c>
      <c r="MB29" s="39">
        <f t="shared" ca="1" si="305"/>
        <v>0</v>
      </c>
      <c r="MC29" s="39">
        <f t="shared" ca="1" si="306"/>
        <v>0</v>
      </c>
      <c r="MD29" s="39">
        <f t="shared" ca="1" si="307"/>
        <v>0</v>
      </c>
      <c r="ME29" s="39">
        <f t="shared" ca="1" si="308"/>
        <v>0</v>
      </c>
      <c r="MF29" s="39">
        <f t="shared" ca="1" si="309"/>
        <v>0</v>
      </c>
      <c r="MG29" s="39">
        <f t="shared" ca="1" si="310"/>
        <v>0</v>
      </c>
      <c r="MH29" s="39">
        <f t="shared" ca="1" si="311"/>
        <v>0</v>
      </c>
      <c r="MI29" s="39">
        <f t="shared" ca="1" si="312"/>
        <v>0</v>
      </c>
      <c r="MJ29" s="39">
        <f t="shared" ca="1" si="313"/>
        <v>0</v>
      </c>
      <c r="MK29" s="39">
        <f t="shared" ca="1" si="314"/>
        <v>0</v>
      </c>
      <c r="ML29" s="39">
        <f t="shared" ca="1" si="315"/>
        <v>0</v>
      </c>
      <c r="MM29" s="39">
        <f t="shared" ca="1" si="316"/>
        <v>0</v>
      </c>
      <c r="MN29" s="39">
        <f t="shared" ca="1" si="317"/>
        <v>0</v>
      </c>
      <c r="MO29" s="39">
        <f t="shared" ca="1" si="318"/>
        <v>0</v>
      </c>
      <c r="MP29" s="39">
        <f t="shared" ca="1" si="319"/>
        <v>0</v>
      </c>
      <c r="MQ29" s="39">
        <f t="shared" ca="1" si="320"/>
        <v>0</v>
      </c>
      <c r="MR29" s="39">
        <f t="shared" ca="1" si="321"/>
        <v>0</v>
      </c>
      <c r="MS29" s="39">
        <f t="shared" ca="1" si="322"/>
        <v>0</v>
      </c>
      <c r="MT29" s="39">
        <f t="shared" ca="1" si="323"/>
        <v>0</v>
      </c>
      <c r="MU29" s="39">
        <f t="shared" ca="1" si="324"/>
        <v>0</v>
      </c>
      <c r="MV29" s="39">
        <f t="shared" ca="1" si="325"/>
        <v>0</v>
      </c>
      <c r="MW29" s="39">
        <f t="shared" ca="1" si="326"/>
        <v>0</v>
      </c>
      <c r="MX29" s="39">
        <f t="shared" ca="1" si="327"/>
        <v>0</v>
      </c>
      <c r="MY29" s="39">
        <f t="shared" ca="1" si="328"/>
        <v>0</v>
      </c>
      <c r="MZ29" s="39">
        <f t="shared" ca="1" si="329"/>
        <v>0</v>
      </c>
      <c r="NA29" s="39">
        <f t="shared" ca="1" si="330"/>
        <v>0</v>
      </c>
      <c r="NB29" s="39">
        <f t="shared" ca="1" si="331"/>
        <v>10</v>
      </c>
      <c r="NC29" s="39">
        <f t="shared" ca="1" si="332"/>
        <v>5</v>
      </c>
      <c r="ND29" s="39">
        <f t="shared" ca="1" si="333"/>
        <v>125</v>
      </c>
      <c r="NE29" s="39">
        <f t="shared" ca="1" si="334"/>
        <v>5</v>
      </c>
      <c r="NF29" s="39">
        <f t="shared" ca="1" si="335"/>
        <v>0</v>
      </c>
      <c r="NG29" s="39">
        <f t="shared" ca="1" si="336"/>
        <v>0</v>
      </c>
      <c r="NH29" s="39">
        <f t="shared" ca="1" si="337"/>
        <v>0</v>
      </c>
      <c r="NI29" s="39">
        <f t="shared" ca="1" si="338"/>
        <v>22132</v>
      </c>
      <c r="NJ29" s="39">
        <f t="shared" ca="1" si="339"/>
        <v>0</v>
      </c>
      <c r="NK29" s="39">
        <f t="shared" ca="1" si="340"/>
        <v>0</v>
      </c>
      <c r="NL29" s="39">
        <f t="shared" ca="1" si="341"/>
        <v>0</v>
      </c>
      <c r="NM29" s="39">
        <f t="shared" ca="1" si="342"/>
        <v>0</v>
      </c>
      <c r="NN29" s="39">
        <f t="shared" ca="1" si="343"/>
        <v>0</v>
      </c>
      <c r="NO29" s="39">
        <f t="shared" ca="1" si="344"/>
        <v>0</v>
      </c>
      <c r="NP29" s="39">
        <f t="shared" ca="1" si="345"/>
        <v>0</v>
      </c>
      <c r="NQ29" s="39">
        <f t="shared" ca="1" si="346"/>
        <v>0</v>
      </c>
      <c r="NR29" s="39">
        <f t="shared" ca="1" si="347"/>
        <v>0</v>
      </c>
      <c r="NS29" s="39">
        <f t="shared" ca="1" si="348"/>
        <v>0</v>
      </c>
      <c r="NT29" s="39">
        <f t="shared" ca="1" si="349"/>
        <v>0</v>
      </c>
      <c r="NU29" s="39">
        <f t="shared" ca="1" si="350"/>
        <v>0</v>
      </c>
      <c r="NV29" s="39">
        <f t="shared" ca="1" si="351"/>
        <v>0</v>
      </c>
    </row>
    <row r="30" spans="1:386" x14ac:dyDescent="0.2">
      <c r="A30" s="39">
        <f>'node config'!$A30</f>
        <v>15</v>
      </c>
      <c r="B30" s="39" t="str">
        <f>'node config'!$C30</f>
        <v>app_first</v>
      </c>
      <c r="C30" s="39">
        <f>'node config'!E30</f>
        <v>1</v>
      </c>
      <c r="D30" s="40">
        <f>'node config'!$H30</f>
        <v>1411</v>
      </c>
      <c r="E30" s="36" t="str">
        <f ca="1">IF(ISBLANK(OFFSET('node config'!$U30,0,2*(COLUMN()-COLUMN($E30)))),"",OFFSET('node config'!$U30,0,2*(COLUMN()-COLUMN($E30))))</f>
        <v/>
      </c>
      <c r="F30" s="36" t="str">
        <f ca="1">IF(ISBLANK(OFFSET('node config'!$U30,0,2*(COLUMN()-COLUMN($E30)))),"",OFFSET('node config'!$U30,0,2*(COLUMN()-COLUMN($E30))))</f>
        <v/>
      </c>
      <c r="G30" s="36" t="str">
        <f ca="1">IF(ISBLANK(OFFSET('node config'!$U30,0,2*(COLUMN()-COLUMN($E30)))),"",OFFSET('node config'!$U30,0,2*(COLUMN()-COLUMN($E30))))</f>
        <v/>
      </c>
      <c r="H30" s="36" t="str">
        <f ca="1">IF(ISBLANK(OFFSET('node config'!$U30,0,2*(COLUMN()-COLUMN($E30)))),"",OFFSET('node config'!$U30,0,2*(COLUMN()-COLUMN($E30))))</f>
        <v/>
      </c>
      <c r="I30" s="36" t="str">
        <f ca="1">IF(ISBLANK(OFFSET('node config'!$U30,0,2*(COLUMN()-COLUMN($E30)))),"",OFFSET('node config'!$U30,0,2*(COLUMN()-COLUMN($E30))))</f>
        <v/>
      </c>
      <c r="J30" s="36" t="str">
        <f ca="1">IF(ISBLANK(OFFSET('node config'!$U30,0,2*(COLUMN()-COLUMN($E30)))),"",OFFSET('node config'!$U30,0,2*(COLUMN()-COLUMN($E30))))</f>
        <v/>
      </c>
      <c r="K30" s="36" t="str">
        <f ca="1">IF(ISBLANK(OFFSET('node config'!$U30,0,2*(COLUMN()-COLUMN($E30)))),"",OFFSET('node config'!$U30,0,2*(COLUMN()-COLUMN($E30))))</f>
        <v/>
      </c>
      <c r="L30" s="36" t="str">
        <f ca="1">IF(ISBLANK(OFFSET('node config'!$U30,0,2*(COLUMN()-COLUMN($E30)))),"",OFFSET('node config'!$U30,0,2*(COLUMN()-COLUMN($E30))))</f>
        <v/>
      </c>
      <c r="M30" s="38" t="str">
        <f ca="1">IFERROR(OFFSET('node config'!$V30,0,2*(COLUMN()-COLUMN($M30)))/INDEX('node config'!$B30:$B79,MATCH(E30,'node config'!$A30:$A79,0))-1,"")</f>
        <v/>
      </c>
      <c r="N30" s="38" t="str">
        <f ca="1">IFERROR(OFFSET('node config'!$V30,0,2*(COLUMN()-COLUMN($M30)))/INDEX('node config'!$B30:$B79,MATCH(F30,'node config'!$A30:$A79,0))-1,"")</f>
        <v/>
      </c>
      <c r="O30" s="38" t="str">
        <f ca="1">IFERROR(OFFSET('node config'!$V30,0,2*(COLUMN()-COLUMN($M30)))/INDEX('node config'!$B30:$B79,MATCH(G30,'node config'!$A30:$A79,0))-1,"")</f>
        <v/>
      </c>
      <c r="P30" s="38" t="str">
        <f ca="1">IFERROR(OFFSET('node config'!$V30,0,2*(COLUMN()-COLUMN($M30)))/INDEX('node config'!$B30:$B79,MATCH(H30,'node config'!$A30:$A79,0))-1,"")</f>
        <v/>
      </c>
      <c r="Q30" s="38" t="str">
        <f ca="1">IFERROR(OFFSET('node config'!$V30,0,2*(COLUMN()-COLUMN($M30)))/INDEX('node config'!$B30:$B79,MATCH(I30,'node config'!$A30:$A79,0))-1,"")</f>
        <v/>
      </c>
      <c r="R30" s="38" t="str">
        <f ca="1">IFERROR(OFFSET('node config'!$V30,0,2*(COLUMN()-COLUMN($M30)))/INDEX('node config'!$B30:$B79,MATCH(J30,'node config'!$A30:$A79,0))-1,"")</f>
        <v/>
      </c>
      <c r="S30" s="38" t="str">
        <f ca="1">IFERROR(OFFSET('node config'!$V30,0,2*(COLUMN()-COLUMN($M30)))/INDEX('node config'!$B30:$B79,MATCH(K30,'node config'!$A30:$A79,0))-1,"")</f>
        <v/>
      </c>
      <c r="T30" s="38" t="str">
        <f ca="1">IFERROR(OFFSET('node config'!$V30,0,2*(COLUMN()-COLUMN($M30)))/INDEX('node config'!$B30:$B79,MATCH(L30,'node config'!$A30:$A79,0))-1,"")</f>
        <v/>
      </c>
      <c r="U30" s="36" t="str">
        <f t="shared" ca="1" si="352"/>
        <v/>
      </c>
      <c r="V30" s="36" t="str">
        <f t="shared" ca="1" si="352"/>
        <v/>
      </c>
      <c r="W30" s="36" t="str">
        <f t="shared" ca="1" si="352"/>
        <v/>
      </c>
      <c r="X30" s="36" t="str">
        <f t="shared" ca="1" si="352"/>
        <v/>
      </c>
      <c r="Y30" s="36" t="str">
        <f t="shared" ca="1" si="352"/>
        <v/>
      </c>
      <c r="Z30" s="36" t="str">
        <f t="shared" ca="1" si="352"/>
        <v/>
      </c>
      <c r="AA30" s="36" t="str">
        <f t="shared" ca="1" si="352"/>
        <v/>
      </c>
      <c r="AB30" s="36" t="str">
        <f t="shared" ca="1" si="352"/>
        <v/>
      </c>
      <c r="AC30" s="40">
        <f t="shared" ca="1" si="353"/>
        <v>1411</v>
      </c>
      <c r="AD30" s="40">
        <f t="shared" ca="1" si="354"/>
        <v>0</v>
      </c>
      <c r="AE30" s="40">
        <f t="shared" ca="1" si="355"/>
        <v>0</v>
      </c>
      <c r="AF30" s="40">
        <f t="shared" ca="1" si="356"/>
        <v>0</v>
      </c>
      <c r="AG30" s="40">
        <f t="shared" ca="1" si="357"/>
        <v>0</v>
      </c>
      <c r="AH30" s="40">
        <f t="shared" ca="1" si="358"/>
        <v>0</v>
      </c>
      <c r="AI30" s="40">
        <f t="shared" ca="1" si="359"/>
        <v>0</v>
      </c>
      <c r="AJ30" s="40">
        <f t="shared" ca="1" si="360"/>
        <v>0</v>
      </c>
      <c r="AK30" s="39">
        <f t="shared" ca="1" si="2"/>
        <v>0</v>
      </c>
      <c r="AL30" s="39">
        <f t="shared" ca="1" si="3"/>
        <v>0</v>
      </c>
      <c r="AM30" s="39">
        <f t="shared" ca="1" si="4"/>
        <v>0</v>
      </c>
      <c r="AN30" s="39">
        <f t="shared" ca="1" si="5"/>
        <v>0</v>
      </c>
      <c r="AO30" s="39">
        <f t="shared" ca="1" si="6"/>
        <v>0</v>
      </c>
      <c r="AP30" s="39">
        <f t="shared" ca="1" si="7"/>
        <v>0</v>
      </c>
      <c r="AQ30" s="39">
        <f t="shared" ca="1" si="8"/>
        <v>0</v>
      </c>
      <c r="AR30" s="39">
        <f t="shared" ca="1" si="9"/>
        <v>22132</v>
      </c>
      <c r="AS30" s="39">
        <f t="shared" ca="1" si="10"/>
        <v>22132</v>
      </c>
      <c r="AT30" s="39">
        <f t="shared" ca="1" si="11"/>
        <v>22132</v>
      </c>
      <c r="AU30" s="39">
        <f t="shared" ca="1" si="12"/>
        <v>0</v>
      </c>
      <c r="AV30" s="39">
        <f t="shared" ca="1" si="13"/>
        <v>0</v>
      </c>
      <c r="AW30" s="39">
        <f t="shared" ca="1" si="14"/>
        <v>0</v>
      </c>
      <c r="AX30" s="39">
        <f t="shared" ca="1" si="15"/>
        <v>0</v>
      </c>
      <c r="AY30" s="39">
        <f t="shared" ca="1" si="16"/>
        <v>0</v>
      </c>
      <c r="AZ30" s="39">
        <f t="shared" ca="1" si="17"/>
        <v>0</v>
      </c>
      <c r="BA30" s="39">
        <f t="shared" ca="1" si="18"/>
        <v>0</v>
      </c>
      <c r="BB30" s="39">
        <f t="shared" ca="1" si="19"/>
        <v>0</v>
      </c>
      <c r="BC30" s="39">
        <f t="shared" ca="1" si="20"/>
        <v>0</v>
      </c>
      <c r="BD30" s="39">
        <f t="shared" ca="1" si="21"/>
        <v>0</v>
      </c>
      <c r="BE30" s="39">
        <f t="shared" ca="1" si="22"/>
        <v>0</v>
      </c>
      <c r="BF30" s="39">
        <f t="shared" ca="1" si="23"/>
        <v>0</v>
      </c>
      <c r="BG30" s="39">
        <f t="shared" ca="1" si="24"/>
        <v>0</v>
      </c>
      <c r="BH30" s="39">
        <f t="shared" ca="1" si="25"/>
        <v>0</v>
      </c>
      <c r="BI30" s="39">
        <f t="shared" ca="1" si="26"/>
        <v>0</v>
      </c>
      <c r="BJ30" s="39">
        <f t="shared" ca="1" si="27"/>
        <v>0</v>
      </c>
      <c r="BK30" s="39">
        <f t="shared" ca="1" si="28"/>
        <v>0</v>
      </c>
      <c r="BL30" s="39">
        <f t="shared" ca="1" si="29"/>
        <v>0</v>
      </c>
      <c r="BM30" s="39">
        <f t="shared" ca="1" si="30"/>
        <v>0</v>
      </c>
      <c r="BN30" s="39">
        <f t="shared" ca="1" si="31"/>
        <v>0</v>
      </c>
      <c r="BO30" s="39">
        <f t="shared" ca="1" si="32"/>
        <v>0</v>
      </c>
      <c r="BP30" s="39">
        <f t="shared" ca="1" si="33"/>
        <v>0</v>
      </c>
      <c r="BQ30" s="39">
        <f t="shared" ca="1" si="34"/>
        <v>0</v>
      </c>
      <c r="BR30" s="39">
        <f t="shared" ca="1" si="35"/>
        <v>0</v>
      </c>
      <c r="BS30" s="39">
        <f t="shared" ca="1" si="36"/>
        <v>0</v>
      </c>
      <c r="BT30" s="39">
        <f t="shared" ca="1" si="37"/>
        <v>2</v>
      </c>
      <c r="BU30" s="39">
        <f t="shared" ca="1" si="38"/>
        <v>29</v>
      </c>
      <c r="BV30" s="39">
        <f t="shared" ca="1" si="39"/>
        <v>-195</v>
      </c>
      <c r="BW30" s="39">
        <f t="shared" ca="1" si="40"/>
        <v>4</v>
      </c>
      <c r="BX30" s="39">
        <f t="shared" ca="1" si="41"/>
        <v>0</v>
      </c>
      <c r="BY30" s="39">
        <f t="shared" ca="1" si="42"/>
        <v>0</v>
      </c>
      <c r="BZ30" s="39">
        <f t="shared" ca="1" si="43"/>
        <v>0</v>
      </c>
      <c r="CA30" s="39">
        <f t="shared" ca="1" si="44"/>
        <v>0</v>
      </c>
      <c r="CB30" s="39">
        <f t="shared" ca="1" si="45"/>
        <v>0</v>
      </c>
      <c r="CC30" s="39">
        <f t="shared" ca="1" si="46"/>
        <v>0</v>
      </c>
      <c r="CD30" s="39">
        <f t="shared" ca="1" si="47"/>
        <v>0</v>
      </c>
      <c r="CE30" s="39">
        <f t="shared" ca="1" si="48"/>
        <v>0</v>
      </c>
      <c r="CF30" s="39">
        <f t="shared" ca="1" si="49"/>
        <v>0</v>
      </c>
      <c r="CG30" s="39">
        <f t="shared" ca="1" si="50"/>
        <v>0</v>
      </c>
      <c r="CH30" s="39">
        <f t="shared" ca="1" si="51"/>
        <v>0</v>
      </c>
      <c r="CI30" s="39">
        <f t="shared" ca="1" si="52"/>
        <v>0</v>
      </c>
      <c r="CJ30" s="39">
        <f t="shared" ca="1" si="53"/>
        <v>0</v>
      </c>
      <c r="CK30" s="39">
        <f t="shared" ca="1" si="54"/>
        <v>0</v>
      </c>
      <c r="CL30" s="39">
        <f t="shared" ca="1" si="55"/>
        <v>0</v>
      </c>
      <c r="CM30" s="39">
        <f t="shared" ca="1" si="56"/>
        <v>0</v>
      </c>
      <c r="CN30" s="39">
        <f t="shared" ca="1" si="57"/>
        <v>0</v>
      </c>
      <c r="CO30" s="39">
        <f t="shared" ca="1" si="58"/>
        <v>0</v>
      </c>
      <c r="CP30" s="39">
        <f t="shared" ca="1" si="59"/>
        <v>0</v>
      </c>
      <c r="CQ30" s="39">
        <f t="shared" ca="1" si="60"/>
        <v>0</v>
      </c>
      <c r="CR30" s="39">
        <f t="shared" ca="1" si="61"/>
        <v>0</v>
      </c>
      <c r="CS30" s="39">
        <f t="shared" ca="1" si="62"/>
        <v>0</v>
      </c>
      <c r="CT30" s="39">
        <f t="shared" ca="1" si="63"/>
        <v>0</v>
      </c>
      <c r="CU30" s="39">
        <f t="shared" ca="1" si="64"/>
        <v>0</v>
      </c>
      <c r="CV30" s="39">
        <f t="shared" ca="1" si="65"/>
        <v>47</v>
      </c>
      <c r="CW30" s="39">
        <f t="shared" ca="1" si="66"/>
        <v>23</v>
      </c>
      <c r="CX30" s="39">
        <f t="shared" ca="1" si="67"/>
        <v>870</v>
      </c>
      <c r="CY30" s="39">
        <f t="shared" ca="1" si="68"/>
        <v>1</v>
      </c>
      <c r="CZ30" s="39">
        <f t="shared" ca="1" si="69"/>
        <v>0</v>
      </c>
      <c r="DA30" s="39">
        <f t="shared" ca="1" si="70"/>
        <v>0</v>
      </c>
      <c r="DB30" s="39">
        <f t="shared" ca="1" si="71"/>
        <v>0</v>
      </c>
      <c r="DC30" s="39">
        <f t="shared" ca="1" si="72"/>
        <v>22132</v>
      </c>
      <c r="DD30" s="39">
        <f t="shared" ca="1" si="73"/>
        <v>22132</v>
      </c>
      <c r="DE30" s="39">
        <f t="shared" ca="1" si="74"/>
        <v>0</v>
      </c>
      <c r="DF30" s="39">
        <f t="shared" ca="1" si="75"/>
        <v>0</v>
      </c>
      <c r="DG30" s="39">
        <f t="shared" ca="1" si="76"/>
        <v>0</v>
      </c>
      <c r="DH30" s="39">
        <f t="shared" ca="1" si="77"/>
        <v>0</v>
      </c>
      <c r="DI30" s="39">
        <f t="shared" ca="1" si="78"/>
        <v>0</v>
      </c>
      <c r="DJ30" s="39">
        <f t="shared" ca="1" si="79"/>
        <v>0</v>
      </c>
      <c r="DK30" s="39">
        <f t="shared" ca="1" si="80"/>
        <v>0</v>
      </c>
      <c r="DL30" s="39">
        <f t="shared" ca="1" si="81"/>
        <v>0</v>
      </c>
      <c r="DM30" s="39">
        <f t="shared" ca="1" si="82"/>
        <v>0</v>
      </c>
      <c r="DN30" s="39">
        <f t="shared" ca="1" si="83"/>
        <v>0</v>
      </c>
      <c r="DO30" s="39">
        <f t="shared" ca="1" si="84"/>
        <v>0</v>
      </c>
      <c r="DP30" s="39">
        <f t="shared" ca="1" si="85"/>
        <v>0</v>
      </c>
      <c r="DQ30" s="39">
        <f t="shared" ca="1" si="86"/>
        <v>0</v>
      </c>
      <c r="DR30" s="39">
        <f t="shared" ca="1" si="87"/>
        <v>0</v>
      </c>
      <c r="DS30" s="39">
        <f t="shared" ca="1" si="88"/>
        <v>0</v>
      </c>
      <c r="DT30" s="39">
        <f t="shared" ca="1" si="89"/>
        <v>0</v>
      </c>
      <c r="DU30" s="39">
        <f t="shared" ca="1" si="90"/>
        <v>0</v>
      </c>
      <c r="DV30" s="39">
        <f t="shared" ca="1" si="91"/>
        <v>0</v>
      </c>
      <c r="DW30" s="39">
        <f t="shared" ca="1" si="92"/>
        <v>0</v>
      </c>
      <c r="DX30" s="39">
        <f t="shared" ca="1" si="93"/>
        <v>0</v>
      </c>
      <c r="DY30" s="39">
        <f t="shared" ca="1" si="94"/>
        <v>0</v>
      </c>
      <c r="DZ30" s="39">
        <f t="shared" ca="1" si="95"/>
        <v>0</v>
      </c>
      <c r="EA30" s="39">
        <f t="shared" ca="1" si="96"/>
        <v>0</v>
      </c>
      <c r="EB30" s="39">
        <f t="shared" ca="1" si="97"/>
        <v>0</v>
      </c>
      <c r="EC30" s="39">
        <f t="shared" ca="1" si="98"/>
        <v>0</v>
      </c>
      <c r="ED30" s="39">
        <f t="shared" ca="1" si="99"/>
        <v>0</v>
      </c>
      <c r="EE30" s="39">
        <f t="shared" ca="1" si="100"/>
        <v>0</v>
      </c>
      <c r="EF30" s="39">
        <f t="shared" ca="1" si="101"/>
        <v>0</v>
      </c>
      <c r="EG30" s="39">
        <f t="shared" ca="1" si="102"/>
        <v>0</v>
      </c>
      <c r="EH30" s="39">
        <f t="shared" ca="1" si="103"/>
        <v>0</v>
      </c>
      <c r="EI30" s="39">
        <f t="shared" ca="1" si="104"/>
        <v>0</v>
      </c>
      <c r="EJ30" s="39">
        <f t="shared" ca="1" si="105"/>
        <v>0</v>
      </c>
      <c r="EK30" s="39">
        <f t="shared" ca="1" si="106"/>
        <v>0</v>
      </c>
      <c r="EL30" s="39">
        <f t="shared" ca="1" si="107"/>
        <v>0</v>
      </c>
      <c r="EM30" s="39">
        <f t="shared" ca="1" si="108"/>
        <v>0</v>
      </c>
      <c r="EN30" s="39">
        <f t="shared" ca="1" si="109"/>
        <v>0</v>
      </c>
      <c r="EO30" s="39">
        <f t="shared" ca="1" si="110"/>
        <v>0</v>
      </c>
      <c r="EP30" s="39">
        <f t="shared" ca="1" si="111"/>
        <v>0</v>
      </c>
      <c r="EQ30" s="39">
        <f t="shared" ca="1" si="112"/>
        <v>0</v>
      </c>
      <c r="ER30" s="39">
        <f t="shared" ca="1" si="113"/>
        <v>0</v>
      </c>
      <c r="ES30" s="39">
        <f t="shared" ca="1" si="114"/>
        <v>0</v>
      </c>
      <c r="ET30" s="39">
        <f t="shared" ca="1" si="115"/>
        <v>0</v>
      </c>
      <c r="EU30" s="39">
        <f t="shared" ca="1" si="116"/>
        <v>0</v>
      </c>
      <c r="EV30" s="39">
        <f t="shared" ca="1" si="117"/>
        <v>0</v>
      </c>
      <c r="EW30" s="39">
        <f t="shared" ca="1" si="118"/>
        <v>0</v>
      </c>
      <c r="EX30" s="39">
        <f t="shared" ca="1" si="119"/>
        <v>0</v>
      </c>
      <c r="EY30" s="39">
        <f t="shared" ca="1" si="120"/>
        <v>0</v>
      </c>
      <c r="EZ30" s="39">
        <f t="shared" ca="1" si="121"/>
        <v>0</v>
      </c>
      <c r="FA30" s="39">
        <f t="shared" ca="1" si="122"/>
        <v>0</v>
      </c>
      <c r="FB30" s="39">
        <f t="shared" ca="1" si="123"/>
        <v>0</v>
      </c>
      <c r="FC30" s="39">
        <f t="shared" ca="1" si="124"/>
        <v>0</v>
      </c>
      <c r="FD30" s="39">
        <f t="shared" ca="1" si="125"/>
        <v>0</v>
      </c>
      <c r="FE30" s="39">
        <f t="shared" ca="1" si="126"/>
        <v>0</v>
      </c>
      <c r="FF30" s="39">
        <f t="shared" ca="1" si="127"/>
        <v>0</v>
      </c>
      <c r="FG30" s="39">
        <f t="shared" ca="1" si="128"/>
        <v>0</v>
      </c>
      <c r="FH30" s="39">
        <f t="shared" ca="1" si="129"/>
        <v>0</v>
      </c>
      <c r="FI30" s="39">
        <f t="shared" ca="1" si="130"/>
        <v>0</v>
      </c>
      <c r="FJ30" s="39">
        <f t="shared" ca="1" si="131"/>
        <v>0</v>
      </c>
      <c r="FK30" s="39">
        <f t="shared" ca="1" si="132"/>
        <v>0</v>
      </c>
      <c r="FL30" s="39">
        <f t="shared" ca="1" si="133"/>
        <v>0</v>
      </c>
      <c r="FM30" s="39">
        <f t="shared" ca="1" si="134"/>
        <v>0</v>
      </c>
      <c r="FN30" s="39">
        <f t="shared" ca="1" si="135"/>
        <v>0</v>
      </c>
      <c r="FO30" s="39">
        <f t="shared" ca="1" si="136"/>
        <v>0</v>
      </c>
      <c r="FP30" s="39">
        <f t="shared" ca="1" si="137"/>
        <v>0</v>
      </c>
      <c r="FQ30" s="39">
        <f t="shared" ca="1" si="138"/>
        <v>0</v>
      </c>
      <c r="FR30" s="39">
        <f t="shared" ca="1" si="139"/>
        <v>0</v>
      </c>
      <c r="FS30" s="39">
        <f t="shared" ca="1" si="140"/>
        <v>0</v>
      </c>
      <c r="FT30" s="39">
        <f t="shared" ca="1" si="141"/>
        <v>0</v>
      </c>
      <c r="FU30" s="39">
        <f t="shared" ca="1" si="142"/>
        <v>0</v>
      </c>
      <c r="FV30" s="39">
        <f t="shared" ca="1" si="143"/>
        <v>0</v>
      </c>
      <c r="FW30" s="39">
        <f t="shared" ca="1" si="144"/>
        <v>0</v>
      </c>
      <c r="FX30" s="39">
        <f t="shared" ca="1" si="145"/>
        <v>0</v>
      </c>
      <c r="FY30" s="39">
        <f t="shared" ca="1" si="146"/>
        <v>0</v>
      </c>
      <c r="FZ30" s="39">
        <f t="shared" ca="1" si="147"/>
        <v>0</v>
      </c>
      <c r="GA30" s="39">
        <f t="shared" ca="1" si="148"/>
        <v>0</v>
      </c>
      <c r="GB30" s="39">
        <f t="shared" ca="1" si="149"/>
        <v>5</v>
      </c>
      <c r="GC30" s="39">
        <f t="shared" ca="1" si="150"/>
        <v>2</v>
      </c>
      <c r="GD30" s="39">
        <f t="shared" ca="1" si="151"/>
        <v>0</v>
      </c>
      <c r="GE30" s="39">
        <f t="shared" ca="1" si="152"/>
        <v>0</v>
      </c>
      <c r="GF30" s="39">
        <f t="shared" ca="1" si="153"/>
        <v>0</v>
      </c>
      <c r="GG30" s="39">
        <f t="shared" ca="1" si="154"/>
        <v>0</v>
      </c>
      <c r="GH30" s="39">
        <f t="shared" ca="1" si="155"/>
        <v>0</v>
      </c>
      <c r="GI30" s="39">
        <f t="shared" ca="1" si="156"/>
        <v>0</v>
      </c>
      <c r="GJ30" s="39">
        <f t="shared" ca="1" si="157"/>
        <v>0</v>
      </c>
      <c r="GK30" s="39">
        <f t="shared" ca="1" si="158"/>
        <v>0</v>
      </c>
      <c r="GL30" s="39">
        <f t="shared" ca="1" si="159"/>
        <v>0</v>
      </c>
      <c r="GM30" s="39">
        <f t="shared" ca="1" si="160"/>
        <v>0</v>
      </c>
      <c r="GN30" s="39">
        <f t="shared" ca="1" si="161"/>
        <v>0</v>
      </c>
      <c r="GO30" s="39">
        <f t="shared" ca="1" si="162"/>
        <v>0</v>
      </c>
      <c r="GP30" s="39">
        <f t="shared" ca="1" si="163"/>
        <v>0</v>
      </c>
      <c r="GQ30" s="39">
        <f t="shared" ca="1" si="164"/>
        <v>0</v>
      </c>
      <c r="GR30" s="39">
        <f t="shared" ca="1" si="165"/>
        <v>0</v>
      </c>
      <c r="GS30" s="39">
        <f t="shared" ca="1" si="166"/>
        <v>0</v>
      </c>
      <c r="GT30" s="39">
        <f t="shared" ca="1" si="167"/>
        <v>0</v>
      </c>
      <c r="GU30" s="39">
        <f t="shared" ca="1" si="168"/>
        <v>0</v>
      </c>
      <c r="GV30" s="39">
        <f t="shared" ca="1" si="169"/>
        <v>0</v>
      </c>
      <c r="GW30" s="39">
        <f t="shared" ca="1" si="170"/>
        <v>0</v>
      </c>
      <c r="GX30" s="39">
        <f t="shared" ca="1" si="171"/>
        <v>0</v>
      </c>
      <c r="GY30" s="39">
        <f t="shared" ca="1" si="172"/>
        <v>0</v>
      </c>
      <c r="GZ30" s="39">
        <f t="shared" ca="1" si="173"/>
        <v>0</v>
      </c>
      <c r="HA30" s="39">
        <f t="shared" ca="1" si="174"/>
        <v>0</v>
      </c>
      <c r="HB30" s="39">
        <f t="shared" ca="1" si="175"/>
        <v>0</v>
      </c>
      <c r="HC30" s="39">
        <f t="shared" ca="1" si="176"/>
        <v>0</v>
      </c>
      <c r="HD30" s="39">
        <f t="shared" ca="1" si="177"/>
        <v>0</v>
      </c>
      <c r="HE30" s="39">
        <f t="shared" ca="1" si="178"/>
        <v>0</v>
      </c>
      <c r="HF30" s="39">
        <f t="shared" ca="1" si="179"/>
        <v>0</v>
      </c>
      <c r="HG30" s="39">
        <f t="shared" ca="1" si="180"/>
        <v>0</v>
      </c>
      <c r="HH30" s="39">
        <f t="shared" ca="1" si="181"/>
        <v>0</v>
      </c>
      <c r="HI30" s="39">
        <f t="shared" ca="1" si="182"/>
        <v>0</v>
      </c>
      <c r="HJ30" s="39">
        <f t="shared" ca="1" si="183"/>
        <v>0</v>
      </c>
      <c r="HK30" s="39">
        <f t="shared" ca="1" si="184"/>
        <v>0</v>
      </c>
      <c r="HL30" s="39">
        <f t="shared" ca="1" si="185"/>
        <v>0</v>
      </c>
      <c r="HM30" s="39">
        <f t="shared" ca="1" si="186"/>
        <v>0</v>
      </c>
      <c r="HN30" s="39">
        <f t="shared" ca="1" si="187"/>
        <v>0</v>
      </c>
      <c r="HO30" s="39">
        <f t="shared" ca="1" si="188"/>
        <v>0</v>
      </c>
      <c r="HP30" s="39">
        <f t="shared" ca="1" si="189"/>
        <v>0</v>
      </c>
      <c r="HQ30" s="39">
        <f t="shared" ca="1" si="190"/>
        <v>0</v>
      </c>
      <c r="HR30" s="39">
        <f t="shared" ca="1" si="191"/>
        <v>36241</v>
      </c>
      <c r="HS30" s="39">
        <f t="shared" ca="1" si="192"/>
        <v>2</v>
      </c>
      <c r="HT30" s="39">
        <f t="shared" ca="1" si="193"/>
        <v>1</v>
      </c>
      <c r="HU30" s="39">
        <f t="shared" ca="1" si="194"/>
        <v>0</v>
      </c>
      <c r="HV30" s="39">
        <f t="shared" ca="1" si="195"/>
        <v>0</v>
      </c>
      <c r="HW30" s="39">
        <f t="shared" ca="1" si="196"/>
        <v>0</v>
      </c>
      <c r="HX30" s="39">
        <f t="shared" ca="1" si="197"/>
        <v>0</v>
      </c>
      <c r="HY30" s="39">
        <f t="shared" ca="1" si="198"/>
        <v>0</v>
      </c>
      <c r="HZ30" s="39">
        <f t="shared" ca="1" si="199"/>
        <v>0</v>
      </c>
      <c r="IA30" s="39">
        <f t="shared" ca="1" si="200"/>
        <v>0</v>
      </c>
      <c r="IB30" s="39">
        <f t="shared" ca="1" si="201"/>
        <v>0</v>
      </c>
      <c r="IC30" s="39">
        <f t="shared" ca="1" si="202"/>
        <v>0</v>
      </c>
      <c r="ID30" s="39">
        <f t="shared" ca="1" si="203"/>
        <v>0</v>
      </c>
      <c r="IE30" s="39">
        <f t="shared" ca="1" si="204"/>
        <v>0</v>
      </c>
      <c r="IF30" s="39">
        <f t="shared" ca="1" si="205"/>
        <v>0</v>
      </c>
      <c r="IG30" s="39">
        <f t="shared" ca="1" si="206"/>
        <v>5</v>
      </c>
      <c r="IH30" s="39">
        <f t="shared" ca="1" si="207"/>
        <v>2</v>
      </c>
      <c r="II30" s="39">
        <f t="shared" ca="1" si="208"/>
        <v>0</v>
      </c>
      <c r="IJ30" s="39">
        <f t="shared" ca="1" si="209"/>
        <v>0</v>
      </c>
      <c r="IK30" s="39">
        <f t="shared" ca="1" si="210"/>
        <v>0</v>
      </c>
      <c r="IL30" s="39">
        <f t="shared" ca="1" si="211"/>
        <v>0</v>
      </c>
      <c r="IM30" s="39">
        <f t="shared" ca="1" si="212"/>
        <v>1</v>
      </c>
      <c r="IN30" s="39">
        <f t="shared" ca="1" si="213"/>
        <v>421</v>
      </c>
      <c r="IO30" s="39">
        <f t="shared" ca="1" si="214"/>
        <v>-84</v>
      </c>
      <c r="IP30" s="39">
        <f t="shared" ca="1" si="215"/>
        <v>0</v>
      </c>
      <c r="IQ30" s="39">
        <f t="shared" ca="1" si="216"/>
        <v>0</v>
      </c>
      <c r="IR30" s="39">
        <f t="shared" ca="1" si="217"/>
        <v>0</v>
      </c>
      <c r="IS30" s="39">
        <f t="shared" ca="1" si="218"/>
        <v>0</v>
      </c>
      <c r="IT30" s="39">
        <f t="shared" ca="1" si="219"/>
        <v>0</v>
      </c>
      <c r="IU30" s="39">
        <f t="shared" ca="1" si="220"/>
        <v>0</v>
      </c>
      <c r="IV30" s="39">
        <f t="shared" ca="1" si="221"/>
        <v>0</v>
      </c>
      <c r="IW30" s="39">
        <f t="shared" ca="1" si="222"/>
        <v>0</v>
      </c>
      <c r="IX30" s="39">
        <f t="shared" ca="1" si="223"/>
        <v>0</v>
      </c>
      <c r="IY30" s="39">
        <f t="shared" ca="1" si="224"/>
        <v>0</v>
      </c>
      <c r="IZ30" s="39">
        <f t="shared" ca="1" si="225"/>
        <v>0</v>
      </c>
      <c r="JA30" s="39">
        <f t="shared" ca="1" si="226"/>
        <v>0</v>
      </c>
      <c r="JB30" s="39">
        <f t="shared" ca="1" si="227"/>
        <v>0</v>
      </c>
      <c r="JC30" s="39">
        <f t="shared" ca="1" si="228"/>
        <v>0</v>
      </c>
      <c r="JD30" s="39">
        <f t="shared" ca="1" si="229"/>
        <v>0</v>
      </c>
      <c r="JE30" s="39">
        <f t="shared" ca="1" si="230"/>
        <v>0</v>
      </c>
      <c r="JF30" s="39">
        <f t="shared" ca="1" si="231"/>
        <v>0</v>
      </c>
      <c r="JG30" s="39">
        <f t="shared" ca="1" si="232"/>
        <v>0</v>
      </c>
      <c r="JH30" s="39">
        <f t="shared" ca="1" si="233"/>
        <v>0</v>
      </c>
      <c r="JI30" s="39">
        <f t="shared" ca="1" si="234"/>
        <v>0</v>
      </c>
      <c r="JJ30" s="39">
        <f t="shared" ca="1" si="235"/>
        <v>0</v>
      </c>
      <c r="JK30" s="39">
        <f t="shared" ca="1" si="236"/>
        <v>0</v>
      </c>
      <c r="JL30" s="39">
        <f t="shared" ca="1" si="237"/>
        <v>0</v>
      </c>
      <c r="JM30" s="39">
        <f t="shared" ca="1" si="238"/>
        <v>0</v>
      </c>
      <c r="JN30" s="39">
        <f t="shared" ca="1" si="239"/>
        <v>0</v>
      </c>
      <c r="JO30" s="39">
        <f t="shared" ca="1" si="240"/>
        <v>0</v>
      </c>
      <c r="JP30" s="39">
        <f t="shared" ca="1" si="241"/>
        <v>0</v>
      </c>
      <c r="JQ30" s="39">
        <f t="shared" ca="1" si="242"/>
        <v>0</v>
      </c>
      <c r="JR30" s="39">
        <f t="shared" ca="1" si="243"/>
        <v>0</v>
      </c>
      <c r="JS30" s="39">
        <f t="shared" ca="1" si="244"/>
        <v>0</v>
      </c>
      <c r="JT30" s="39">
        <f t="shared" ca="1" si="245"/>
        <v>0</v>
      </c>
      <c r="JU30" s="39">
        <f t="shared" ca="1" si="246"/>
        <v>0</v>
      </c>
      <c r="JV30" s="39">
        <f t="shared" ca="1" si="247"/>
        <v>0</v>
      </c>
      <c r="JW30" s="39">
        <f t="shared" ca="1" si="248"/>
        <v>0</v>
      </c>
      <c r="JX30" s="39">
        <f t="shared" ca="1" si="249"/>
        <v>0</v>
      </c>
      <c r="JY30" s="39">
        <f t="shared" ca="1" si="250"/>
        <v>0</v>
      </c>
      <c r="JZ30" s="39">
        <f t="shared" ca="1" si="251"/>
        <v>0</v>
      </c>
      <c r="KA30" s="39">
        <f t="shared" ca="1" si="252"/>
        <v>0</v>
      </c>
      <c r="KB30" s="39">
        <f t="shared" ca="1" si="253"/>
        <v>0</v>
      </c>
      <c r="KC30" s="39">
        <f t="shared" ca="1" si="254"/>
        <v>-167</v>
      </c>
      <c r="KD30" s="39">
        <f t="shared" ca="1" si="255"/>
        <v>7</v>
      </c>
      <c r="KE30" s="39">
        <f t="shared" ca="1" si="256"/>
        <v>3</v>
      </c>
      <c r="KF30" s="39">
        <f t="shared" ca="1" si="257"/>
        <v>13</v>
      </c>
      <c r="KG30" s="39">
        <f t="shared" ca="1" si="258"/>
        <v>1</v>
      </c>
      <c r="KH30" s="39">
        <f t="shared" ca="1" si="259"/>
        <v>0</v>
      </c>
      <c r="KI30" s="39">
        <f t="shared" ca="1" si="260"/>
        <v>0</v>
      </c>
      <c r="KJ30" s="39">
        <f t="shared" ca="1" si="261"/>
        <v>0</v>
      </c>
      <c r="KK30" s="39">
        <f t="shared" ca="1" si="262"/>
        <v>0</v>
      </c>
      <c r="KL30" s="39">
        <f t="shared" ca="1" si="263"/>
        <v>0</v>
      </c>
      <c r="KM30" s="39">
        <f t="shared" ca="1" si="264"/>
        <v>0</v>
      </c>
      <c r="KN30" s="39">
        <f t="shared" ca="1" si="265"/>
        <v>0</v>
      </c>
      <c r="KO30" s="39">
        <f t="shared" ca="1" si="266"/>
        <v>0</v>
      </c>
      <c r="KP30" s="39">
        <f t="shared" ca="1" si="267"/>
        <v>0</v>
      </c>
      <c r="KQ30" s="39">
        <f t="shared" ca="1" si="268"/>
        <v>0</v>
      </c>
      <c r="KR30" s="39">
        <f t="shared" ca="1" si="269"/>
        <v>0</v>
      </c>
      <c r="KS30" s="39">
        <f t="shared" ca="1" si="270"/>
        <v>0</v>
      </c>
      <c r="KT30" s="39">
        <f t="shared" ca="1" si="271"/>
        <v>0</v>
      </c>
      <c r="KU30" s="39">
        <f t="shared" ca="1" si="272"/>
        <v>0</v>
      </c>
      <c r="KV30" s="39">
        <f t="shared" ca="1" si="273"/>
        <v>0</v>
      </c>
      <c r="KW30" s="39">
        <f t="shared" ca="1" si="274"/>
        <v>0</v>
      </c>
      <c r="KX30" s="39">
        <f t="shared" ca="1" si="275"/>
        <v>-245</v>
      </c>
      <c r="KY30" s="39">
        <f t="shared" ca="1" si="276"/>
        <v>2</v>
      </c>
      <c r="KZ30" s="39">
        <f t="shared" ca="1" si="277"/>
        <v>1</v>
      </c>
      <c r="LA30" s="39">
        <f t="shared" ca="1" si="278"/>
        <v>139</v>
      </c>
      <c r="LB30" s="39">
        <f t="shared" ca="1" si="279"/>
        <v>0</v>
      </c>
      <c r="LC30" s="39">
        <f t="shared" ca="1" si="280"/>
        <v>0</v>
      </c>
      <c r="LD30" s="39">
        <f t="shared" ca="1" si="281"/>
        <v>0</v>
      </c>
      <c r="LE30" s="39">
        <f t="shared" ca="1" si="282"/>
        <v>0</v>
      </c>
      <c r="LF30" s="39">
        <f t="shared" ca="1" si="283"/>
        <v>2</v>
      </c>
      <c r="LG30" s="39">
        <f t="shared" ca="1" si="284"/>
        <v>2</v>
      </c>
      <c r="LH30" s="39">
        <f t="shared" ca="1" si="285"/>
        <v>160</v>
      </c>
      <c r="LI30" s="39">
        <f t="shared" ca="1" si="286"/>
        <v>5</v>
      </c>
      <c r="LJ30" s="39">
        <f t="shared" ca="1" si="287"/>
        <v>10</v>
      </c>
      <c r="LK30" s="39">
        <f t="shared" ca="1" si="288"/>
        <v>0</v>
      </c>
      <c r="LL30" s="39">
        <f t="shared" ca="1" si="289"/>
        <v>0</v>
      </c>
      <c r="LM30" s="39">
        <f t="shared" ca="1" si="290"/>
        <v>0</v>
      </c>
      <c r="LN30" s="39">
        <f t="shared" ca="1" si="291"/>
        <v>0</v>
      </c>
      <c r="LO30" s="39">
        <f t="shared" ca="1" si="292"/>
        <v>0</v>
      </c>
      <c r="LP30" s="39">
        <f t="shared" ca="1" si="293"/>
        <v>0</v>
      </c>
      <c r="LQ30" s="39">
        <f t="shared" ca="1" si="294"/>
        <v>0</v>
      </c>
      <c r="LR30" s="39">
        <f t="shared" ca="1" si="295"/>
        <v>0</v>
      </c>
      <c r="LS30" s="39">
        <f t="shared" ca="1" si="296"/>
        <v>2</v>
      </c>
      <c r="LT30" s="39">
        <f t="shared" ca="1" si="297"/>
        <v>769</v>
      </c>
      <c r="LU30" s="39">
        <f t="shared" ca="1" si="298"/>
        <v>5</v>
      </c>
      <c r="LV30" s="39">
        <f t="shared" ca="1" si="299"/>
        <v>13</v>
      </c>
      <c r="LW30" s="39">
        <f t="shared" ca="1" si="300"/>
        <v>59</v>
      </c>
      <c r="LX30" s="39">
        <f t="shared" ca="1" si="301"/>
        <v>6400</v>
      </c>
      <c r="LY30" s="39">
        <f t="shared" ca="1" si="302"/>
        <v>29</v>
      </c>
      <c r="LZ30" s="39">
        <f t="shared" ca="1" si="303"/>
        <v>0</v>
      </c>
      <c r="MA30" s="39">
        <f t="shared" ca="1" si="304"/>
        <v>16</v>
      </c>
      <c r="MB30" s="39">
        <f t="shared" ca="1" si="305"/>
        <v>0</v>
      </c>
      <c r="MC30" s="39">
        <f t="shared" ca="1" si="306"/>
        <v>0</v>
      </c>
      <c r="MD30" s="39">
        <f t="shared" ca="1" si="307"/>
        <v>0</v>
      </c>
      <c r="ME30" s="39">
        <f t="shared" ca="1" si="308"/>
        <v>0</v>
      </c>
      <c r="MF30" s="39">
        <f t="shared" ca="1" si="309"/>
        <v>0</v>
      </c>
      <c r="MG30" s="39">
        <f t="shared" ca="1" si="310"/>
        <v>0</v>
      </c>
      <c r="MH30" s="39">
        <f t="shared" ca="1" si="311"/>
        <v>0</v>
      </c>
      <c r="MI30" s="39">
        <f t="shared" ca="1" si="312"/>
        <v>0</v>
      </c>
      <c r="MJ30" s="39">
        <f t="shared" ca="1" si="313"/>
        <v>0</v>
      </c>
      <c r="MK30" s="39">
        <f t="shared" ca="1" si="314"/>
        <v>0</v>
      </c>
      <c r="ML30" s="39">
        <f t="shared" ca="1" si="315"/>
        <v>0</v>
      </c>
      <c r="MM30" s="39">
        <f t="shared" ca="1" si="316"/>
        <v>0</v>
      </c>
      <c r="MN30" s="39">
        <f t="shared" ca="1" si="317"/>
        <v>0</v>
      </c>
      <c r="MO30" s="39">
        <f t="shared" ca="1" si="318"/>
        <v>0</v>
      </c>
      <c r="MP30" s="39">
        <f t="shared" ca="1" si="319"/>
        <v>0</v>
      </c>
      <c r="MQ30" s="39">
        <f t="shared" ca="1" si="320"/>
        <v>0</v>
      </c>
      <c r="MR30" s="39">
        <f t="shared" ca="1" si="321"/>
        <v>0</v>
      </c>
      <c r="MS30" s="39">
        <f t="shared" ca="1" si="322"/>
        <v>0</v>
      </c>
      <c r="MT30" s="39">
        <f t="shared" ca="1" si="323"/>
        <v>0</v>
      </c>
      <c r="MU30" s="39">
        <f t="shared" ca="1" si="324"/>
        <v>0</v>
      </c>
      <c r="MV30" s="39">
        <f t="shared" ca="1" si="325"/>
        <v>0</v>
      </c>
      <c r="MW30" s="39">
        <f t="shared" ca="1" si="326"/>
        <v>0</v>
      </c>
      <c r="MX30" s="39">
        <f t="shared" ca="1" si="327"/>
        <v>0</v>
      </c>
      <c r="MY30" s="39">
        <f t="shared" ca="1" si="328"/>
        <v>0</v>
      </c>
      <c r="MZ30" s="39">
        <f t="shared" ca="1" si="329"/>
        <v>0</v>
      </c>
      <c r="NA30" s="39">
        <f t="shared" ca="1" si="330"/>
        <v>0</v>
      </c>
      <c r="NB30" s="39">
        <f t="shared" ca="1" si="331"/>
        <v>10</v>
      </c>
      <c r="NC30" s="39">
        <f t="shared" ca="1" si="332"/>
        <v>5</v>
      </c>
      <c r="ND30" s="39">
        <f t="shared" ca="1" si="333"/>
        <v>125</v>
      </c>
      <c r="NE30" s="39">
        <f t="shared" ca="1" si="334"/>
        <v>5</v>
      </c>
      <c r="NF30" s="39">
        <f t="shared" ca="1" si="335"/>
        <v>0</v>
      </c>
      <c r="NG30" s="39">
        <f t="shared" ca="1" si="336"/>
        <v>0</v>
      </c>
      <c r="NH30" s="39">
        <f t="shared" ca="1" si="337"/>
        <v>0</v>
      </c>
      <c r="NI30" s="39">
        <f t="shared" ca="1" si="338"/>
        <v>22132</v>
      </c>
      <c r="NJ30" s="39">
        <f t="shared" ca="1" si="339"/>
        <v>0</v>
      </c>
      <c r="NK30" s="39">
        <f t="shared" ca="1" si="340"/>
        <v>0</v>
      </c>
      <c r="NL30" s="39">
        <f t="shared" ca="1" si="341"/>
        <v>0</v>
      </c>
      <c r="NM30" s="39">
        <f t="shared" ca="1" si="342"/>
        <v>0</v>
      </c>
      <c r="NN30" s="39">
        <f t="shared" ca="1" si="343"/>
        <v>0</v>
      </c>
      <c r="NO30" s="39">
        <f t="shared" ca="1" si="344"/>
        <v>0</v>
      </c>
      <c r="NP30" s="39">
        <f t="shared" ca="1" si="345"/>
        <v>0</v>
      </c>
      <c r="NQ30" s="39">
        <f t="shared" ca="1" si="346"/>
        <v>0</v>
      </c>
      <c r="NR30" s="39">
        <f t="shared" ca="1" si="347"/>
        <v>0</v>
      </c>
      <c r="NS30" s="39">
        <f t="shared" ca="1" si="348"/>
        <v>0</v>
      </c>
      <c r="NT30" s="39">
        <f t="shared" ca="1" si="349"/>
        <v>0</v>
      </c>
      <c r="NU30" s="39">
        <f t="shared" ca="1" si="350"/>
        <v>0</v>
      </c>
      <c r="NV30" s="39">
        <f t="shared" ca="1" si="351"/>
        <v>0</v>
      </c>
    </row>
    <row r="31" spans="1:386" x14ac:dyDescent="0.2">
      <c r="A31" s="39">
        <f>'node config'!$A31</f>
        <v>16</v>
      </c>
      <c r="B31" s="39" t="str">
        <f>'node config'!$C31</f>
        <v>app_first</v>
      </c>
      <c r="C31" s="39">
        <f>'node config'!E31</f>
        <v>1</v>
      </c>
      <c r="D31" s="40">
        <f>'node config'!$H31</f>
        <v>1553</v>
      </c>
      <c r="E31" s="36" t="str">
        <f ca="1">IF(ISBLANK(OFFSET('node config'!$U31,0,2*(COLUMN()-COLUMN($E31)))),"",OFFSET('node config'!$U31,0,2*(COLUMN()-COLUMN($E31))))</f>
        <v/>
      </c>
      <c r="F31" s="36" t="str">
        <f ca="1">IF(ISBLANK(OFFSET('node config'!$U31,0,2*(COLUMN()-COLUMN($E31)))),"",OFFSET('node config'!$U31,0,2*(COLUMN()-COLUMN($E31))))</f>
        <v/>
      </c>
      <c r="G31" s="36" t="str">
        <f ca="1">IF(ISBLANK(OFFSET('node config'!$U31,0,2*(COLUMN()-COLUMN($E31)))),"",OFFSET('node config'!$U31,0,2*(COLUMN()-COLUMN($E31))))</f>
        <v/>
      </c>
      <c r="H31" s="36" t="str">
        <f ca="1">IF(ISBLANK(OFFSET('node config'!$U31,0,2*(COLUMN()-COLUMN($E31)))),"",OFFSET('node config'!$U31,0,2*(COLUMN()-COLUMN($E31))))</f>
        <v/>
      </c>
      <c r="I31" s="36" t="str">
        <f ca="1">IF(ISBLANK(OFFSET('node config'!$U31,0,2*(COLUMN()-COLUMN($E31)))),"",OFFSET('node config'!$U31,0,2*(COLUMN()-COLUMN($E31))))</f>
        <v/>
      </c>
      <c r="J31" s="36" t="str">
        <f ca="1">IF(ISBLANK(OFFSET('node config'!$U31,0,2*(COLUMN()-COLUMN($E31)))),"",OFFSET('node config'!$U31,0,2*(COLUMN()-COLUMN($E31))))</f>
        <v/>
      </c>
      <c r="K31" s="36" t="str">
        <f ca="1">IF(ISBLANK(OFFSET('node config'!$U31,0,2*(COLUMN()-COLUMN($E31)))),"",OFFSET('node config'!$U31,0,2*(COLUMN()-COLUMN($E31))))</f>
        <v/>
      </c>
      <c r="L31" s="36" t="str">
        <f ca="1">IF(ISBLANK(OFFSET('node config'!$U31,0,2*(COLUMN()-COLUMN($E31)))),"",OFFSET('node config'!$U31,0,2*(COLUMN()-COLUMN($E31))))</f>
        <v/>
      </c>
      <c r="M31" s="38" t="str">
        <f ca="1">IFERROR(OFFSET('node config'!$V31,0,2*(COLUMN()-COLUMN($M31)))/INDEX('node config'!$B31:$B80,MATCH(E31,'node config'!$A31:$A80,0))-1,"")</f>
        <v/>
      </c>
      <c r="N31" s="38" t="str">
        <f ca="1">IFERROR(OFFSET('node config'!$V31,0,2*(COLUMN()-COLUMN($M31)))/INDEX('node config'!$B31:$B80,MATCH(F31,'node config'!$A31:$A80,0))-1,"")</f>
        <v/>
      </c>
      <c r="O31" s="38" t="str">
        <f ca="1">IFERROR(OFFSET('node config'!$V31,0,2*(COLUMN()-COLUMN($M31)))/INDEX('node config'!$B31:$B80,MATCH(G31,'node config'!$A31:$A80,0))-1,"")</f>
        <v/>
      </c>
      <c r="P31" s="38" t="str">
        <f ca="1">IFERROR(OFFSET('node config'!$V31,0,2*(COLUMN()-COLUMN($M31)))/INDEX('node config'!$B31:$B80,MATCH(H31,'node config'!$A31:$A80,0))-1,"")</f>
        <v/>
      </c>
      <c r="Q31" s="38" t="str">
        <f ca="1">IFERROR(OFFSET('node config'!$V31,0,2*(COLUMN()-COLUMN($M31)))/INDEX('node config'!$B31:$B80,MATCH(I31,'node config'!$A31:$A80,0))-1,"")</f>
        <v/>
      </c>
      <c r="R31" s="38" t="str">
        <f ca="1">IFERROR(OFFSET('node config'!$V31,0,2*(COLUMN()-COLUMN($M31)))/INDEX('node config'!$B31:$B80,MATCH(J31,'node config'!$A31:$A80,0))-1,"")</f>
        <v/>
      </c>
      <c r="S31" s="38" t="str">
        <f ca="1">IFERROR(OFFSET('node config'!$V31,0,2*(COLUMN()-COLUMN($M31)))/INDEX('node config'!$B31:$B80,MATCH(K31,'node config'!$A31:$A80,0))-1,"")</f>
        <v/>
      </c>
      <c r="T31" s="38" t="str">
        <f ca="1">IFERROR(OFFSET('node config'!$V31,0,2*(COLUMN()-COLUMN($M31)))/INDEX('node config'!$B31:$B80,MATCH(L31,'node config'!$A31:$A80,0))-1,"")</f>
        <v/>
      </c>
      <c r="U31" s="36" t="str">
        <f t="shared" ca="1" si="352"/>
        <v/>
      </c>
      <c r="V31" s="36" t="str">
        <f t="shared" ca="1" si="352"/>
        <v/>
      </c>
      <c r="W31" s="36" t="str">
        <f t="shared" ca="1" si="352"/>
        <v/>
      </c>
      <c r="X31" s="36" t="str">
        <f t="shared" ca="1" si="352"/>
        <v/>
      </c>
      <c r="Y31" s="36" t="str">
        <f t="shared" ca="1" si="352"/>
        <v/>
      </c>
      <c r="Z31" s="36" t="str">
        <f t="shared" ca="1" si="352"/>
        <v/>
      </c>
      <c r="AA31" s="36" t="str">
        <f t="shared" ca="1" si="352"/>
        <v/>
      </c>
      <c r="AB31" s="36" t="str">
        <f t="shared" ca="1" si="352"/>
        <v/>
      </c>
      <c r="AC31" s="40">
        <f t="shared" ca="1" si="353"/>
        <v>1553</v>
      </c>
      <c r="AD31" s="40">
        <f t="shared" ca="1" si="354"/>
        <v>0</v>
      </c>
      <c r="AE31" s="40">
        <f t="shared" ca="1" si="355"/>
        <v>0</v>
      </c>
      <c r="AF31" s="40">
        <f t="shared" ca="1" si="356"/>
        <v>0</v>
      </c>
      <c r="AG31" s="40">
        <f t="shared" ca="1" si="357"/>
        <v>0</v>
      </c>
      <c r="AH31" s="40">
        <f t="shared" ca="1" si="358"/>
        <v>0</v>
      </c>
      <c r="AI31" s="40">
        <f t="shared" ca="1" si="359"/>
        <v>0</v>
      </c>
      <c r="AJ31" s="40">
        <f t="shared" ca="1" si="360"/>
        <v>0</v>
      </c>
      <c r="AK31" s="39">
        <f t="shared" ca="1" si="2"/>
        <v>0</v>
      </c>
      <c r="AL31" s="39">
        <f t="shared" ca="1" si="3"/>
        <v>0</v>
      </c>
      <c r="AM31" s="39">
        <f t="shared" ca="1" si="4"/>
        <v>0</v>
      </c>
      <c r="AN31" s="39">
        <f t="shared" ca="1" si="5"/>
        <v>0</v>
      </c>
      <c r="AO31" s="39">
        <f t="shared" ca="1" si="6"/>
        <v>0</v>
      </c>
      <c r="AP31" s="39">
        <f t="shared" ca="1" si="7"/>
        <v>0</v>
      </c>
      <c r="AQ31" s="39">
        <f t="shared" ca="1" si="8"/>
        <v>0</v>
      </c>
      <c r="AR31" s="39">
        <f t="shared" ca="1" si="9"/>
        <v>22132</v>
      </c>
      <c r="AS31" s="39">
        <f t="shared" ca="1" si="10"/>
        <v>22132</v>
      </c>
      <c r="AT31" s="39">
        <f t="shared" ca="1" si="11"/>
        <v>22132</v>
      </c>
      <c r="AU31" s="39">
        <f t="shared" ca="1" si="12"/>
        <v>0</v>
      </c>
      <c r="AV31" s="39">
        <f t="shared" ca="1" si="13"/>
        <v>0</v>
      </c>
      <c r="AW31" s="39">
        <f t="shared" ca="1" si="14"/>
        <v>0</v>
      </c>
      <c r="AX31" s="39">
        <f t="shared" ca="1" si="15"/>
        <v>0</v>
      </c>
      <c r="AY31" s="39">
        <f t="shared" ca="1" si="16"/>
        <v>0</v>
      </c>
      <c r="AZ31" s="39">
        <f t="shared" ca="1" si="17"/>
        <v>0</v>
      </c>
      <c r="BA31" s="39">
        <f t="shared" ca="1" si="18"/>
        <v>0</v>
      </c>
      <c r="BB31" s="39">
        <f t="shared" ca="1" si="19"/>
        <v>0</v>
      </c>
      <c r="BC31" s="39">
        <f t="shared" ca="1" si="20"/>
        <v>0</v>
      </c>
      <c r="BD31" s="39">
        <f t="shared" ca="1" si="21"/>
        <v>0</v>
      </c>
      <c r="BE31" s="39">
        <f t="shared" ca="1" si="22"/>
        <v>0</v>
      </c>
      <c r="BF31" s="39">
        <f t="shared" ca="1" si="23"/>
        <v>0</v>
      </c>
      <c r="BG31" s="39">
        <f t="shared" ca="1" si="24"/>
        <v>0</v>
      </c>
      <c r="BH31" s="39">
        <f t="shared" ca="1" si="25"/>
        <v>0</v>
      </c>
      <c r="BI31" s="39">
        <f t="shared" ca="1" si="26"/>
        <v>0</v>
      </c>
      <c r="BJ31" s="39">
        <f t="shared" ca="1" si="27"/>
        <v>0</v>
      </c>
      <c r="BK31" s="39">
        <f t="shared" ca="1" si="28"/>
        <v>0</v>
      </c>
      <c r="BL31" s="39">
        <f t="shared" ca="1" si="29"/>
        <v>0</v>
      </c>
      <c r="BM31" s="39">
        <f t="shared" ca="1" si="30"/>
        <v>0</v>
      </c>
      <c r="BN31" s="39">
        <f t="shared" ca="1" si="31"/>
        <v>0</v>
      </c>
      <c r="BO31" s="39">
        <f t="shared" ca="1" si="32"/>
        <v>0</v>
      </c>
      <c r="BP31" s="39">
        <f t="shared" ca="1" si="33"/>
        <v>0</v>
      </c>
      <c r="BQ31" s="39">
        <f t="shared" ca="1" si="34"/>
        <v>0</v>
      </c>
      <c r="BR31" s="39">
        <f t="shared" ca="1" si="35"/>
        <v>0</v>
      </c>
      <c r="BS31" s="39">
        <f t="shared" ca="1" si="36"/>
        <v>0</v>
      </c>
      <c r="BT31" s="39">
        <f t="shared" ca="1" si="37"/>
        <v>2</v>
      </c>
      <c r="BU31" s="39">
        <f t="shared" ca="1" si="38"/>
        <v>29</v>
      </c>
      <c r="BV31" s="39">
        <f t="shared" ca="1" si="39"/>
        <v>-195</v>
      </c>
      <c r="BW31" s="39">
        <f t="shared" ca="1" si="40"/>
        <v>4</v>
      </c>
      <c r="BX31" s="39">
        <f t="shared" ca="1" si="41"/>
        <v>0</v>
      </c>
      <c r="BY31" s="39">
        <f t="shared" ca="1" si="42"/>
        <v>0</v>
      </c>
      <c r="BZ31" s="39">
        <f t="shared" ca="1" si="43"/>
        <v>0</v>
      </c>
      <c r="CA31" s="39">
        <f t="shared" ca="1" si="44"/>
        <v>0</v>
      </c>
      <c r="CB31" s="39">
        <f t="shared" ca="1" si="45"/>
        <v>0</v>
      </c>
      <c r="CC31" s="39">
        <f t="shared" ca="1" si="46"/>
        <v>0</v>
      </c>
      <c r="CD31" s="39">
        <f t="shared" ca="1" si="47"/>
        <v>0</v>
      </c>
      <c r="CE31" s="39">
        <f t="shared" ca="1" si="48"/>
        <v>0</v>
      </c>
      <c r="CF31" s="39">
        <f t="shared" ca="1" si="49"/>
        <v>0</v>
      </c>
      <c r="CG31" s="39">
        <f t="shared" ca="1" si="50"/>
        <v>0</v>
      </c>
      <c r="CH31" s="39">
        <f t="shared" ca="1" si="51"/>
        <v>0</v>
      </c>
      <c r="CI31" s="39">
        <f t="shared" ca="1" si="52"/>
        <v>0</v>
      </c>
      <c r="CJ31" s="39">
        <f t="shared" ca="1" si="53"/>
        <v>0</v>
      </c>
      <c r="CK31" s="39">
        <f t="shared" ca="1" si="54"/>
        <v>0</v>
      </c>
      <c r="CL31" s="39">
        <f t="shared" ca="1" si="55"/>
        <v>0</v>
      </c>
      <c r="CM31" s="39">
        <f t="shared" ca="1" si="56"/>
        <v>0</v>
      </c>
      <c r="CN31" s="39">
        <f t="shared" ca="1" si="57"/>
        <v>0</v>
      </c>
      <c r="CO31" s="39">
        <f t="shared" ca="1" si="58"/>
        <v>0</v>
      </c>
      <c r="CP31" s="39">
        <f t="shared" ca="1" si="59"/>
        <v>0</v>
      </c>
      <c r="CQ31" s="39">
        <f t="shared" ca="1" si="60"/>
        <v>0</v>
      </c>
      <c r="CR31" s="39">
        <f t="shared" ca="1" si="61"/>
        <v>0</v>
      </c>
      <c r="CS31" s="39">
        <f t="shared" ca="1" si="62"/>
        <v>0</v>
      </c>
      <c r="CT31" s="39">
        <f t="shared" ca="1" si="63"/>
        <v>0</v>
      </c>
      <c r="CU31" s="39">
        <f t="shared" ca="1" si="64"/>
        <v>0</v>
      </c>
      <c r="CV31" s="39">
        <f t="shared" ca="1" si="65"/>
        <v>47</v>
      </c>
      <c r="CW31" s="39">
        <f t="shared" ca="1" si="66"/>
        <v>23</v>
      </c>
      <c r="CX31" s="39">
        <f t="shared" ca="1" si="67"/>
        <v>870</v>
      </c>
      <c r="CY31" s="39">
        <f t="shared" ca="1" si="68"/>
        <v>1</v>
      </c>
      <c r="CZ31" s="39">
        <f t="shared" ca="1" si="69"/>
        <v>0</v>
      </c>
      <c r="DA31" s="39">
        <f t="shared" ca="1" si="70"/>
        <v>0</v>
      </c>
      <c r="DB31" s="39">
        <f t="shared" ca="1" si="71"/>
        <v>0</v>
      </c>
      <c r="DC31" s="39">
        <f t="shared" ca="1" si="72"/>
        <v>22132</v>
      </c>
      <c r="DD31" s="39">
        <f t="shared" ca="1" si="73"/>
        <v>22132</v>
      </c>
      <c r="DE31" s="39">
        <f t="shared" ca="1" si="74"/>
        <v>0</v>
      </c>
      <c r="DF31" s="39">
        <f t="shared" ca="1" si="75"/>
        <v>0</v>
      </c>
      <c r="DG31" s="39">
        <f t="shared" ca="1" si="76"/>
        <v>0</v>
      </c>
      <c r="DH31" s="39">
        <f t="shared" ca="1" si="77"/>
        <v>0</v>
      </c>
      <c r="DI31" s="39">
        <f t="shared" ca="1" si="78"/>
        <v>0</v>
      </c>
      <c r="DJ31" s="39">
        <f t="shared" ca="1" si="79"/>
        <v>0</v>
      </c>
      <c r="DK31" s="39">
        <f t="shared" ca="1" si="80"/>
        <v>0</v>
      </c>
      <c r="DL31" s="39">
        <f t="shared" ca="1" si="81"/>
        <v>0</v>
      </c>
      <c r="DM31" s="39">
        <f t="shared" ca="1" si="82"/>
        <v>0</v>
      </c>
      <c r="DN31" s="39">
        <f t="shared" ca="1" si="83"/>
        <v>0</v>
      </c>
      <c r="DO31" s="39">
        <f t="shared" ca="1" si="84"/>
        <v>0</v>
      </c>
      <c r="DP31" s="39">
        <f t="shared" ca="1" si="85"/>
        <v>0</v>
      </c>
      <c r="DQ31" s="39">
        <f t="shared" ca="1" si="86"/>
        <v>0</v>
      </c>
      <c r="DR31" s="39">
        <f t="shared" ca="1" si="87"/>
        <v>0</v>
      </c>
      <c r="DS31" s="39">
        <f t="shared" ca="1" si="88"/>
        <v>0</v>
      </c>
      <c r="DT31" s="39">
        <f t="shared" ca="1" si="89"/>
        <v>0</v>
      </c>
      <c r="DU31" s="39">
        <f t="shared" ca="1" si="90"/>
        <v>0</v>
      </c>
      <c r="DV31" s="39">
        <f t="shared" ca="1" si="91"/>
        <v>0</v>
      </c>
      <c r="DW31" s="39">
        <f t="shared" ca="1" si="92"/>
        <v>0</v>
      </c>
      <c r="DX31" s="39">
        <f t="shared" ca="1" si="93"/>
        <v>0</v>
      </c>
      <c r="DY31" s="39">
        <f t="shared" ca="1" si="94"/>
        <v>0</v>
      </c>
      <c r="DZ31" s="39">
        <f t="shared" ca="1" si="95"/>
        <v>0</v>
      </c>
      <c r="EA31" s="39">
        <f t="shared" ca="1" si="96"/>
        <v>0</v>
      </c>
      <c r="EB31" s="39">
        <f t="shared" ca="1" si="97"/>
        <v>0</v>
      </c>
      <c r="EC31" s="39">
        <f t="shared" ca="1" si="98"/>
        <v>0</v>
      </c>
      <c r="ED31" s="39">
        <f t="shared" ca="1" si="99"/>
        <v>0</v>
      </c>
      <c r="EE31" s="39">
        <f t="shared" ca="1" si="100"/>
        <v>0</v>
      </c>
      <c r="EF31" s="39">
        <f t="shared" ca="1" si="101"/>
        <v>0</v>
      </c>
      <c r="EG31" s="39">
        <f t="shared" ca="1" si="102"/>
        <v>0</v>
      </c>
      <c r="EH31" s="39">
        <f t="shared" ca="1" si="103"/>
        <v>0</v>
      </c>
      <c r="EI31" s="39">
        <f t="shared" ca="1" si="104"/>
        <v>0</v>
      </c>
      <c r="EJ31" s="39">
        <f t="shared" ca="1" si="105"/>
        <v>0</v>
      </c>
      <c r="EK31" s="39">
        <f t="shared" ca="1" si="106"/>
        <v>0</v>
      </c>
      <c r="EL31" s="39">
        <f t="shared" ca="1" si="107"/>
        <v>0</v>
      </c>
      <c r="EM31" s="39">
        <f t="shared" ca="1" si="108"/>
        <v>0</v>
      </c>
      <c r="EN31" s="39">
        <f t="shared" ca="1" si="109"/>
        <v>0</v>
      </c>
      <c r="EO31" s="39">
        <f t="shared" ca="1" si="110"/>
        <v>0</v>
      </c>
      <c r="EP31" s="39">
        <f t="shared" ca="1" si="111"/>
        <v>0</v>
      </c>
      <c r="EQ31" s="39">
        <f t="shared" ca="1" si="112"/>
        <v>0</v>
      </c>
      <c r="ER31" s="39">
        <f t="shared" ca="1" si="113"/>
        <v>0</v>
      </c>
      <c r="ES31" s="39">
        <f t="shared" ca="1" si="114"/>
        <v>0</v>
      </c>
      <c r="ET31" s="39">
        <f t="shared" ca="1" si="115"/>
        <v>0</v>
      </c>
      <c r="EU31" s="39">
        <f t="shared" ca="1" si="116"/>
        <v>0</v>
      </c>
      <c r="EV31" s="39">
        <f t="shared" ca="1" si="117"/>
        <v>0</v>
      </c>
      <c r="EW31" s="39">
        <f t="shared" ca="1" si="118"/>
        <v>0</v>
      </c>
      <c r="EX31" s="39">
        <f t="shared" ca="1" si="119"/>
        <v>0</v>
      </c>
      <c r="EY31" s="39">
        <f t="shared" ca="1" si="120"/>
        <v>0</v>
      </c>
      <c r="EZ31" s="39">
        <f t="shared" ca="1" si="121"/>
        <v>0</v>
      </c>
      <c r="FA31" s="39">
        <f t="shared" ca="1" si="122"/>
        <v>0</v>
      </c>
      <c r="FB31" s="39">
        <f t="shared" ca="1" si="123"/>
        <v>0</v>
      </c>
      <c r="FC31" s="39">
        <f t="shared" ca="1" si="124"/>
        <v>0</v>
      </c>
      <c r="FD31" s="39">
        <f t="shared" ca="1" si="125"/>
        <v>0</v>
      </c>
      <c r="FE31" s="39">
        <f t="shared" ca="1" si="126"/>
        <v>0</v>
      </c>
      <c r="FF31" s="39">
        <f t="shared" ca="1" si="127"/>
        <v>0</v>
      </c>
      <c r="FG31" s="39">
        <f t="shared" ca="1" si="128"/>
        <v>0</v>
      </c>
      <c r="FH31" s="39">
        <f t="shared" ca="1" si="129"/>
        <v>0</v>
      </c>
      <c r="FI31" s="39">
        <f t="shared" ca="1" si="130"/>
        <v>0</v>
      </c>
      <c r="FJ31" s="39">
        <f t="shared" ca="1" si="131"/>
        <v>0</v>
      </c>
      <c r="FK31" s="39">
        <f t="shared" ca="1" si="132"/>
        <v>0</v>
      </c>
      <c r="FL31" s="39">
        <f t="shared" ca="1" si="133"/>
        <v>0</v>
      </c>
      <c r="FM31" s="39">
        <f t="shared" ca="1" si="134"/>
        <v>0</v>
      </c>
      <c r="FN31" s="39">
        <f t="shared" ca="1" si="135"/>
        <v>0</v>
      </c>
      <c r="FO31" s="39">
        <f t="shared" ca="1" si="136"/>
        <v>0</v>
      </c>
      <c r="FP31" s="39">
        <f t="shared" ca="1" si="137"/>
        <v>0</v>
      </c>
      <c r="FQ31" s="39">
        <f t="shared" ca="1" si="138"/>
        <v>0</v>
      </c>
      <c r="FR31" s="39">
        <f t="shared" ca="1" si="139"/>
        <v>0</v>
      </c>
      <c r="FS31" s="39">
        <f t="shared" ca="1" si="140"/>
        <v>0</v>
      </c>
      <c r="FT31" s="39">
        <f t="shared" ca="1" si="141"/>
        <v>0</v>
      </c>
      <c r="FU31" s="39">
        <f t="shared" ca="1" si="142"/>
        <v>0</v>
      </c>
      <c r="FV31" s="39">
        <f t="shared" ca="1" si="143"/>
        <v>0</v>
      </c>
      <c r="FW31" s="39">
        <f t="shared" ca="1" si="144"/>
        <v>0</v>
      </c>
      <c r="FX31" s="39">
        <f t="shared" ca="1" si="145"/>
        <v>0</v>
      </c>
      <c r="FY31" s="39">
        <f t="shared" ca="1" si="146"/>
        <v>0</v>
      </c>
      <c r="FZ31" s="39">
        <f t="shared" ca="1" si="147"/>
        <v>0</v>
      </c>
      <c r="GA31" s="39">
        <f t="shared" ca="1" si="148"/>
        <v>0</v>
      </c>
      <c r="GB31" s="39">
        <f t="shared" ca="1" si="149"/>
        <v>5</v>
      </c>
      <c r="GC31" s="39">
        <f t="shared" ca="1" si="150"/>
        <v>2</v>
      </c>
      <c r="GD31" s="39">
        <f t="shared" ca="1" si="151"/>
        <v>0</v>
      </c>
      <c r="GE31" s="39">
        <f t="shared" ca="1" si="152"/>
        <v>0</v>
      </c>
      <c r="GF31" s="39">
        <f t="shared" ca="1" si="153"/>
        <v>0</v>
      </c>
      <c r="GG31" s="39">
        <f t="shared" ca="1" si="154"/>
        <v>0</v>
      </c>
      <c r="GH31" s="39">
        <f t="shared" ca="1" si="155"/>
        <v>0</v>
      </c>
      <c r="GI31" s="39">
        <f t="shared" ca="1" si="156"/>
        <v>0</v>
      </c>
      <c r="GJ31" s="39">
        <f t="shared" ca="1" si="157"/>
        <v>0</v>
      </c>
      <c r="GK31" s="39">
        <f t="shared" ca="1" si="158"/>
        <v>0</v>
      </c>
      <c r="GL31" s="39">
        <f t="shared" ca="1" si="159"/>
        <v>0</v>
      </c>
      <c r="GM31" s="39">
        <f t="shared" ca="1" si="160"/>
        <v>0</v>
      </c>
      <c r="GN31" s="39">
        <f t="shared" ca="1" si="161"/>
        <v>0</v>
      </c>
      <c r="GO31" s="39">
        <f t="shared" ca="1" si="162"/>
        <v>0</v>
      </c>
      <c r="GP31" s="39">
        <f t="shared" ca="1" si="163"/>
        <v>0</v>
      </c>
      <c r="GQ31" s="39">
        <f t="shared" ca="1" si="164"/>
        <v>0</v>
      </c>
      <c r="GR31" s="39">
        <f t="shared" ca="1" si="165"/>
        <v>0</v>
      </c>
      <c r="GS31" s="39">
        <f t="shared" ca="1" si="166"/>
        <v>0</v>
      </c>
      <c r="GT31" s="39">
        <f t="shared" ca="1" si="167"/>
        <v>0</v>
      </c>
      <c r="GU31" s="39">
        <f t="shared" ca="1" si="168"/>
        <v>0</v>
      </c>
      <c r="GV31" s="39">
        <f t="shared" ca="1" si="169"/>
        <v>0</v>
      </c>
      <c r="GW31" s="39">
        <f t="shared" ca="1" si="170"/>
        <v>0</v>
      </c>
      <c r="GX31" s="39">
        <f t="shared" ca="1" si="171"/>
        <v>0</v>
      </c>
      <c r="GY31" s="39">
        <f t="shared" ca="1" si="172"/>
        <v>0</v>
      </c>
      <c r="GZ31" s="39">
        <f t="shared" ca="1" si="173"/>
        <v>0</v>
      </c>
      <c r="HA31" s="39">
        <f t="shared" ca="1" si="174"/>
        <v>0</v>
      </c>
      <c r="HB31" s="39">
        <f t="shared" ca="1" si="175"/>
        <v>0</v>
      </c>
      <c r="HC31" s="39">
        <f t="shared" ca="1" si="176"/>
        <v>0</v>
      </c>
      <c r="HD31" s="39">
        <f t="shared" ca="1" si="177"/>
        <v>0</v>
      </c>
      <c r="HE31" s="39">
        <f t="shared" ca="1" si="178"/>
        <v>0</v>
      </c>
      <c r="HF31" s="39">
        <f t="shared" ca="1" si="179"/>
        <v>0</v>
      </c>
      <c r="HG31" s="39">
        <f t="shared" ca="1" si="180"/>
        <v>0</v>
      </c>
      <c r="HH31" s="39">
        <f t="shared" ca="1" si="181"/>
        <v>0</v>
      </c>
      <c r="HI31" s="39">
        <f t="shared" ca="1" si="182"/>
        <v>0</v>
      </c>
      <c r="HJ31" s="39">
        <f t="shared" ca="1" si="183"/>
        <v>0</v>
      </c>
      <c r="HK31" s="39">
        <f t="shared" ca="1" si="184"/>
        <v>0</v>
      </c>
      <c r="HL31" s="39">
        <f t="shared" ca="1" si="185"/>
        <v>0</v>
      </c>
      <c r="HM31" s="39">
        <f t="shared" ca="1" si="186"/>
        <v>0</v>
      </c>
      <c r="HN31" s="39">
        <f t="shared" ca="1" si="187"/>
        <v>0</v>
      </c>
      <c r="HO31" s="39">
        <f t="shared" ca="1" si="188"/>
        <v>0</v>
      </c>
      <c r="HP31" s="39">
        <f t="shared" ca="1" si="189"/>
        <v>0</v>
      </c>
      <c r="HQ31" s="39">
        <f t="shared" ca="1" si="190"/>
        <v>0</v>
      </c>
      <c r="HR31" s="39">
        <f t="shared" ca="1" si="191"/>
        <v>36241</v>
      </c>
      <c r="HS31" s="39">
        <f t="shared" ca="1" si="192"/>
        <v>2</v>
      </c>
      <c r="HT31" s="39">
        <f t="shared" ca="1" si="193"/>
        <v>1</v>
      </c>
      <c r="HU31" s="39">
        <f t="shared" ca="1" si="194"/>
        <v>0</v>
      </c>
      <c r="HV31" s="39">
        <f t="shared" ca="1" si="195"/>
        <v>0</v>
      </c>
      <c r="HW31" s="39">
        <f t="shared" ca="1" si="196"/>
        <v>0</v>
      </c>
      <c r="HX31" s="39">
        <f t="shared" ca="1" si="197"/>
        <v>0</v>
      </c>
      <c r="HY31" s="39">
        <f t="shared" ca="1" si="198"/>
        <v>0</v>
      </c>
      <c r="HZ31" s="39">
        <f t="shared" ca="1" si="199"/>
        <v>0</v>
      </c>
      <c r="IA31" s="39">
        <f t="shared" ca="1" si="200"/>
        <v>0</v>
      </c>
      <c r="IB31" s="39">
        <f t="shared" ca="1" si="201"/>
        <v>0</v>
      </c>
      <c r="IC31" s="39">
        <f t="shared" ca="1" si="202"/>
        <v>0</v>
      </c>
      <c r="ID31" s="39">
        <f t="shared" ca="1" si="203"/>
        <v>0</v>
      </c>
      <c r="IE31" s="39">
        <f t="shared" ca="1" si="204"/>
        <v>0</v>
      </c>
      <c r="IF31" s="39">
        <f t="shared" ca="1" si="205"/>
        <v>0</v>
      </c>
      <c r="IG31" s="39">
        <f t="shared" ca="1" si="206"/>
        <v>5</v>
      </c>
      <c r="IH31" s="39">
        <f t="shared" ca="1" si="207"/>
        <v>2</v>
      </c>
      <c r="II31" s="39">
        <f t="shared" ca="1" si="208"/>
        <v>0</v>
      </c>
      <c r="IJ31" s="39">
        <f t="shared" ca="1" si="209"/>
        <v>0</v>
      </c>
      <c r="IK31" s="39">
        <f t="shared" ca="1" si="210"/>
        <v>0</v>
      </c>
      <c r="IL31" s="39">
        <f t="shared" ca="1" si="211"/>
        <v>0</v>
      </c>
      <c r="IM31" s="39">
        <f t="shared" ca="1" si="212"/>
        <v>1</v>
      </c>
      <c r="IN31" s="39">
        <f t="shared" ca="1" si="213"/>
        <v>421</v>
      </c>
      <c r="IO31" s="39">
        <f t="shared" ca="1" si="214"/>
        <v>-84</v>
      </c>
      <c r="IP31" s="39">
        <f t="shared" ca="1" si="215"/>
        <v>0</v>
      </c>
      <c r="IQ31" s="39">
        <f t="shared" ca="1" si="216"/>
        <v>0</v>
      </c>
      <c r="IR31" s="39">
        <f t="shared" ca="1" si="217"/>
        <v>0</v>
      </c>
      <c r="IS31" s="39">
        <f t="shared" ca="1" si="218"/>
        <v>0</v>
      </c>
      <c r="IT31" s="39">
        <f t="shared" ca="1" si="219"/>
        <v>0</v>
      </c>
      <c r="IU31" s="39">
        <f t="shared" ca="1" si="220"/>
        <v>0</v>
      </c>
      <c r="IV31" s="39">
        <f t="shared" ca="1" si="221"/>
        <v>0</v>
      </c>
      <c r="IW31" s="39">
        <f t="shared" ca="1" si="222"/>
        <v>0</v>
      </c>
      <c r="IX31" s="39">
        <f t="shared" ca="1" si="223"/>
        <v>0</v>
      </c>
      <c r="IY31" s="39">
        <f t="shared" ca="1" si="224"/>
        <v>0</v>
      </c>
      <c r="IZ31" s="39">
        <f t="shared" ca="1" si="225"/>
        <v>0</v>
      </c>
      <c r="JA31" s="39">
        <f t="shared" ca="1" si="226"/>
        <v>0</v>
      </c>
      <c r="JB31" s="39">
        <f t="shared" ca="1" si="227"/>
        <v>0</v>
      </c>
      <c r="JC31" s="39">
        <f t="shared" ca="1" si="228"/>
        <v>0</v>
      </c>
      <c r="JD31" s="39">
        <f t="shared" ca="1" si="229"/>
        <v>0</v>
      </c>
      <c r="JE31" s="39">
        <f t="shared" ca="1" si="230"/>
        <v>0</v>
      </c>
      <c r="JF31" s="39">
        <f t="shared" ca="1" si="231"/>
        <v>0</v>
      </c>
      <c r="JG31" s="39">
        <f t="shared" ca="1" si="232"/>
        <v>0</v>
      </c>
      <c r="JH31" s="39">
        <f t="shared" ca="1" si="233"/>
        <v>0</v>
      </c>
      <c r="JI31" s="39">
        <f t="shared" ca="1" si="234"/>
        <v>0</v>
      </c>
      <c r="JJ31" s="39">
        <f t="shared" ca="1" si="235"/>
        <v>0</v>
      </c>
      <c r="JK31" s="39">
        <f t="shared" ca="1" si="236"/>
        <v>0</v>
      </c>
      <c r="JL31" s="39">
        <f t="shared" ca="1" si="237"/>
        <v>0</v>
      </c>
      <c r="JM31" s="39">
        <f t="shared" ca="1" si="238"/>
        <v>0</v>
      </c>
      <c r="JN31" s="39">
        <f t="shared" ca="1" si="239"/>
        <v>0</v>
      </c>
      <c r="JO31" s="39">
        <f t="shared" ca="1" si="240"/>
        <v>0</v>
      </c>
      <c r="JP31" s="39">
        <f t="shared" ca="1" si="241"/>
        <v>0</v>
      </c>
      <c r="JQ31" s="39">
        <f t="shared" ca="1" si="242"/>
        <v>0</v>
      </c>
      <c r="JR31" s="39">
        <f t="shared" ca="1" si="243"/>
        <v>0</v>
      </c>
      <c r="JS31" s="39">
        <f t="shared" ca="1" si="244"/>
        <v>0</v>
      </c>
      <c r="JT31" s="39">
        <f t="shared" ca="1" si="245"/>
        <v>0</v>
      </c>
      <c r="JU31" s="39">
        <f t="shared" ca="1" si="246"/>
        <v>0</v>
      </c>
      <c r="JV31" s="39">
        <f t="shared" ca="1" si="247"/>
        <v>0</v>
      </c>
      <c r="JW31" s="39">
        <f t="shared" ca="1" si="248"/>
        <v>0</v>
      </c>
      <c r="JX31" s="39">
        <f t="shared" ca="1" si="249"/>
        <v>0</v>
      </c>
      <c r="JY31" s="39">
        <f t="shared" ca="1" si="250"/>
        <v>0</v>
      </c>
      <c r="JZ31" s="39">
        <f t="shared" ca="1" si="251"/>
        <v>0</v>
      </c>
      <c r="KA31" s="39">
        <f t="shared" ca="1" si="252"/>
        <v>0</v>
      </c>
      <c r="KB31" s="39">
        <f t="shared" ca="1" si="253"/>
        <v>0</v>
      </c>
      <c r="KC31" s="39">
        <f t="shared" ca="1" si="254"/>
        <v>-167</v>
      </c>
      <c r="KD31" s="39">
        <f t="shared" ca="1" si="255"/>
        <v>7</v>
      </c>
      <c r="KE31" s="39">
        <f t="shared" ca="1" si="256"/>
        <v>3</v>
      </c>
      <c r="KF31" s="39">
        <f t="shared" ca="1" si="257"/>
        <v>13</v>
      </c>
      <c r="KG31" s="39">
        <f t="shared" ca="1" si="258"/>
        <v>1</v>
      </c>
      <c r="KH31" s="39">
        <f t="shared" ca="1" si="259"/>
        <v>0</v>
      </c>
      <c r="KI31" s="39">
        <f t="shared" ca="1" si="260"/>
        <v>0</v>
      </c>
      <c r="KJ31" s="39">
        <f t="shared" ca="1" si="261"/>
        <v>0</v>
      </c>
      <c r="KK31" s="39">
        <f t="shared" ca="1" si="262"/>
        <v>0</v>
      </c>
      <c r="KL31" s="39">
        <f t="shared" ca="1" si="263"/>
        <v>0</v>
      </c>
      <c r="KM31" s="39">
        <f t="shared" ca="1" si="264"/>
        <v>0</v>
      </c>
      <c r="KN31" s="39">
        <f t="shared" ca="1" si="265"/>
        <v>0</v>
      </c>
      <c r="KO31" s="39">
        <f t="shared" ca="1" si="266"/>
        <v>0</v>
      </c>
      <c r="KP31" s="39">
        <f t="shared" ca="1" si="267"/>
        <v>0</v>
      </c>
      <c r="KQ31" s="39">
        <f t="shared" ca="1" si="268"/>
        <v>0</v>
      </c>
      <c r="KR31" s="39">
        <f t="shared" ca="1" si="269"/>
        <v>0</v>
      </c>
      <c r="KS31" s="39">
        <f t="shared" ca="1" si="270"/>
        <v>0</v>
      </c>
      <c r="KT31" s="39">
        <f t="shared" ca="1" si="271"/>
        <v>0</v>
      </c>
      <c r="KU31" s="39">
        <f t="shared" ca="1" si="272"/>
        <v>0</v>
      </c>
      <c r="KV31" s="39">
        <f t="shared" ca="1" si="273"/>
        <v>0</v>
      </c>
      <c r="KW31" s="39">
        <f t="shared" ca="1" si="274"/>
        <v>0</v>
      </c>
      <c r="KX31" s="39">
        <f t="shared" ca="1" si="275"/>
        <v>-245</v>
      </c>
      <c r="KY31" s="39">
        <f t="shared" ca="1" si="276"/>
        <v>2</v>
      </c>
      <c r="KZ31" s="39">
        <f t="shared" ca="1" si="277"/>
        <v>1</v>
      </c>
      <c r="LA31" s="39">
        <f t="shared" ca="1" si="278"/>
        <v>139</v>
      </c>
      <c r="LB31" s="39">
        <f t="shared" ca="1" si="279"/>
        <v>0</v>
      </c>
      <c r="LC31" s="39">
        <f t="shared" ca="1" si="280"/>
        <v>0</v>
      </c>
      <c r="LD31" s="39">
        <f t="shared" ca="1" si="281"/>
        <v>0</v>
      </c>
      <c r="LE31" s="39">
        <f t="shared" ca="1" si="282"/>
        <v>0</v>
      </c>
      <c r="LF31" s="39">
        <f t="shared" ca="1" si="283"/>
        <v>2</v>
      </c>
      <c r="LG31" s="39">
        <f t="shared" ca="1" si="284"/>
        <v>2</v>
      </c>
      <c r="LH31" s="39">
        <f t="shared" ca="1" si="285"/>
        <v>160</v>
      </c>
      <c r="LI31" s="39">
        <f t="shared" ca="1" si="286"/>
        <v>5</v>
      </c>
      <c r="LJ31" s="39">
        <f t="shared" ca="1" si="287"/>
        <v>10</v>
      </c>
      <c r="LK31" s="39">
        <f t="shared" ca="1" si="288"/>
        <v>0</v>
      </c>
      <c r="LL31" s="39">
        <f t="shared" ca="1" si="289"/>
        <v>0</v>
      </c>
      <c r="LM31" s="39">
        <f t="shared" ca="1" si="290"/>
        <v>0</v>
      </c>
      <c r="LN31" s="39">
        <f t="shared" ca="1" si="291"/>
        <v>0</v>
      </c>
      <c r="LO31" s="39">
        <f t="shared" ca="1" si="292"/>
        <v>0</v>
      </c>
      <c r="LP31" s="39">
        <f t="shared" ca="1" si="293"/>
        <v>0</v>
      </c>
      <c r="LQ31" s="39">
        <f t="shared" ca="1" si="294"/>
        <v>0</v>
      </c>
      <c r="LR31" s="39">
        <f t="shared" ca="1" si="295"/>
        <v>0</v>
      </c>
      <c r="LS31" s="39">
        <f t="shared" ca="1" si="296"/>
        <v>2</v>
      </c>
      <c r="LT31" s="39">
        <f t="shared" ca="1" si="297"/>
        <v>769</v>
      </c>
      <c r="LU31" s="39">
        <f t="shared" ca="1" si="298"/>
        <v>5</v>
      </c>
      <c r="LV31" s="39">
        <f t="shared" ca="1" si="299"/>
        <v>13</v>
      </c>
      <c r="LW31" s="39">
        <f t="shared" ca="1" si="300"/>
        <v>59</v>
      </c>
      <c r="LX31" s="39">
        <f t="shared" ca="1" si="301"/>
        <v>6400</v>
      </c>
      <c r="LY31" s="39">
        <f t="shared" ca="1" si="302"/>
        <v>29</v>
      </c>
      <c r="LZ31" s="39">
        <f t="shared" ca="1" si="303"/>
        <v>0</v>
      </c>
      <c r="MA31" s="39">
        <f t="shared" ca="1" si="304"/>
        <v>16</v>
      </c>
      <c r="MB31" s="39">
        <f t="shared" ca="1" si="305"/>
        <v>0</v>
      </c>
      <c r="MC31" s="39">
        <f t="shared" ca="1" si="306"/>
        <v>0</v>
      </c>
      <c r="MD31" s="39">
        <f t="shared" ca="1" si="307"/>
        <v>0</v>
      </c>
      <c r="ME31" s="39">
        <f t="shared" ca="1" si="308"/>
        <v>0</v>
      </c>
      <c r="MF31" s="39">
        <f t="shared" ca="1" si="309"/>
        <v>0</v>
      </c>
      <c r="MG31" s="39">
        <f t="shared" ca="1" si="310"/>
        <v>0</v>
      </c>
      <c r="MH31" s="39">
        <f t="shared" ca="1" si="311"/>
        <v>0</v>
      </c>
      <c r="MI31" s="39">
        <f t="shared" ca="1" si="312"/>
        <v>0</v>
      </c>
      <c r="MJ31" s="39">
        <f t="shared" ca="1" si="313"/>
        <v>0</v>
      </c>
      <c r="MK31" s="39">
        <f t="shared" ca="1" si="314"/>
        <v>0</v>
      </c>
      <c r="ML31" s="39">
        <f t="shared" ca="1" si="315"/>
        <v>0</v>
      </c>
      <c r="MM31" s="39">
        <f t="shared" ca="1" si="316"/>
        <v>0</v>
      </c>
      <c r="MN31" s="39">
        <f t="shared" ca="1" si="317"/>
        <v>0</v>
      </c>
      <c r="MO31" s="39">
        <f t="shared" ca="1" si="318"/>
        <v>0</v>
      </c>
      <c r="MP31" s="39">
        <f t="shared" ca="1" si="319"/>
        <v>0</v>
      </c>
      <c r="MQ31" s="39">
        <f t="shared" ca="1" si="320"/>
        <v>0</v>
      </c>
      <c r="MR31" s="39">
        <f t="shared" ca="1" si="321"/>
        <v>0</v>
      </c>
      <c r="MS31" s="39">
        <f t="shared" ca="1" si="322"/>
        <v>0</v>
      </c>
      <c r="MT31" s="39">
        <f t="shared" ca="1" si="323"/>
        <v>0</v>
      </c>
      <c r="MU31" s="39">
        <f t="shared" ca="1" si="324"/>
        <v>0</v>
      </c>
      <c r="MV31" s="39">
        <f t="shared" ca="1" si="325"/>
        <v>0</v>
      </c>
      <c r="MW31" s="39">
        <f t="shared" ca="1" si="326"/>
        <v>0</v>
      </c>
      <c r="MX31" s="39">
        <f t="shared" ca="1" si="327"/>
        <v>0</v>
      </c>
      <c r="MY31" s="39">
        <f t="shared" ca="1" si="328"/>
        <v>0</v>
      </c>
      <c r="MZ31" s="39">
        <f t="shared" ca="1" si="329"/>
        <v>0</v>
      </c>
      <c r="NA31" s="39">
        <f t="shared" ca="1" si="330"/>
        <v>0</v>
      </c>
      <c r="NB31" s="39">
        <f t="shared" ca="1" si="331"/>
        <v>10</v>
      </c>
      <c r="NC31" s="39">
        <f t="shared" ca="1" si="332"/>
        <v>5</v>
      </c>
      <c r="ND31" s="39">
        <f t="shared" ca="1" si="333"/>
        <v>125</v>
      </c>
      <c r="NE31" s="39">
        <f t="shared" ca="1" si="334"/>
        <v>5</v>
      </c>
      <c r="NF31" s="39">
        <f t="shared" ca="1" si="335"/>
        <v>0</v>
      </c>
      <c r="NG31" s="39">
        <f t="shared" ca="1" si="336"/>
        <v>0</v>
      </c>
      <c r="NH31" s="39">
        <f t="shared" ca="1" si="337"/>
        <v>0</v>
      </c>
      <c r="NI31" s="39">
        <f t="shared" ca="1" si="338"/>
        <v>22132</v>
      </c>
      <c r="NJ31" s="39">
        <f t="shared" ca="1" si="339"/>
        <v>0</v>
      </c>
      <c r="NK31" s="39">
        <f t="shared" ca="1" si="340"/>
        <v>0</v>
      </c>
      <c r="NL31" s="39">
        <f t="shared" ca="1" si="341"/>
        <v>0</v>
      </c>
      <c r="NM31" s="39">
        <f t="shared" ca="1" si="342"/>
        <v>0</v>
      </c>
      <c r="NN31" s="39">
        <f t="shared" ca="1" si="343"/>
        <v>0</v>
      </c>
      <c r="NO31" s="39">
        <f t="shared" ca="1" si="344"/>
        <v>0</v>
      </c>
      <c r="NP31" s="39">
        <f t="shared" ca="1" si="345"/>
        <v>0</v>
      </c>
      <c r="NQ31" s="39">
        <f t="shared" ca="1" si="346"/>
        <v>0</v>
      </c>
      <c r="NR31" s="39">
        <f t="shared" ca="1" si="347"/>
        <v>0</v>
      </c>
      <c r="NS31" s="39">
        <f t="shared" ca="1" si="348"/>
        <v>0</v>
      </c>
      <c r="NT31" s="39">
        <f t="shared" ca="1" si="349"/>
        <v>0</v>
      </c>
      <c r="NU31" s="39">
        <f t="shared" ca="1" si="350"/>
        <v>0</v>
      </c>
      <c r="NV31" s="39">
        <f t="shared" ca="1" si="351"/>
        <v>0</v>
      </c>
    </row>
    <row r="32" spans="1:386" x14ac:dyDescent="0.2">
      <c r="A32" s="39">
        <f>'node config'!$A32</f>
        <v>19</v>
      </c>
      <c r="B32" s="39" t="str">
        <f>'node config'!$C32</f>
        <v>app_first</v>
      </c>
      <c r="C32" s="39">
        <f>'node config'!E32</f>
        <v>1</v>
      </c>
      <c r="D32" s="40">
        <f>'node config'!$H32</f>
        <v>1392</v>
      </c>
      <c r="E32" s="36" t="str">
        <f ca="1">IF(ISBLANK(OFFSET('node config'!$U32,0,2*(COLUMN()-COLUMN($E32)))),"",OFFSET('node config'!$U32,0,2*(COLUMN()-COLUMN($E32))))</f>
        <v/>
      </c>
      <c r="F32" s="36" t="str">
        <f ca="1">IF(ISBLANK(OFFSET('node config'!$U32,0,2*(COLUMN()-COLUMN($E32)))),"",OFFSET('node config'!$U32,0,2*(COLUMN()-COLUMN($E32))))</f>
        <v/>
      </c>
      <c r="G32" s="36" t="str">
        <f ca="1">IF(ISBLANK(OFFSET('node config'!$U32,0,2*(COLUMN()-COLUMN($E32)))),"",OFFSET('node config'!$U32,0,2*(COLUMN()-COLUMN($E32))))</f>
        <v/>
      </c>
      <c r="H32" s="36" t="str">
        <f ca="1">IF(ISBLANK(OFFSET('node config'!$U32,0,2*(COLUMN()-COLUMN($E32)))),"",OFFSET('node config'!$U32,0,2*(COLUMN()-COLUMN($E32))))</f>
        <v/>
      </c>
      <c r="I32" s="36" t="str">
        <f ca="1">IF(ISBLANK(OFFSET('node config'!$U32,0,2*(COLUMN()-COLUMN($E32)))),"",OFFSET('node config'!$U32,0,2*(COLUMN()-COLUMN($E32))))</f>
        <v/>
      </c>
      <c r="J32" s="36" t="str">
        <f ca="1">IF(ISBLANK(OFFSET('node config'!$U32,0,2*(COLUMN()-COLUMN($E32)))),"",OFFSET('node config'!$U32,0,2*(COLUMN()-COLUMN($E32))))</f>
        <v/>
      </c>
      <c r="K32" s="36" t="str">
        <f ca="1">IF(ISBLANK(OFFSET('node config'!$U32,0,2*(COLUMN()-COLUMN($E32)))),"",OFFSET('node config'!$U32,0,2*(COLUMN()-COLUMN($E32))))</f>
        <v/>
      </c>
      <c r="L32" s="36" t="str">
        <f ca="1">IF(ISBLANK(OFFSET('node config'!$U32,0,2*(COLUMN()-COLUMN($E32)))),"",OFFSET('node config'!$U32,0,2*(COLUMN()-COLUMN($E32))))</f>
        <v/>
      </c>
      <c r="M32" s="38" t="str">
        <f ca="1">IFERROR(OFFSET('node config'!$V32,0,2*(COLUMN()-COLUMN($M32)))/INDEX('node config'!$B32:$B81,MATCH(E32,'node config'!$A32:$A81,0))-1,"")</f>
        <v/>
      </c>
      <c r="N32" s="38" t="str">
        <f ca="1">IFERROR(OFFSET('node config'!$V32,0,2*(COLUMN()-COLUMN($M32)))/INDEX('node config'!$B32:$B81,MATCH(F32,'node config'!$A32:$A81,0))-1,"")</f>
        <v/>
      </c>
      <c r="O32" s="38" t="str">
        <f ca="1">IFERROR(OFFSET('node config'!$V32,0,2*(COLUMN()-COLUMN($M32)))/INDEX('node config'!$B32:$B81,MATCH(G32,'node config'!$A32:$A81,0))-1,"")</f>
        <v/>
      </c>
      <c r="P32" s="38" t="str">
        <f ca="1">IFERROR(OFFSET('node config'!$V32,0,2*(COLUMN()-COLUMN($M32)))/INDEX('node config'!$B32:$B81,MATCH(H32,'node config'!$A32:$A81,0))-1,"")</f>
        <v/>
      </c>
      <c r="Q32" s="38" t="str">
        <f ca="1">IFERROR(OFFSET('node config'!$V32,0,2*(COLUMN()-COLUMN($M32)))/INDEX('node config'!$B32:$B81,MATCH(I32,'node config'!$A32:$A81,0))-1,"")</f>
        <v/>
      </c>
      <c r="R32" s="38" t="str">
        <f ca="1">IFERROR(OFFSET('node config'!$V32,0,2*(COLUMN()-COLUMN($M32)))/INDEX('node config'!$B32:$B81,MATCH(J32,'node config'!$A32:$A81,0))-1,"")</f>
        <v/>
      </c>
      <c r="S32" s="38" t="str">
        <f ca="1">IFERROR(OFFSET('node config'!$V32,0,2*(COLUMN()-COLUMN($M32)))/INDEX('node config'!$B32:$B81,MATCH(K32,'node config'!$A32:$A81,0))-1,"")</f>
        <v/>
      </c>
      <c r="T32" s="38" t="str">
        <f ca="1">IFERROR(OFFSET('node config'!$V32,0,2*(COLUMN()-COLUMN($M32)))/INDEX('node config'!$B32:$B81,MATCH(L32,'node config'!$A32:$A81,0))-1,"")</f>
        <v/>
      </c>
      <c r="U32" s="36" t="str">
        <f t="shared" ca="1" si="352"/>
        <v/>
      </c>
      <c r="V32" s="36" t="str">
        <f t="shared" ca="1" si="352"/>
        <v/>
      </c>
      <c r="W32" s="36" t="str">
        <f t="shared" ca="1" si="352"/>
        <v/>
      </c>
      <c r="X32" s="36" t="str">
        <f t="shared" ca="1" si="352"/>
        <v/>
      </c>
      <c r="Y32" s="36" t="str">
        <f t="shared" ca="1" si="352"/>
        <v/>
      </c>
      <c r="Z32" s="36" t="str">
        <f t="shared" ca="1" si="352"/>
        <v/>
      </c>
      <c r="AA32" s="36" t="str">
        <f t="shared" ca="1" si="352"/>
        <v/>
      </c>
      <c r="AB32" s="36" t="str">
        <f t="shared" ca="1" si="352"/>
        <v/>
      </c>
      <c r="AC32" s="40">
        <f t="shared" ca="1" si="353"/>
        <v>1392</v>
      </c>
      <c r="AD32" s="40">
        <f t="shared" ca="1" si="354"/>
        <v>0</v>
      </c>
      <c r="AE32" s="40">
        <f t="shared" ca="1" si="355"/>
        <v>0</v>
      </c>
      <c r="AF32" s="40">
        <f t="shared" ca="1" si="356"/>
        <v>0</v>
      </c>
      <c r="AG32" s="40">
        <f t="shared" ca="1" si="357"/>
        <v>0</v>
      </c>
      <c r="AH32" s="40">
        <f t="shared" ca="1" si="358"/>
        <v>0</v>
      </c>
      <c r="AI32" s="40">
        <f t="shared" ca="1" si="359"/>
        <v>0</v>
      </c>
      <c r="AJ32" s="40">
        <f t="shared" ca="1" si="360"/>
        <v>0</v>
      </c>
      <c r="AK32" s="39">
        <f t="shared" ca="1" si="2"/>
        <v>0</v>
      </c>
      <c r="AL32" s="39">
        <f t="shared" ca="1" si="3"/>
        <v>0</v>
      </c>
      <c r="AM32" s="39">
        <f t="shared" ca="1" si="4"/>
        <v>0</v>
      </c>
      <c r="AN32" s="39">
        <f t="shared" ca="1" si="5"/>
        <v>0</v>
      </c>
      <c r="AO32" s="39">
        <f t="shared" ca="1" si="6"/>
        <v>0</v>
      </c>
      <c r="AP32" s="39">
        <f t="shared" ca="1" si="7"/>
        <v>0</v>
      </c>
      <c r="AQ32" s="39">
        <f t="shared" ca="1" si="8"/>
        <v>0</v>
      </c>
      <c r="AR32" s="39">
        <f t="shared" ca="1" si="9"/>
        <v>22132</v>
      </c>
      <c r="AS32" s="39">
        <f t="shared" ca="1" si="10"/>
        <v>22132</v>
      </c>
      <c r="AT32" s="39">
        <f t="shared" ca="1" si="11"/>
        <v>22132</v>
      </c>
      <c r="AU32" s="39">
        <f t="shared" ca="1" si="12"/>
        <v>0</v>
      </c>
      <c r="AV32" s="39">
        <f t="shared" ca="1" si="13"/>
        <v>0</v>
      </c>
      <c r="AW32" s="39">
        <f t="shared" ca="1" si="14"/>
        <v>0</v>
      </c>
      <c r="AX32" s="39">
        <f t="shared" ca="1" si="15"/>
        <v>0</v>
      </c>
      <c r="AY32" s="39">
        <f t="shared" ca="1" si="16"/>
        <v>0</v>
      </c>
      <c r="AZ32" s="39">
        <f t="shared" ca="1" si="17"/>
        <v>0</v>
      </c>
      <c r="BA32" s="39">
        <f t="shared" ca="1" si="18"/>
        <v>0</v>
      </c>
      <c r="BB32" s="39">
        <f t="shared" ca="1" si="19"/>
        <v>0</v>
      </c>
      <c r="BC32" s="39">
        <f t="shared" ca="1" si="20"/>
        <v>0</v>
      </c>
      <c r="BD32" s="39">
        <f t="shared" ca="1" si="21"/>
        <v>0</v>
      </c>
      <c r="BE32" s="39">
        <f t="shared" ca="1" si="22"/>
        <v>0</v>
      </c>
      <c r="BF32" s="39">
        <f t="shared" ca="1" si="23"/>
        <v>0</v>
      </c>
      <c r="BG32" s="39">
        <f t="shared" ca="1" si="24"/>
        <v>0</v>
      </c>
      <c r="BH32" s="39">
        <f t="shared" ca="1" si="25"/>
        <v>0</v>
      </c>
      <c r="BI32" s="39">
        <f t="shared" ca="1" si="26"/>
        <v>0</v>
      </c>
      <c r="BJ32" s="39">
        <f t="shared" ca="1" si="27"/>
        <v>0</v>
      </c>
      <c r="BK32" s="39">
        <f t="shared" ca="1" si="28"/>
        <v>0</v>
      </c>
      <c r="BL32" s="39">
        <f t="shared" ca="1" si="29"/>
        <v>0</v>
      </c>
      <c r="BM32" s="39">
        <f t="shared" ca="1" si="30"/>
        <v>0</v>
      </c>
      <c r="BN32" s="39">
        <f t="shared" ca="1" si="31"/>
        <v>0</v>
      </c>
      <c r="BO32" s="39">
        <f t="shared" ca="1" si="32"/>
        <v>0</v>
      </c>
      <c r="BP32" s="39">
        <f t="shared" ca="1" si="33"/>
        <v>0</v>
      </c>
      <c r="BQ32" s="39">
        <f t="shared" ca="1" si="34"/>
        <v>0</v>
      </c>
      <c r="BR32" s="39">
        <f t="shared" ca="1" si="35"/>
        <v>0</v>
      </c>
      <c r="BS32" s="39">
        <f t="shared" ca="1" si="36"/>
        <v>0</v>
      </c>
      <c r="BT32" s="39">
        <f t="shared" ca="1" si="37"/>
        <v>2</v>
      </c>
      <c r="BU32" s="39">
        <f t="shared" ca="1" si="38"/>
        <v>29</v>
      </c>
      <c r="BV32" s="39">
        <f t="shared" ca="1" si="39"/>
        <v>-195</v>
      </c>
      <c r="BW32" s="39">
        <f t="shared" ca="1" si="40"/>
        <v>4</v>
      </c>
      <c r="BX32" s="39">
        <f t="shared" ca="1" si="41"/>
        <v>0</v>
      </c>
      <c r="BY32" s="39">
        <f t="shared" ca="1" si="42"/>
        <v>0</v>
      </c>
      <c r="BZ32" s="39">
        <f t="shared" ca="1" si="43"/>
        <v>0</v>
      </c>
      <c r="CA32" s="39">
        <f t="shared" ca="1" si="44"/>
        <v>0</v>
      </c>
      <c r="CB32" s="39">
        <f t="shared" ca="1" si="45"/>
        <v>0</v>
      </c>
      <c r="CC32" s="39">
        <f t="shared" ca="1" si="46"/>
        <v>0</v>
      </c>
      <c r="CD32" s="39">
        <f t="shared" ca="1" si="47"/>
        <v>0</v>
      </c>
      <c r="CE32" s="39">
        <f t="shared" ca="1" si="48"/>
        <v>0</v>
      </c>
      <c r="CF32" s="39">
        <f t="shared" ca="1" si="49"/>
        <v>0</v>
      </c>
      <c r="CG32" s="39">
        <f t="shared" ca="1" si="50"/>
        <v>0</v>
      </c>
      <c r="CH32" s="39">
        <f t="shared" ca="1" si="51"/>
        <v>0</v>
      </c>
      <c r="CI32" s="39">
        <f t="shared" ca="1" si="52"/>
        <v>0</v>
      </c>
      <c r="CJ32" s="39">
        <f t="shared" ca="1" si="53"/>
        <v>0</v>
      </c>
      <c r="CK32" s="39">
        <f t="shared" ca="1" si="54"/>
        <v>0</v>
      </c>
      <c r="CL32" s="39">
        <f t="shared" ca="1" si="55"/>
        <v>0</v>
      </c>
      <c r="CM32" s="39">
        <f t="shared" ca="1" si="56"/>
        <v>0</v>
      </c>
      <c r="CN32" s="39">
        <f t="shared" ca="1" si="57"/>
        <v>0</v>
      </c>
      <c r="CO32" s="39">
        <f t="shared" ca="1" si="58"/>
        <v>0</v>
      </c>
      <c r="CP32" s="39">
        <f t="shared" ca="1" si="59"/>
        <v>0</v>
      </c>
      <c r="CQ32" s="39">
        <f t="shared" ca="1" si="60"/>
        <v>0</v>
      </c>
      <c r="CR32" s="39">
        <f t="shared" ca="1" si="61"/>
        <v>0</v>
      </c>
      <c r="CS32" s="39">
        <f t="shared" ca="1" si="62"/>
        <v>0</v>
      </c>
      <c r="CT32" s="39">
        <f t="shared" ca="1" si="63"/>
        <v>0</v>
      </c>
      <c r="CU32" s="39">
        <f t="shared" ca="1" si="64"/>
        <v>0</v>
      </c>
      <c r="CV32" s="39">
        <f t="shared" ca="1" si="65"/>
        <v>47</v>
      </c>
      <c r="CW32" s="39">
        <f t="shared" ca="1" si="66"/>
        <v>23</v>
      </c>
      <c r="CX32" s="39">
        <f t="shared" ca="1" si="67"/>
        <v>870</v>
      </c>
      <c r="CY32" s="39">
        <f t="shared" ca="1" si="68"/>
        <v>1</v>
      </c>
      <c r="CZ32" s="39">
        <f t="shared" ca="1" si="69"/>
        <v>0</v>
      </c>
      <c r="DA32" s="39">
        <f t="shared" ca="1" si="70"/>
        <v>0</v>
      </c>
      <c r="DB32" s="39">
        <f t="shared" ca="1" si="71"/>
        <v>0</v>
      </c>
      <c r="DC32" s="39">
        <f t="shared" ca="1" si="72"/>
        <v>22132</v>
      </c>
      <c r="DD32" s="39">
        <f t="shared" ca="1" si="73"/>
        <v>22132</v>
      </c>
      <c r="DE32" s="39">
        <f t="shared" ca="1" si="74"/>
        <v>0</v>
      </c>
      <c r="DF32" s="39">
        <f t="shared" ca="1" si="75"/>
        <v>0</v>
      </c>
      <c r="DG32" s="39">
        <f t="shared" ca="1" si="76"/>
        <v>0</v>
      </c>
      <c r="DH32" s="39">
        <f t="shared" ca="1" si="77"/>
        <v>0</v>
      </c>
      <c r="DI32" s="39">
        <f t="shared" ca="1" si="78"/>
        <v>0</v>
      </c>
      <c r="DJ32" s="39">
        <f t="shared" ca="1" si="79"/>
        <v>0</v>
      </c>
      <c r="DK32" s="39">
        <f t="shared" ca="1" si="80"/>
        <v>0</v>
      </c>
      <c r="DL32" s="39">
        <f t="shared" ca="1" si="81"/>
        <v>0</v>
      </c>
      <c r="DM32" s="39">
        <f t="shared" ca="1" si="82"/>
        <v>0</v>
      </c>
      <c r="DN32" s="39">
        <f t="shared" ca="1" si="83"/>
        <v>0</v>
      </c>
      <c r="DO32" s="39">
        <f t="shared" ca="1" si="84"/>
        <v>0</v>
      </c>
      <c r="DP32" s="39">
        <f t="shared" ca="1" si="85"/>
        <v>0</v>
      </c>
      <c r="DQ32" s="39">
        <f t="shared" ca="1" si="86"/>
        <v>0</v>
      </c>
      <c r="DR32" s="39">
        <f t="shared" ca="1" si="87"/>
        <v>0</v>
      </c>
      <c r="DS32" s="39">
        <f t="shared" ca="1" si="88"/>
        <v>0</v>
      </c>
      <c r="DT32" s="39">
        <f t="shared" ca="1" si="89"/>
        <v>0</v>
      </c>
      <c r="DU32" s="39">
        <f t="shared" ca="1" si="90"/>
        <v>0</v>
      </c>
      <c r="DV32" s="39">
        <f t="shared" ca="1" si="91"/>
        <v>0</v>
      </c>
      <c r="DW32" s="39">
        <f t="shared" ca="1" si="92"/>
        <v>0</v>
      </c>
      <c r="DX32" s="39">
        <f t="shared" ca="1" si="93"/>
        <v>0</v>
      </c>
      <c r="DY32" s="39">
        <f t="shared" ca="1" si="94"/>
        <v>0</v>
      </c>
      <c r="DZ32" s="39">
        <f t="shared" ca="1" si="95"/>
        <v>0</v>
      </c>
      <c r="EA32" s="39">
        <f t="shared" ca="1" si="96"/>
        <v>0</v>
      </c>
      <c r="EB32" s="39">
        <f t="shared" ca="1" si="97"/>
        <v>0</v>
      </c>
      <c r="EC32" s="39">
        <f t="shared" ca="1" si="98"/>
        <v>0</v>
      </c>
      <c r="ED32" s="39">
        <f t="shared" ca="1" si="99"/>
        <v>0</v>
      </c>
      <c r="EE32" s="39">
        <f t="shared" ca="1" si="100"/>
        <v>0</v>
      </c>
      <c r="EF32" s="39">
        <f t="shared" ca="1" si="101"/>
        <v>0</v>
      </c>
      <c r="EG32" s="39">
        <f t="shared" ca="1" si="102"/>
        <v>0</v>
      </c>
      <c r="EH32" s="39">
        <f t="shared" ca="1" si="103"/>
        <v>0</v>
      </c>
      <c r="EI32" s="39">
        <f t="shared" ca="1" si="104"/>
        <v>0</v>
      </c>
      <c r="EJ32" s="39">
        <f t="shared" ca="1" si="105"/>
        <v>0</v>
      </c>
      <c r="EK32" s="39">
        <f t="shared" ca="1" si="106"/>
        <v>0</v>
      </c>
      <c r="EL32" s="39">
        <f t="shared" ca="1" si="107"/>
        <v>0</v>
      </c>
      <c r="EM32" s="39">
        <f t="shared" ca="1" si="108"/>
        <v>0</v>
      </c>
      <c r="EN32" s="39">
        <f t="shared" ca="1" si="109"/>
        <v>0</v>
      </c>
      <c r="EO32" s="39">
        <f t="shared" ca="1" si="110"/>
        <v>0</v>
      </c>
      <c r="EP32" s="39">
        <f t="shared" ca="1" si="111"/>
        <v>0</v>
      </c>
      <c r="EQ32" s="39">
        <f t="shared" ca="1" si="112"/>
        <v>0</v>
      </c>
      <c r="ER32" s="39">
        <f t="shared" ca="1" si="113"/>
        <v>0</v>
      </c>
      <c r="ES32" s="39">
        <f t="shared" ca="1" si="114"/>
        <v>0</v>
      </c>
      <c r="ET32" s="39">
        <f t="shared" ca="1" si="115"/>
        <v>0</v>
      </c>
      <c r="EU32" s="39">
        <f t="shared" ca="1" si="116"/>
        <v>0</v>
      </c>
      <c r="EV32" s="39">
        <f t="shared" ca="1" si="117"/>
        <v>0</v>
      </c>
      <c r="EW32" s="39">
        <f t="shared" ca="1" si="118"/>
        <v>0</v>
      </c>
      <c r="EX32" s="39">
        <f t="shared" ca="1" si="119"/>
        <v>0</v>
      </c>
      <c r="EY32" s="39">
        <f t="shared" ca="1" si="120"/>
        <v>0</v>
      </c>
      <c r="EZ32" s="39">
        <f t="shared" ca="1" si="121"/>
        <v>0</v>
      </c>
      <c r="FA32" s="39">
        <f t="shared" ca="1" si="122"/>
        <v>0</v>
      </c>
      <c r="FB32" s="39">
        <f t="shared" ca="1" si="123"/>
        <v>0</v>
      </c>
      <c r="FC32" s="39">
        <f t="shared" ca="1" si="124"/>
        <v>0</v>
      </c>
      <c r="FD32" s="39">
        <f t="shared" ca="1" si="125"/>
        <v>0</v>
      </c>
      <c r="FE32" s="39">
        <f t="shared" ca="1" si="126"/>
        <v>0</v>
      </c>
      <c r="FF32" s="39">
        <f t="shared" ca="1" si="127"/>
        <v>0</v>
      </c>
      <c r="FG32" s="39">
        <f t="shared" ca="1" si="128"/>
        <v>0</v>
      </c>
      <c r="FH32" s="39">
        <f t="shared" ca="1" si="129"/>
        <v>0</v>
      </c>
      <c r="FI32" s="39">
        <f t="shared" ca="1" si="130"/>
        <v>0</v>
      </c>
      <c r="FJ32" s="39">
        <f t="shared" ca="1" si="131"/>
        <v>0</v>
      </c>
      <c r="FK32" s="39">
        <f t="shared" ca="1" si="132"/>
        <v>0</v>
      </c>
      <c r="FL32" s="39">
        <f t="shared" ca="1" si="133"/>
        <v>0</v>
      </c>
      <c r="FM32" s="39">
        <f t="shared" ca="1" si="134"/>
        <v>0</v>
      </c>
      <c r="FN32" s="39">
        <f t="shared" ca="1" si="135"/>
        <v>0</v>
      </c>
      <c r="FO32" s="39">
        <f t="shared" ca="1" si="136"/>
        <v>0</v>
      </c>
      <c r="FP32" s="39">
        <f t="shared" ca="1" si="137"/>
        <v>0</v>
      </c>
      <c r="FQ32" s="39">
        <f t="shared" ca="1" si="138"/>
        <v>0</v>
      </c>
      <c r="FR32" s="39">
        <f t="shared" ca="1" si="139"/>
        <v>0</v>
      </c>
      <c r="FS32" s="39">
        <f t="shared" ca="1" si="140"/>
        <v>0</v>
      </c>
      <c r="FT32" s="39">
        <f t="shared" ca="1" si="141"/>
        <v>0</v>
      </c>
      <c r="FU32" s="39">
        <f t="shared" ca="1" si="142"/>
        <v>0</v>
      </c>
      <c r="FV32" s="39">
        <f t="shared" ca="1" si="143"/>
        <v>0</v>
      </c>
      <c r="FW32" s="39">
        <f t="shared" ca="1" si="144"/>
        <v>0</v>
      </c>
      <c r="FX32" s="39">
        <f t="shared" ca="1" si="145"/>
        <v>0</v>
      </c>
      <c r="FY32" s="39">
        <f t="shared" ca="1" si="146"/>
        <v>0</v>
      </c>
      <c r="FZ32" s="39">
        <f t="shared" ca="1" si="147"/>
        <v>0</v>
      </c>
      <c r="GA32" s="39">
        <f t="shared" ca="1" si="148"/>
        <v>0</v>
      </c>
      <c r="GB32" s="39">
        <f t="shared" ca="1" si="149"/>
        <v>5</v>
      </c>
      <c r="GC32" s="39">
        <f t="shared" ca="1" si="150"/>
        <v>2</v>
      </c>
      <c r="GD32" s="39">
        <f t="shared" ca="1" si="151"/>
        <v>0</v>
      </c>
      <c r="GE32" s="39">
        <f t="shared" ca="1" si="152"/>
        <v>0</v>
      </c>
      <c r="GF32" s="39">
        <f t="shared" ca="1" si="153"/>
        <v>0</v>
      </c>
      <c r="GG32" s="39">
        <f t="shared" ca="1" si="154"/>
        <v>0</v>
      </c>
      <c r="GH32" s="39">
        <f t="shared" ca="1" si="155"/>
        <v>0</v>
      </c>
      <c r="GI32" s="39">
        <f t="shared" ca="1" si="156"/>
        <v>0</v>
      </c>
      <c r="GJ32" s="39">
        <f t="shared" ca="1" si="157"/>
        <v>0</v>
      </c>
      <c r="GK32" s="39">
        <f t="shared" ca="1" si="158"/>
        <v>0</v>
      </c>
      <c r="GL32" s="39">
        <f t="shared" ca="1" si="159"/>
        <v>0</v>
      </c>
      <c r="GM32" s="39">
        <f t="shared" ca="1" si="160"/>
        <v>0</v>
      </c>
      <c r="GN32" s="39">
        <f t="shared" ca="1" si="161"/>
        <v>0</v>
      </c>
      <c r="GO32" s="39">
        <f t="shared" ca="1" si="162"/>
        <v>0</v>
      </c>
      <c r="GP32" s="39">
        <f t="shared" ca="1" si="163"/>
        <v>0</v>
      </c>
      <c r="GQ32" s="39">
        <f t="shared" ca="1" si="164"/>
        <v>0</v>
      </c>
      <c r="GR32" s="39">
        <f t="shared" ca="1" si="165"/>
        <v>0</v>
      </c>
      <c r="GS32" s="39">
        <f t="shared" ca="1" si="166"/>
        <v>0</v>
      </c>
      <c r="GT32" s="39">
        <f t="shared" ca="1" si="167"/>
        <v>0</v>
      </c>
      <c r="GU32" s="39">
        <f t="shared" ca="1" si="168"/>
        <v>0</v>
      </c>
      <c r="GV32" s="39">
        <f t="shared" ca="1" si="169"/>
        <v>0</v>
      </c>
      <c r="GW32" s="39">
        <f t="shared" ca="1" si="170"/>
        <v>0</v>
      </c>
      <c r="GX32" s="39">
        <f t="shared" ca="1" si="171"/>
        <v>0</v>
      </c>
      <c r="GY32" s="39">
        <f t="shared" ca="1" si="172"/>
        <v>0</v>
      </c>
      <c r="GZ32" s="39">
        <f t="shared" ca="1" si="173"/>
        <v>0</v>
      </c>
      <c r="HA32" s="39">
        <f t="shared" ca="1" si="174"/>
        <v>0</v>
      </c>
      <c r="HB32" s="39">
        <f t="shared" ca="1" si="175"/>
        <v>0</v>
      </c>
      <c r="HC32" s="39">
        <f t="shared" ca="1" si="176"/>
        <v>0</v>
      </c>
      <c r="HD32" s="39">
        <f t="shared" ca="1" si="177"/>
        <v>0</v>
      </c>
      <c r="HE32" s="39">
        <f t="shared" ca="1" si="178"/>
        <v>0</v>
      </c>
      <c r="HF32" s="39">
        <f t="shared" ca="1" si="179"/>
        <v>0</v>
      </c>
      <c r="HG32" s="39">
        <f t="shared" ca="1" si="180"/>
        <v>0</v>
      </c>
      <c r="HH32" s="39">
        <f t="shared" ca="1" si="181"/>
        <v>0</v>
      </c>
      <c r="HI32" s="39">
        <f t="shared" ca="1" si="182"/>
        <v>0</v>
      </c>
      <c r="HJ32" s="39">
        <f t="shared" ca="1" si="183"/>
        <v>0</v>
      </c>
      <c r="HK32" s="39">
        <f t="shared" ca="1" si="184"/>
        <v>0</v>
      </c>
      <c r="HL32" s="39">
        <f t="shared" ca="1" si="185"/>
        <v>0</v>
      </c>
      <c r="HM32" s="39">
        <f t="shared" ca="1" si="186"/>
        <v>0</v>
      </c>
      <c r="HN32" s="39">
        <f t="shared" ca="1" si="187"/>
        <v>0</v>
      </c>
      <c r="HO32" s="39">
        <f t="shared" ca="1" si="188"/>
        <v>0</v>
      </c>
      <c r="HP32" s="39">
        <f t="shared" ca="1" si="189"/>
        <v>0</v>
      </c>
      <c r="HQ32" s="39">
        <f t="shared" ca="1" si="190"/>
        <v>0</v>
      </c>
      <c r="HR32" s="39">
        <f t="shared" ca="1" si="191"/>
        <v>36241</v>
      </c>
      <c r="HS32" s="39">
        <f t="shared" ca="1" si="192"/>
        <v>2</v>
      </c>
      <c r="HT32" s="39">
        <f t="shared" ca="1" si="193"/>
        <v>1</v>
      </c>
      <c r="HU32" s="39">
        <f t="shared" ca="1" si="194"/>
        <v>0</v>
      </c>
      <c r="HV32" s="39">
        <f t="shared" ca="1" si="195"/>
        <v>0</v>
      </c>
      <c r="HW32" s="39">
        <f t="shared" ca="1" si="196"/>
        <v>0</v>
      </c>
      <c r="HX32" s="39">
        <f t="shared" ca="1" si="197"/>
        <v>0</v>
      </c>
      <c r="HY32" s="39">
        <f t="shared" ca="1" si="198"/>
        <v>0</v>
      </c>
      <c r="HZ32" s="39">
        <f t="shared" ca="1" si="199"/>
        <v>0</v>
      </c>
      <c r="IA32" s="39">
        <f t="shared" ca="1" si="200"/>
        <v>0</v>
      </c>
      <c r="IB32" s="39">
        <f t="shared" ca="1" si="201"/>
        <v>0</v>
      </c>
      <c r="IC32" s="39">
        <f t="shared" ca="1" si="202"/>
        <v>0</v>
      </c>
      <c r="ID32" s="39">
        <f t="shared" ca="1" si="203"/>
        <v>0</v>
      </c>
      <c r="IE32" s="39">
        <f t="shared" ca="1" si="204"/>
        <v>0</v>
      </c>
      <c r="IF32" s="39">
        <f t="shared" ca="1" si="205"/>
        <v>0</v>
      </c>
      <c r="IG32" s="39">
        <f t="shared" ca="1" si="206"/>
        <v>5</v>
      </c>
      <c r="IH32" s="39">
        <f t="shared" ca="1" si="207"/>
        <v>2</v>
      </c>
      <c r="II32" s="39">
        <f t="shared" ca="1" si="208"/>
        <v>0</v>
      </c>
      <c r="IJ32" s="39">
        <f t="shared" ca="1" si="209"/>
        <v>0</v>
      </c>
      <c r="IK32" s="39">
        <f t="shared" ca="1" si="210"/>
        <v>0</v>
      </c>
      <c r="IL32" s="39">
        <f t="shared" ca="1" si="211"/>
        <v>0</v>
      </c>
      <c r="IM32" s="39">
        <f t="shared" ca="1" si="212"/>
        <v>1</v>
      </c>
      <c r="IN32" s="39">
        <f t="shared" ca="1" si="213"/>
        <v>421</v>
      </c>
      <c r="IO32" s="39">
        <f t="shared" ca="1" si="214"/>
        <v>-84</v>
      </c>
      <c r="IP32" s="39">
        <f t="shared" ca="1" si="215"/>
        <v>0</v>
      </c>
      <c r="IQ32" s="39">
        <f t="shared" ca="1" si="216"/>
        <v>0</v>
      </c>
      <c r="IR32" s="39">
        <f t="shared" ca="1" si="217"/>
        <v>0</v>
      </c>
      <c r="IS32" s="39">
        <f t="shared" ca="1" si="218"/>
        <v>0</v>
      </c>
      <c r="IT32" s="39">
        <f t="shared" ca="1" si="219"/>
        <v>0</v>
      </c>
      <c r="IU32" s="39">
        <f t="shared" ca="1" si="220"/>
        <v>0</v>
      </c>
      <c r="IV32" s="39">
        <f t="shared" ca="1" si="221"/>
        <v>0</v>
      </c>
      <c r="IW32" s="39">
        <f t="shared" ca="1" si="222"/>
        <v>0</v>
      </c>
      <c r="IX32" s="39">
        <f t="shared" ca="1" si="223"/>
        <v>0</v>
      </c>
      <c r="IY32" s="39">
        <f t="shared" ca="1" si="224"/>
        <v>0</v>
      </c>
      <c r="IZ32" s="39">
        <f t="shared" ca="1" si="225"/>
        <v>0</v>
      </c>
      <c r="JA32" s="39">
        <f t="shared" ca="1" si="226"/>
        <v>0</v>
      </c>
      <c r="JB32" s="39">
        <f t="shared" ca="1" si="227"/>
        <v>0</v>
      </c>
      <c r="JC32" s="39">
        <f t="shared" ca="1" si="228"/>
        <v>0</v>
      </c>
      <c r="JD32" s="39">
        <f t="shared" ca="1" si="229"/>
        <v>0</v>
      </c>
      <c r="JE32" s="39">
        <f t="shared" ca="1" si="230"/>
        <v>0</v>
      </c>
      <c r="JF32" s="39">
        <f t="shared" ca="1" si="231"/>
        <v>0</v>
      </c>
      <c r="JG32" s="39">
        <f t="shared" ca="1" si="232"/>
        <v>0</v>
      </c>
      <c r="JH32" s="39">
        <f t="shared" ca="1" si="233"/>
        <v>0</v>
      </c>
      <c r="JI32" s="39">
        <f t="shared" ca="1" si="234"/>
        <v>0</v>
      </c>
      <c r="JJ32" s="39">
        <f t="shared" ca="1" si="235"/>
        <v>0</v>
      </c>
      <c r="JK32" s="39">
        <f t="shared" ca="1" si="236"/>
        <v>0</v>
      </c>
      <c r="JL32" s="39">
        <f t="shared" ca="1" si="237"/>
        <v>0</v>
      </c>
      <c r="JM32" s="39">
        <f t="shared" ca="1" si="238"/>
        <v>0</v>
      </c>
      <c r="JN32" s="39">
        <f t="shared" ca="1" si="239"/>
        <v>0</v>
      </c>
      <c r="JO32" s="39">
        <f t="shared" ca="1" si="240"/>
        <v>0</v>
      </c>
      <c r="JP32" s="39">
        <f t="shared" ca="1" si="241"/>
        <v>0</v>
      </c>
      <c r="JQ32" s="39">
        <f t="shared" ca="1" si="242"/>
        <v>0</v>
      </c>
      <c r="JR32" s="39">
        <f t="shared" ca="1" si="243"/>
        <v>0</v>
      </c>
      <c r="JS32" s="39">
        <f t="shared" ca="1" si="244"/>
        <v>0</v>
      </c>
      <c r="JT32" s="39">
        <f t="shared" ca="1" si="245"/>
        <v>0</v>
      </c>
      <c r="JU32" s="39">
        <f t="shared" ca="1" si="246"/>
        <v>0</v>
      </c>
      <c r="JV32" s="39">
        <f t="shared" ca="1" si="247"/>
        <v>0</v>
      </c>
      <c r="JW32" s="39">
        <f t="shared" ca="1" si="248"/>
        <v>0</v>
      </c>
      <c r="JX32" s="39">
        <f t="shared" ca="1" si="249"/>
        <v>0</v>
      </c>
      <c r="JY32" s="39">
        <f t="shared" ca="1" si="250"/>
        <v>0</v>
      </c>
      <c r="JZ32" s="39">
        <f t="shared" ca="1" si="251"/>
        <v>0</v>
      </c>
      <c r="KA32" s="39">
        <f t="shared" ca="1" si="252"/>
        <v>0</v>
      </c>
      <c r="KB32" s="39">
        <f t="shared" ca="1" si="253"/>
        <v>0</v>
      </c>
      <c r="KC32" s="39">
        <f t="shared" ca="1" si="254"/>
        <v>-167</v>
      </c>
      <c r="KD32" s="39">
        <f t="shared" ca="1" si="255"/>
        <v>7</v>
      </c>
      <c r="KE32" s="39">
        <f t="shared" ca="1" si="256"/>
        <v>3</v>
      </c>
      <c r="KF32" s="39">
        <f t="shared" ca="1" si="257"/>
        <v>13</v>
      </c>
      <c r="KG32" s="39">
        <f t="shared" ca="1" si="258"/>
        <v>1</v>
      </c>
      <c r="KH32" s="39">
        <f t="shared" ca="1" si="259"/>
        <v>0</v>
      </c>
      <c r="KI32" s="39">
        <f t="shared" ca="1" si="260"/>
        <v>0</v>
      </c>
      <c r="KJ32" s="39">
        <f t="shared" ca="1" si="261"/>
        <v>0</v>
      </c>
      <c r="KK32" s="39">
        <f t="shared" ca="1" si="262"/>
        <v>0</v>
      </c>
      <c r="KL32" s="39">
        <f t="shared" ca="1" si="263"/>
        <v>0</v>
      </c>
      <c r="KM32" s="39">
        <f t="shared" ca="1" si="264"/>
        <v>0</v>
      </c>
      <c r="KN32" s="39">
        <f t="shared" ca="1" si="265"/>
        <v>0</v>
      </c>
      <c r="KO32" s="39">
        <f t="shared" ca="1" si="266"/>
        <v>0</v>
      </c>
      <c r="KP32" s="39">
        <f t="shared" ca="1" si="267"/>
        <v>0</v>
      </c>
      <c r="KQ32" s="39">
        <f t="shared" ca="1" si="268"/>
        <v>0</v>
      </c>
      <c r="KR32" s="39">
        <f t="shared" ca="1" si="269"/>
        <v>0</v>
      </c>
      <c r="KS32" s="39">
        <f t="shared" ca="1" si="270"/>
        <v>0</v>
      </c>
      <c r="KT32" s="39">
        <f t="shared" ca="1" si="271"/>
        <v>0</v>
      </c>
      <c r="KU32" s="39">
        <f t="shared" ca="1" si="272"/>
        <v>0</v>
      </c>
      <c r="KV32" s="39">
        <f t="shared" ca="1" si="273"/>
        <v>0</v>
      </c>
      <c r="KW32" s="39">
        <f t="shared" ca="1" si="274"/>
        <v>0</v>
      </c>
      <c r="KX32" s="39">
        <f t="shared" ca="1" si="275"/>
        <v>-245</v>
      </c>
      <c r="KY32" s="39">
        <f t="shared" ca="1" si="276"/>
        <v>2</v>
      </c>
      <c r="KZ32" s="39">
        <f t="shared" ca="1" si="277"/>
        <v>1</v>
      </c>
      <c r="LA32" s="39">
        <f t="shared" ca="1" si="278"/>
        <v>139</v>
      </c>
      <c r="LB32" s="39">
        <f t="shared" ca="1" si="279"/>
        <v>0</v>
      </c>
      <c r="LC32" s="39">
        <f t="shared" ca="1" si="280"/>
        <v>0</v>
      </c>
      <c r="LD32" s="39">
        <f t="shared" ca="1" si="281"/>
        <v>0</v>
      </c>
      <c r="LE32" s="39">
        <f t="shared" ca="1" si="282"/>
        <v>0</v>
      </c>
      <c r="LF32" s="39">
        <f t="shared" ca="1" si="283"/>
        <v>2</v>
      </c>
      <c r="LG32" s="39">
        <f t="shared" ca="1" si="284"/>
        <v>2</v>
      </c>
      <c r="LH32" s="39">
        <f t="shared" ca="1" si="285"/>
        <v>160</v>
      </c>
      <c r="LI32" s="39">
        <f t="shared" ca="1" si="286"/>
        <v>5</v>
      </c>
      <c r="LJ32" s="39">
        <f t="shared" ca="1" si="287"/>
        <v>10</v>
      </c>
      <c r="LK32" s="39">
        <f t="shared" ca="1" si="288"/>
        <v>0</v>
      </c>
      <c r="LL32" s="39">
        <f t="shared" ca="1" si="289"/>
        <v>0</v>
      </c>
      <c r="LM32" s="39">
        <f t="shared" ca="1" si="290"/>
        <v>0</v>
      </c>
      <c r="LN32" s="39">
        <f t="shared" ca="1" si="291"/>
        <v>0</v>
      </c>
      <c r="LO32" s="39">
        <f t="shared" ca="1" si="292"/>
        <v>0</v>
      </c>
      <c r="LP32" s="39">
        <f t="shared" ca="1" si="293"/>
        <v>0</v>
      </c>
      <c r="LQ32" s="39">
        <f t="shared" ca="1" si="294"/>
        <v>0</v>
      </c>
      <c r="LR32" s="39">
        <f t="shared" ca="1" si="295"/>
        <v>0</v>
      </c>
      <c r="LS32" s="39">
        <f t="shared" ca="1" si="296"/>
        <v>2</v>
      </c>
      <c r="LT32" s="39">
        <f t="shared" ca="1" si="297"/>
        <v>769</v>
      </c>
      <c r="LU32" s="39">
        <f t="shared" ca="1" si="298"/>
        <v>5</v>
      </c>
      <c r="LV32" s="39">
        <f t="shared" ca="1" si="299"/>
        <v>13</v>
      </c>
      <c r="LW32" s="39">
        <f t="shared" ca="1" si="300"/>
        <v>59</v>
      </c>
      <c r="LX32" s="39">
        <f t="shared" ca="1" si="301"/>
        <v>6400</v>
      </c>
      <c r="LY32" s="39">
        <f t="shared" ca="1" si="302"/>
        <v>29</v>
      </c>
      <c r="LZ32" s="39">
        <f t="shared" ca="1" si="303"/>
        <v>0</v>
      </c>
      <c r="MA32" s="39">
        <f t="shared" ca="1" si="304"/>
        <v>16</v>
      </c>
      <c r="MB32" s="39">
        <f t="shared" ca="1" si="305"/>
        <v>0</v>
      </c>
      <c r="MC32" s="39">
        <f t="shared" ca="1" si="306"/>
        <v>0</v>
      </c>
      <c r="MD32" s="39">
        <f t="shared" ca="1" si="307"/>
        <v>0</v>
      </c>
      <c r="ME32" s="39">
        <f t="shared" ca="1" si="308"/>
        <v>0</v>
      </c>
      <c r="MF32" s="39">
        <f t="shared" ca="1" si="309"/>
        <v>0</v>
      </c>
      <c r="MG32" s="39">
        <f t="shared" ca="1" si="310"/>
        <v>0</v>
      </c>
      <c r="MH32" s="39">
        <f t="shared" ca="1" si="311"/>
        <v>0</v>
      </c>
      <c r="MI32" s="39">
        <f t="shared" ca="1" si="312"/>
        <v>0</v>
      </c>
      <c r="MJ32" s="39">
        <f t="shared" ca="1" si="313"/>
        <v>0</v>
      </c>
      <c r="MK32" s="39">
        <f t="shared" ca="1" si="314"/>
        <v>0</v>
      </c>
      <c r="ML32" s="39">
        <f t="shared" ca="1" si="315"/>
        <v>0</v>
      </c>
      <c r="MM32" s="39">
        <f t="shared" ca="1" si="316"/>
        <v>0</v>
      </c>
      <c r="MN32" s="39">
        <f t="shared" ca="1" si="317"/>
        <v>0</v>
      </c>
      <c r="MO32" s="39">
        <f t="shared" ca="1" si="318"/>
        <v>0</v>
      </c>
      <c r="MP32" s="39">
        <f t="shared" ca="1" si="319"/>
        <v>0</v>
      </c>
      <c r="MQ32" s="39">
        <f t="shared" ca="1" si="320"/>
        <v>0</v>
      </c>
      <c r="MR32" s="39">
        <f t="shared" ca="1" si="321"/>
        <v>0</v>
      </c>
      <c r="MS32" s="39">
        <f t="shared" ca="1" si="322"/>
        <v>0</v>
      </c>
      <c r="MT32" s="39">
        <f t="shared" ca="1" si="323"/>
        <v>0</v>
      </c>
      <c r="MU32" s="39">
        <f t="shared" ca="1" si="324"/>
        <v>0</v>
      </c>
      <c r="MV32" s="39">
        <f t="shared" ca="1" si="325"/>
        <v>0</v>
      </c>
      <c r="MW32" s="39">
        <f t="shared" ca="1" si="326"/>
        <v>0</v>
      </c>
      <c r="MX32" s="39">
        <f t="shared" ca="1" si="327"/>
        <v>0</v>
      </c>
      <c r="MY32" s="39">
        <f t="shared" ca="1" si="328"/>
        <v>0</v>
      </c>
      <c r="MZ32" s="39">
        <f t="shared" ca="1" si="329"/>
        <v>0</v>
      </c>
      <c r="NA32" s="39">
        <f t="shared" ca="1" si="330"/>
        <v>0</v>
      </c>
      <c r="NB32" s="39">
        <f t="shared" ca="1" si="331"/>
        <v>10</v>
      </c>
      <c r="NC32" s="39">
        <f t="shared" ca="1" si="332"/>
        <v>5</v>
      </c>
      <c r="ND32" s="39">
        <f t="shared" ca="1" si="333"/>
        <v>125</v>
      </c>
      <c r="NE32" s="39">
        <f t="shared" ca="1" si="334"/>
        <v>5</v>
      </c>
      <c r="NF32" s="39">
        <f t="shared" ca="1" si="335"/>
        <v>0</v>
      </c>
      <c r="NG32" s="39">
        <f t="shared" ca="1" si="336"/>
        <v>0</v>
      </c>
      <c r="NH32" s="39">
        <f t="shared" ca="1" si="337"/>
        <v>0</v>
      </c>
      <c r="NI32" s="39">
        <f t="shared" ca="1" si="338"/>
        <v>22132</v>
      </c>
      <c r="NJ32" s="39">
        <f t="shared" ca="1" si="339"/>
        <v>0</v>
      </c>
      <c r="NK32" s="39">
        <f t="shared" ca="1" si="340"/>
        <v>0</v>
      </c>
      <c r="NL32" s="39">
        <f t="shared" ca="1" si="341"/>
        <v>0</v>
      </c>
      <c r="NM32" s="39">
        <f t="shared" ca="1" si="342"/>
        <v>0</v>
      </c>
      <c r="NN32" s="39">
        <f t="shared" ca="1" si="343"/>
        <v>0</v>
      </c>
      <c r="NO32" s="39">
        <f t="shared" ca="1" si="344"/>
        <v>0</v>
      </c>
      <c r="NP32" s="39">
        <f t="shared" ca="1" si="345"/>
        <v>0</v>
      </c>
      <c r="NQ32" s="39">
        <f t="shared" ca="1" si="346"/>
        <v>0</v>
      </c>
      <c r="NR32" s="39">
        <f t="shared" ca="1" si="347"/>
        <v>0</v>
      </c>
      <c r="NS32" s="39">
        <f t="shared" ca="1" si="348"/>
        <v>0</v>
      </c>
      <c r="NT32" s="39">
        <f t="shared" ca="1" si="349"/>
        <v>0</v>
      </c>
      <c r="NU32" s="39">
        <f t="shared" ca="1" si="350"/>
        <v>0</v>
      </c>
      <c r="NV32" s="39">
        <f t="shared" ca="1" si="351"/>
        <v>0</v>
      </c>
    </row>
    <row r="33" spans="1:386" x14ac:dyDescent="0.2">
      <c r="A33" s="39">
        <f>'node config'!$A33</f>
        <v>20</v>
      </c>
      <c r="B33" s="39" t="str">
        <f>'node config'!$C33</f>
        <v>app_first</v>
      </c>
      <c r="C33" s="39">
        <f>'node config'!E33</f>
        <v>1</v>
      </c>
      <c r="D33" s="40">
        <f>'node config'!$H33</f>
        <v>1662</v>
      </c>
      <c r="E33" s="36" t="str">
        <f ca="1">IF(ISBLANK(OFFSET('node config'!$U33,0,2*(COLUMN()-COLUMN($E33)))),"",OFFSET('node config'!$U33,0,2*(COLUMN()-COLUMN($E33))))</f>
        <v/>
      </c>
      <c r="F33" s="36" t="str">
        <f ca="1">IF(ISBLANK(OFFSET('node config'!$U33,0,2*(COLUMN()-COLUMN($E33)))),"",OFFSET('node config'!$U33,0,2*(COLUMN()-COLUMN($E33))))</f>
        <v/>
      </c>
      <c r="G33" s="36" t="str">
        <f ca="1">IF(ISBLANK(OFFSET('node config'!$U33,0,2*(COLUMN()-COLUMN($E33)))),"",OFFSET('node config'!$U33,0,2*(COLUMN()-COLUMN($E33))))</f>
        <v/>
      </c>
      <c r="H33" s="36" t="str">
        <f ca="1">IF(ISBLANK(OFFSET('node config'!$U33,0,2*(COLUMN()-COLUMN($E33)))),"",OFFSET('node config'!$U33,0,2*(COLUMN()-COLUMN($E33))))</f>
        <v/>
      </c>
      <c r="I33" s="36" t="str">
        <f ca="1">IF(ISBLANK(OFFSET('node config'!$U33,0,2*(COLUMN()-COLUMN($E33)))),"",OFFSET('node config'!$U33,0,2*(COLUMN()-COLUMN($E33))))</f>
        <v/>
      </c>
      <c r="J33" s="36" t="str">
        <f ca="1">IF(ISBLANK(OFFSET('node config'!$U33,0,2*(COLUMN()-COLUMN($E33)))),"",OFFSET('node config'!$U33,0,2*(COLUMN()-COLUMN($E33))))</f>
        <v/>
      </c>
      <c r="K33" s="36" t="str">
        <f ca="1">IF(ISBLANK(OFFSET('node config'!$U33,0,2*(COLUMN()-COLUMN($E33)))),"",OFFSET('node config'!$U33,0,2*(COLUMN()-COLUMN($E33))))</f>
        <v/>
      </c>
      <c r="L33" s="36" t="str">
        <f ca="1">IF(ISBLANK(OFFSET('node config'!$U33,0,2*(COLUMN()-COLUMN($E33)))),"",OFFSET('node config'!$U33,0,2*(COLUMN()-COLUMN($E33))))</f>
        <v/>
      </c>
      <c r="M33" s="38" t="str">
        <f ca="1">IFERROR(OFFSET('node config'!$V33,0,2*(COLUMN()-COLUMN($M33)))/INDEX('node config'!$B33:$B82,MATCH(E33,'node config'!$A33:$A82,0))-1,"")</f>
        <v/>
      </c>
      <c r="N33" s="38" t="str">
        <f ca="1">IFERROR(OFFSET('node config'!$V33,0,2*(COLUMN()-COLUMN($M33)))/INDEX('node config'!$B33:$B82,MATCH(F33,'node config'!$A33:$A82,0))-1,"")</f>
        <v/>
      </c>
      <c r="O33" s="38" t="str">
        <f ca="1">IFERROR(OFFSET('node config'!$V33,0,2*(COLUMN()-COLUMN($M33)))/INDEX('node config'!$B33:$B82,MATCH(G33,'node config'!$A33:$A82,0))-1,"")</f>
        <v/>
      </c>
      <c r="P33" s="38" t="str">
        <f ca="1">IFERROR(OFFSET('node config'!$V33,0,2*(COLUMN()-COLUMN($M33)))/INDEX('node config'!$B33:$B82,MATCH(H33,'node config'!$A33:$A82,0))-1,"")</f>
        <v/>
      </c>
      <c r="Q33" s="38" t="str">
        <f ca="1">IFERROR(OFFSET('node config'!$V33,0,2*(COLUMN()-COLUMN($M33)))/INDEX('node config'!$B33:$B82,MATCH(I33,'node config'!$A33:$A82,0))-1,"")</f>
        <v/>
      </c>
      <c r="R33" s="38" t="str">
        <f ca="1">IFERROR(OFFSET('node config'!$V33,0,2*(COLUMN()-COLUMN($M33)))/INDEX('node config'!$B33:$B82,MATCH(J33,'node config'!$A33:$A82,0))-1,"")</f>
        <v/>
      </c>
      <c r="S33" s="38" t="str">
        <f ca="1">IFERROR(OFFSET('node config'!$V33,0,2*(COLUMN()-COLUMN($M33)))/INDEX('node config'!$B33:$B82,MATCH(K33,'node config'!$A33:$A82,0))-1,"")</f>
        <v/>
      </c>
      <c r="T33" s="38" t="str">
        <f ca="1">IFERROR(OFFSET('node config'!$V33,0,2*(COLUMN()-COLUMN($M33)))/INDEX('node config'!$B33:$B82,MATCH(L33,'node config'!$A33:$A82,0))-1,"")</f>
        <v/>
      </c>
      <c r="U33" s="36" t="str">
        <f t="shared" ca="1" si="352"/>
        <v/>
      </c>
      <c r="V33" s="36" t="str">
        <f t="shared" ca="1" si="352"/>
        <v/>
      </c>
      <c r="W33" s="36" t="str">
        <f t="shared" ca="1" si="352"/>
        <v/>
      </c>
      <c r="X33" s="36" t="str">
        <f t="shared" ca="1" si="352"/>
        <v/>
      </c>
      <c r="Y33" s="36" t="str">
        <f t="shared" ca="1" si="352"/>
        <v/>
      </c>
      <c r="Z33" s="36" t="str">
        <f t="shared" ca="1" si="352"/>
        <v/>
      </c>
      <c r="AA33" s="36" t="str">
        <f t="shared" ca="1" si="352"/>
        <v/>
      </c>
      <c r="AB33" s="36" t="str">
        <f t="shared" ca="1" si="352"/>
        <v/>
      </c>
      <c r="AC33" s="40">
        <f t="shared" ca="1" si="353"/>
        <v>1662</v>
      </c>
      <c r="AD33" s="40">
        <f t="shared" ca="1" si="354"/>
        <v>0</v>
      </c>
      <c r="AE33" s="40">
        <f t="shared" ca="1" si="355"/>
        <v>0</v>
      </c>
      <c r="AF33" s="40">
        <f t="shared" ca="1" si="356"/>
        <v>0</v>
      </c>
      <c r="AG33" s="40">
        <f t="shared" ca="1" si="357"/>
        <v>0</v>
      </c>
      <c r="AH33" s="40">
        <f t="shared" ca="1" si="358"/>
        <v>0</v>
      </c>
      <c r="AI33" s="40">
        <f t="shared" ca="1" si="359"/>
        <v>0</v>
      </c>
      <c r="AJ33" s="40">
        <f t="shared" ca="1" si="360"/>
        <v>0</v>
      </c>
      <c r="AK33" s="39">
        <f t="shared" ca="1" si="2"/>
        <v>0</v>
      </c>
      <c r="AL33" s="39">
        <f t="shared" ca="1" si="3"/>
        <v>0</v>
      </c>
      <c r="AM33" s="39">
        <f t="shared" ca="1" si="4"/>
        <v>0</v>
      </c>
      <c r="AN33" s="39">
        <f t="shared" ca="1" si="5"/>
        <v>0</v>
      </c>
      <c r="AO33" s="39">
        <f t="shared" ca="1" si="6"/>
        <v>0</v>
      </c>
      <c r="AP33" s="39">
        <f t="shared" ca="1" si="7"/>
        <v>0</v>
      </c>
      <c r="AQ33" s="39">
        <f t="shared" ca="1" si="8"/>
        <v>0</v>
      </c>
      <c r="AR33" s="39">
        <f t="shared" ca="1" si="9"/>
        <v>22132</v>
      </c>
      <c r="AS33" s="39">
        <f t="shared" ca="1" si="10"/>
        <v>22132</v>
      </c>
      <c r="AT33" s="39">
        <f t="shared" ca="1" si="11"/>
        <v>22132</v>
      </c>
      <c r="AU33" s="39">
        <f t="shared" ca="1" si="12"/>
        <v>0</v>
      </c>
      <c r="AV33" s="39">
        <f t="shared" ca="1" si="13"/>
        <v>0</v>
      </c>
      <c r="AW33" s="39">
        <f t="shared" ca="1" si="14"/>
        <v>0</v>
      </c>
      <c r="AX33" s="39">
        <f t="shared" ca="1" si="15"/>
        <v>0</v>
      </c>
      <c r="AY33" s="39">
        <f t="shared" ca="1" si="16"/>
        <v>0</v>
      </c>
      <c r="AZ33" s="39">
        <f t="shared" ca="1" si="17"/>
        <v>0</v>
      </c>
      <c r="BA33" s="39">
        <f t="shared" ca="1" si="18"/>
        <v>0</v>
      </c>
      <c r="BB33" s="39">
        <f t="shared" ca="1" si="19"/>
        <v>0</v>
      </c>
      <c r="BC33" s="39">
        <f t="shared" ca="1" si="20"/>
        <v>0</v>
      </c>
      <c r="BD33" s="39">
        <f t="shared" ca="1" si="21"/>
        <v>0</v>
      </c>
      <c r="BE33" s="39">
        <f t="shared" ca="1" si="22"/>
        <v>0</v>
      </c>
      <c r="BF33" s="39">
        <f t="shared" ca="1" si="23"/>
        <v>0</v>
      </c>
      <c r="BG33" s="39">
        <f t="shared" ca="1" si="24"/>
        <v>0</v>
      </c>
      <c r="BH33" s="39">
        <f t="shared" ca="1" si="25"/>
        <v>0</v>
      </c>
      <c r="BI33" s="39">
        <f t="shared" ca="1" si="26"/>
        <v>0</v>
      </c>
      <c r="BJ33" s="39">
        <f t="shared" ca="1" si="27"/>
        <v>0</v>
      </c>
      <c r="BK33" s="39">
        <f t="shared" ca="1" si="28"/>
        <v>0</v>
      </c>
      <c r="BL33" s="39">
        <f t="shared" ca="1" si="29"/>
        <v>0</v>
      </c>
      <c r="BM33" s="39">
        <f t="shared" ca="1" si="30"/>
        <v>0</v>
      </c>
      <c r="BN33" s="39">
        <f t="shared" ca="1" si="31"/>
        <v>0</v>
      </c>
      <c r="BO33" s="39">
        <f t="shared" ca="1" si="32"/>
        <v>0</v>
      </c>
      <c r="BP33" s="39">
        <f t="shared" ca="1" si="33"/>
        <v>0</v>
      </c>
      <c r="BQ33" s="39">
        <f t="shared" ca="1" si="34"/>
        <v>0</v>
      </c>
      <c r="BR33" s="39">
        <f t="shared" ca="1" si="35"/>
        <v>0</v>
      </c>
      <c r="BS33" s="39">
        <f t="shared" ca="1" si="36"/>
        <v>0</v>
      </c>
      <c r="BT33" s="39">
        <f t="shared" ca="1" si="37"/>
        <v>2</v>
      </c>
      <c r="BU33" s="39">
        <f t="shared" ca="1" si="38"/>
        <v>29</v>
      </c>
      <c r="BV33" s="39">
        <f t="shared" ca="1" si="39"/>
        <v>-195</v>
      </c>
      <c r="BW33" s="39">
        <f t="shared" ca="1" si="40"/>
        <v>4</v>
      </c>
      <c r="BX33" s="39">
        <f t="shared" ca="1" si="41"/>
        <v>0</v>
      </c>
      <c r="BY33" s="39">
        <f t="shared" ca="1" si="42"/>
        <v>0</v>
      </c>
      <c r="BZ33" s="39">
        <f t="shared" ca="1" si="43"/>
        <v>0</v>
      </c>
      <c r="CA33" s="39">
        <f t="shared" ca="1" si="44"/>
        <v>0</v>
      </c>
      <c r="CB33" s="39">
        <f t="shared" ca="1" si="45"/>
        <v>0</v>
      </c>
      <c r="CC33" s="39">
        <f t="shared" ca="1" si="46"/>
        <v>0</v>
      </c>
      <c r="CD33" s="39">
        <f t="shared" ca="1" si="47"/>
        <v>0</v>
      </c>
      <c r="CE33" s="39">
        <f t="shared" ca="1" si="48"/>
        <v>0</v>
      </c>
      <c r="CF33" s="39">
        <f t="shared" ca="1" si="49"/>
        <v>0</v>
      </c>
      <c r="CG33" s="39">
        <f t="shared" ca="1" si="50"/>
        <v>0</v>
      </c>
      <c r="CH33" s="39">
        <f t="shared" ca="1" si="51"/>
        <v>0</v>
      </c>
      <c r="CI33" s="39">
        <f t="shared" ca="1" si="52"/>
        <v>0</v>
      </c>
      <c r="CJ33" s="39">
        <f t="shared" ca="1" si="53"/>
        <v>0</v>
      </c>
      <c r="CK33" s="39">
        <f t="shared" ca="1" si="54"/>
        <v>0</v>
      </c>
      <c r="CL33" s="39">
        <f t="shared" ca="1" si="55"/>
        <v>0</v>
      </c>
      <c r="CM33" s="39">
        <f t="shared" ca="1" si="56"/>
        <v>0</v>
      </c>
      <c r="CN33" s="39">
        <f t="shared" ca="1" si="57"/>
        <v>0</v>
      </c>
      <c r="CO33" s="39">
        <f t="shared" ca="1" si="58"/>
        <v>0</v>
      </c>
      <c r="CP33" s="39">
        <f t="shared" ca="1" si="59"/>
        <v>0</v>
      </c>
      <c r="CQ33" s="39">
        <f t="shared" ca="1" si="60"/>
        <v>0</v>
      </c>
      <c r="CR33" s="39">
        <f t="shared" ca="1" si="61"/>
        <v>0</v>
      </c>
      <c r="CS33" s="39">
        <f t="shared" ca="1" si="62"/>
        <v>0</v>
      </c>
      <c r="CT33" s="39">
        <f t="shared" ca="1" si="63"/>
        <v>0</v>
      </c>
      <c r="CU33" s="39">
        <f t="shared" ca="1" si="64"/>
        <v>0</v>
      </c>
      <c r="CV33" s="39">
        <f t="shared" ca="1" si="65"/>
        <v>47</v>
      </c>
      <c r="CW33" s="39">
        <f t="shared" ca="1" si="66"/>
        <v>23</v>
      </c>
      <c r="CX33" s="39">
        <f t="shared" ca="1" si="67"/>
        <v>870</v>
      </c>
      <c r="CY33" s="39">
        <f t="shared" ca="1" si="68"/>
        <v>1</v>
      </c>
      <c r="CZ33" s="39">
        <f t="shared" ca="1" si="69"/>
        <v>0</v>
      </c>
      <c r="DA33" s="39">
        <f t="shared" ca="1" si="70"/>
        <v>0</v>
      </c>
      <c r="DB33" s="39">
        <f t="shared" ca="1" si="71"/>
        <v>0</v>
      </c>
      <c r="DC33" s="39">
        <f t="shared" ca="1" si="72"/>
        <v>22132</v>
      </c>
      <c r="DD33" s="39">
        <f t="shared" ca="1" si="73"/>
        <v>22132</v>
      </c>
      <c r="DE33" s="39">
        <f t="shared" ca="1" si="74"/>
        <v>0</v>
      </c>
      <c r="DF33" s="39">
        <f t="shared" ca="1" si="75"/>
        <v>0</v>
      </c>
      <c r="DG33" s="39">
        <f t="shared" ca="1" si="76"/>
        <v>0</v>
      </c>
      <c r="DH33" s="39">
        <f t="shared" ca="1" si="77"/>
        <v>0</v>
      </c>
      <c r="DI33" s="39">
        <f t="shared" ca="1" si="78"/>
        <v>0</v>
      </c>
      <c r="DJ33" s="39">
        <f t="shared" ca="1" si="79"/>
        <v>0</v>
      </c>
      <c r="DK33" s="39">
        <f t="shared" ca="1" si="80"/>
        <v>0</v>
      </c>
      <c r="DL33" s="39">
        <f t="shared" ca="1" si="81"/>
        <v>0</v>
      </c>
      <c r="DM33" s="39">
        <f t="shared" ca="1" si="82"/>
        <v>0</v>
      </c>
      <c r="DN33" s="39">
        <f t="shared" ca="1" si="83"/>
        <v>0</v>
      </c>
      <c r="DO33" s="39">
        <f t="shared" ca="1" si="84"/>
        <v>0</v>
      </c>
      <c r="DP33" s="39">
        <f t="shared" ca="1" si="85"/>
        <v>0</v>
      </c>
      <c r="DQ33" s="39">
        <f t="shared" ca="1" si="86"/>
        <v>0</v>
      </c>
      <c r="DR33" s="39">
        <f t="shared" ca="1" si="87"/>
        <v>0</v>
      </c>
      <c r="DS33" s="39">
        <f t="shared" ca="1" si="88"/>
        <v>0</v>
      </c>
      <c r="DT33" s="39">
        <f t="shared" ca="1" si="89"/>
        <v>0</v>
      </c>
      <c r="DU33" s="39">
        <f t="shared" ca="1" si="90"/>
        <v>0</v>
      </c>
      <c r="DV33" s="39">
        <f t="shared" ca="1" si="91"/>
        <v>0</v>
      </c>
      <c r="DW33" s="39">
        <f t="shared" ca="1" si="92"/>
        <v>0</v>
      </c>
      <c r="DX33" s="39">
        <f t="shared" ca="1" si="93"/>
        <v>0</v>
      </c>
      <c r="DY33" s="39">
        <f t="shared" ca="1" si="94"/>
        <v>0</v>
      </c>
      <c r="DZ33" s="39">
        <f t="shared" ca="1" si="95"/>
        <v>0</v>
      </c>
      <c r="EA33" s="39">
        <f t="shared" ca="1" si="96"/>
        <v>0</v>
      </c>
      <c r="EB33" s="39">
        <f t="shared" ca="1" si="97"/>
        <v>0</v>
      </c>
      <c r="EC33" s="39">
        <f t="shared" ca="1" si="98"/>
        <v>0</v>
      </c>
      <c r="ED33" s="39">
        <f t="shared" ca="1" si="99"/>
        <v>0</v>
      </c>
      <c r="EE33" s="39">
        <f t="shared" ca="1" si="100"/>
        <v>0</v>
      </c>
      <c r="EF33" s="39">
        <f t="shared" ca="1" si="101"/>
        <v>0</v>
      </c>
      <c r="EG33" s="39">
        <f t="shared" ca="1" si="102"/>
        <v>0</v>
      </c>
      <c r="EH33" s="39">
        <f t="shared" ca="1" si="103"/>
        <v>0</v>
      </c>
      <c r="EI33" s="39">
        <f t="shared" ca="1" si="104"/>
        <v>0</v>
      </c>
      <c r="EJ33" s="39">
        <f t="shared" ca="1" si="105"/>
        <v>0</v>
      </c>
      <c r="EK33" s="39">
        <f t="shared" ca="1" si="106"/>
        <v>0</v>
      </c>
      <c r="EL33" s="39">
        <f t="shared" ca="1" si="107"/>
        <v>0</v>
      </c>
      <c r="EM33" s="39">
        <f t="shared" ca="1" si="108"/>
        <v>0</v>
      </c>
      <c r="EN33" s="39">
        <f t="shared" ca="1" si="109"/>
        <v>0</v>
      </c>
      <c r="EO33" s="39">
        <f t="shared" ca="1" si="110"/>
        <v>0</v>
      </c>
      <c r="EP33" s="39">
        <f t="shared" ca="1" si="111"/>
        <v>0</v>
      </c>
      <c r="EQ33" s="39">
        <f t="shared" ca="1" si="112"/>
        <v>0</v>
      </c>
      <c r="ER33" s="39">
        <f t="shared" ca="1" si="113"/>
        <v>0</v>
      </c>
      <c r="ES33" s="39">
        <f t="shared" ca="1" si="114"/>
        <v>0</v>
      </c>
      <c r="ET33" s="39">
        <f t="shared" ca="1" si="115"/>
        <v>0</v>
      </c>
      <c r="EU33" s="39">
        <f t="shared" ca="1" si="116"/>
        <v>0</v>
      </c>
      <c r="EV33" s="39">
        <f t="shared" ca="1" si="117"/>
        <v>0</v>
      </c>
      <c r="EW33" s="39">
        <f t="shared" ca="1" si="118"/>
        <v>0</v>
      </c>
      <c r="EX33" s="39">
        <f t="shared" ca="1" si="119"/>
        <v>0</v>
      </c>
      <c r="EY33" s="39">
        <f t="shared" ca="1" si="120"/>
        <v>0</v>
      </c>
      <c r="EZ33" s="39">
        <f t="shared" ca="1" si="121"/>
        <v>0</v>
      </c>
      <c r="FA33" s="39">
        <f t="shared" ca="1" si="122"/>
        <v>0</v>
      </c>
      <c r="FB33" s="39">
        <f t="shared" ca="1" si="123"/>
        <v>0</v>
      </c>
      <c r="FC33" s="39">
        <f t="shared" ca="1" si="124"/>
        <v>0</v>
      </c>
      <c r="FD33" s="39">
        <f t="shared" ca="1" si="125"/>
        <v>0</v>
      </c>
      <c r="FE33" s="39">
        <f t="shared" ca="1" si="126"/>
        <v>0</v>
      </c>
      <c r="FF33" s="39">
        <f t="shared" ca="1" si="127"/>
        <v>0</v>
      </c>
      <c r="FG33" s="39">
        <f t="shared" ca="1" si="128"/>
        <v>0</v>
      </c>
      <c r="FH33" s="39">
        <f t="shared" ca="1" si="129"/>
        <v>0</v>
      </c>
      <c r="FI33" s="39">
        <f t="shared" ca="1" si="130"/>
        <v>0</v>
      </c>
      <c r="FJ33" s="39">
        <f t="shared" ca="1" si="131"/>
        <v>0</v>
      </c>
      <c r="FK33" s="39">
        <f t="shared" ca="1" si="132"/>
        <v>0</v>
      </c>
      <c r="FL33" s="39">
        <f t="shared" ca="1" si="133"/>
        <v>0</v>
      </c>
      <c r="FM33" s="39">
        <f t="shared" ca="1" si="134"/>
        <v>0</v>
      </c>
      <c r="FN33" s="39">
        <f t="shared" ca="1" si="135"/>
        <v>0</v>
      </c>
      <c r="FO33" s="39">
        <f t="shared" ca="1" si="136"/>
        <v>0</v>
      </c>
      <c r="FP33" s="39">
        <f t="shared" ca="1" si="137"/>
        <v>0</v>
      </c>
      <c r="FQ33" s="39">
        <f t="shared" ca="1" si="138"/>
        <v>0</v>
      </c>
      <c r="FR33" s="39">
        <f t="shared" ca="1" si="139"/>
        <v>0</v>
      </c>
      <c r="FS33" s="39">
        <f t="shared" ca="1" si="140"/>
        <v>0</v>
      </c>
      <c r="FT33" s="39">
        <f t="shared" ca="1" si="141"/>
        <v>0</v>
      </c>
      <c r="FU33" s="39">
        <f t="shared" ca="1" si="142"/>
        <v>0</v>
      </c>
      <c r="FV33" s="39">
        <f t="shared" ca="1" si="143"/>
        <v>0</v>
      </c>
      <c r="FW33" s="39">
        <f t="shared" ca="1" si="144"/>
        <v>0</v>
      </c>
      <c r="FX33" s="39">
        <f t="shared" ca="1" si="145"/>
        <v>0</v>
      </c>
      <c r="FY33" s="39">
        <f t="shared" ca="1" si="146"/>
        <v>0</v>
      </c>
      <c r="FZ33" s="39">
        <f t="shared" ca="1" si="147"/>
        <v>0</v>
      </c>
      <c r="GA33" s="39">
        <f t="shared" ca="1" si="148"/>
        <v>0</v>
      </c>
      <c r="GB33" s="39">
        <f t="shared" ca="1" si="149"/>
        <v>5</v>
      </c>
      <c r="GC33" s="39">
        <f t="shared" ca="1" si="150"/>
        <v>2</v>
      </c>
      <c r="GD33" s="39">
        <f t="shared" ca="1" si="151"/>
        <v>0</v>
      </c>
      <c r="GE33" s="39">
        <f t="shared" ca="1" si="152"/>
        <v>0</v>
      </c>
      <c r="GF33" s="39">
        <f t="shared" ca="1" si="153"/>
        <v>0</v>
      </c>
      <c r="GG33" s="39">
        <f t="shared" ca="1" si="154"/>
        <v>0</v>
      </c>
      <c r="GH33" s="39">
        <f t="shared" ca="1" si="155"/>
        <v>0</v>
      </c>
      <c r="GI33" s="39">
        <f t="shared" ca="1" si="156"/>
        <v>0</v>
      </c>
      <c r="GJ33" s="39">
        <f t="shared" ca="1" si="157"/>
        <v>0</v>
      </c>
      <c r="GK33" s="39">
        <f t="shared" ca="1" si="158"/>
        <v>0</v>
      </c>
      <c r="GL33" s="39">
        <f t="shared" ca="1" si="159"/>
        <v>0</v>
      </c>
      <c r="GM33" s="39">
        <f t="shared" ca="1" si="160"/>
        <v>0</v>
      </c>
      <c r="GN33" s="39">
        <f t="shared" ca="1" si="161"/>
        <v>0</v>
      </c>
      <c r="GO33" s="39">
        <f t="shared" ca="1" si="162"/>
        <v>0</v>
      </c>
      <c r="GP33" s="39">
        <f t="shared" ca="1" si="163"/>
        <v>0</v>
      </c>
      <c r="GQ33" s="39">
        <f t="shared" ca="1" si="164"/>
        <v>0</v>
      </c>
      <c r="GR33" s="39">
        <f t="shared" ca="1" si="165"/>
        <v>0</v>
      </c>
      <c r="GS33" s="39">
        <f t="shared" ca="1" si="166"/>
        <v>0</v>
      </c>
      <c r="GT33" s="39">
        <f t="shared" ca="1" si="167"/>
        <v>0</v>
      </c>
      <c r="GU33" s="39">
        <f t="shared" ca="1" si="168"/>
        <v>0</v>
      </c>
      <c r="GV33" s="39">
        <f t="shared" ca="1" si="169"/>
        <v>0</v>
      </c>
      <c r="GW33" s="39">
        <f t="shared" ca="1" si="170"/>
        <v>0</v>
      </c>
      <c r="GX33" s="39">
        <f t="shared" ca="1" si="171"/>
        <v>0</v>
      </c>
      <c r="GY33" s="39">
        <f t="shared" ca="1" si="172"/>
        <v>0</v>
      </c>
      <c r="GZ33" s="39">
        <f t="shared" ca="1" si="173"/>
        <v>0</v>
      </c>
      <c r="HA33" s="39">
        <f t="shared" ca="1" si="174"/>
        <v>0</v>
      </c>
      <c r="HB33" s="39">
        <f t="shared" ca="1" si="175"/>
        <v>0</v>
      </c>
      <c r="HC33" s="39">
        <f t="shared" ca="1" si="176"/>
        <v>0</v>
      </c>
      <c r="HD33" s="39">
        <f t="shared" ca="1" si="177"/>
        <v>0</v>
      </c>
      <c r="HE33" s="39">
        <f t="shared" ca="1" si="178"/>
        <v>0</v>
      </c>
      <c r="HF33" s="39">
        <f t="shared" ca="1" si="179"/>
        <v>0</v>
      </c>
      <c r="HG33" s="39">
        <f t="shared" ca="1" si="180"/>
        <v>0</v>
      </c>
      <c r="HH33" s="39">
        <f t="shared" ca="1" si="181"/>
        <v>0</v>
      </c>
      <c r="HI33" s="39">
        <f t="shared" ca="1" si="182"/>
        <v>0</v>
      </c>
      <c r="HJ33" s="39">
        <f t="shared" ca="1" si="183"/>
        <v>0</v>
      </c>
      <c r="HK33" s="39">
        <f t="shared" ca="1" si="184"/>
        <v>0</v>
      </c>
      <c r="HL33" s="39">
        <f t="shared" ca="1" si="185"/>
        <v>0</v>
      </c>
      <c r="HM33" s="39">
        <f t="shared" ca="1" si="186"/>
        <v>0</v>
      </c>
      <c r="HN33" s="39">
        <f t="shared" ca="1" si="187"/>
        <v>0</v>
      </c>
      <c r="HO33" s="39">
        <f t="shared" ca="1" si="188"/>
        <v>0</v>
      </c>
      <c r="HP33" s="39">
        <f t="shared" ca="1" si="189"/>
        <v>0</v>
      </c>
      <c r="HQ33" s="39">
        <f t="shared" ca="1" si="190"/>
        <v>0</v>
      </c>
      <c r="HR33" s="39">
        <f t="shared" ca="1" si="191"/>
        <v>36241</v>
      </c>
      <c r="HS33" s="39">
        <f t="shared" ca="1" si="192"/>
        <v>2</v>
      </c>
      <c r="HT33" s="39">
        <f t="shared" ca="1" si="193"/>
        <v>1</v>
      </c>
      <c r="HU33" s="39">
        <f t="shared" ca="1" si="194"/>
        <v>0</v>
      </c>
      <c r="HV33" s="39">
        <f t="shared" ca="1" si="195"/>
        <v>0</v>
      </c>
      <c r="HW33" s="39">
        <f t="shared" ca="1" si="196"/>
        <v>0</v>
      </c>
      <c r="HX33" s="39">
        <f t="shared" ca="1" si="197"/>
        <v>0</v>
      </c>
      <c r="HY33" s="39">
        <f t="shared" ca="1" si="198"/>
        <v>0</v>
      </c>
      <c r="HZ33" s="39">
        <f t="shared" ca="1" si="199"/>
        <v>0</v>
      </c>
      <c r="IA33" s="39">
        <f t="shared" ca="1" si="200"/>
        <v>0</v>
      </c>
      <c r="IB33" s="39">
        <f t="shared" ca="1" si="201"/>
        <v>0</v>
      </c>
      <c r="IC33" s="39">
        <f t="shared" ca="1" si="202"/>
        <v>0</v>
      </c>
      <c r="ID33" s="39">
        <f t="shared" ca="1" si="203"/>
        <v>0</v>
      </c>
      <c r="IE33" s="39">
        <f t="shared" ca="1" si="204"/>
        <v>0</v>
      </c>
      <c r="IF33" s="39">
        <f t="shared" ca="1" si="205"/>
        <v>0</v>
      </c>
      <c r="IG33" s="39">
        <f t="shared" ca="1" si="206"/>
        <v>5</v>
      </c>
      <c r="IH33" s="39">
        <f t="shared" ca="1" si="207"/>
        <v>2</v>
      </c>
      <c r="II33" s="39">
        <f t="shared" ca="1" si="208"/>
        <v>0</v>
      </c>
      <c r="IJ33" s="39">
        <f t="shared" ca="1" si="209"/>
        <v>0</v>
      </c>
      <c r="IK33" s="39">
        <f t="shared" ca="1" si="210"/>
        <v>0</v>
      </c>
      <c r="IL33" s="39">
        <f t="shared" ca="1" si="211"/>
        <v>0</v>
      </c>
      <c r="IM33" s="39">
        <f t="shared" ca="1" si="212"/>
        <v>1</v>
      </c>
      <c r="IN33" s="39">
        <f t="shared" ca="1" si="213"/>
        <v>421</v>
      </c>
      <c r="IO33" s="39">
        <f t="shared" ca="1" si="214"/>
        <v>-84</v>
      </c>
      <c r="IP33" s="39">
        <f t="shared" ca="1" si="215"/>
        <v>0</v>
      </c>
      <c r="IQ33" s="39">
        <f t="shared" ca="1" si="216"/>
        <v>0</v>
      </c>
      <c r="IR33" s="39">
        <f t="shared" ca="1" si="217"/>
        <v>0</v>
      </c>
      <c r="IS33" s="39">
        <f t="shared" ca="1" si="218"/>
        <v>0</v>
      </c>
      <c r="IT33" s="39">
        <f t="shared" ca="1" si="219"/>
        <v>0</v>
      </c>
      <c r="IU33" s="39">
        <f t="shared" ca="1" si="220"/>
        <v>0</v>
      </c>
      <c r="IV33" s="39">
        <f t="shared" ca="1" si="221"/>
        <v>0</v>
      </c>
      <c r="IW33" s="39">
        <f t="shared" ca="1" si="222"/>
        <v>0</v>
      </c>
      <c r="IX33" s="39">
        <f t="shared" ca="1" si="223"/>
        <v>0</v>
      </c>
      <c r="IY33" s="39">
        <f t="shared" ca="1" si="224"/>
        <v>0</v>
      </c>
      <c r="IZ33" s="39">
        <f t="shared" ca="1" si="225"/>
        <v>0</v>
      </c>
      <c r="JA33" s="39">
        <f t="shared" ca="1" si="226"/>
        <v>0</v>
      </c>
      <c r="JB33" s="39">
        <f t="shared" ca="1" si="227"/>
        <v>0</v>
      </c>
      <c r="JC33" s="39">
        <f t="shared" ca="1" si="228"/>
        <v>0</v>
      </c>
      <c r="JD33" s="39">
        <f t="shared" ca="1" si="229"/>
        <v>0</v>
      </c>
      <c r="JE33" s="39">
        <f t="shared" ca="1" si="230"/>
        <v>0</v>
      </c>
      <c r="JF33" s="39">
        <f t="shared" ca="1" si="231"/>
        <v>0</v>
      </c>
      <c r="JG33" s="39">
        <f t="shared" ca="1" si="232"/>
        <v>0</v>
      </c>
      <c r="JH33" s="39">
        <f t="shared" ca="1" si="233"/>
        <v>0</v>
      </c>
      <c r="JI33" s="39">
        <f t="shared" ca="1" si="234"/>
        <v>0</v>
      </c>
      <c r="JJ33" s="39">
        <f t="shared" ca="1" si="235"/>
        <v>0</v>
      </c>
      <c r="JK33" s="39">
        <f t="shared" ca="1" si="236"/>
        <v>0</v>
      </c>
      <c r="JL33" s="39">
        <f t="shared" ca="1" si="237"/>
        <v>0</v>
      </c>
      <c r="JM33" s="39">
        <f t="shared" ca="1" si="238"/>
        <v>0</v>
      </c>
      <c r="JN33" s="39">
        <f t="shared" ca="1" si="239"/>
        <v>0</v>
      </c>
      <c r="JO33" s="39">
        <f t="shared" ca="1" si="240"/>
        <v>0</v>
      </c>
      <c r="JP33" s="39">
        <f t="shared" ca="1" si="241"/>
        <v>0</v>
      </c>
      <c r="JQ33" s="39">
        <f t="shared" ca="1" si="242"/>
        <v>0</v>
      </c>
      <c r="JR33" s="39">
        <f t="shared" ca="1" si="243"/>
        <v>0</v>
      </c>
      <c r="JS33" s="39">
        <f t="shared" ca="1" si="244"/>
        <v>0</v>
      </c>
      <c r="JT33" s="39">
        <f t="shared" ca="1" si="245"/>
        <v>0</v>
      </c>
      <c r="JU33" s="39">
        <f t="shared" ca="1" si="246"/>
        <v>0</v>
      </c>
      <c r="JV33" s="39">
        <f t="shared" ca="1" si="247"/>
        <v>0</v>
      </c>
      <c r="JW33" s="39">
        <f t="shared" ca="1" si="248"/>
        <v>0</v>
      </c>
      <c r="JX33" s="39">
        <f t="shared" ca="1" si="249"/>
        <v>0</v>
      </c>
      <c r="JY33" s="39">
        <f t="shared" ca="1" si="250"/>
        <v>0</v>
      </c>
      <c r="JZ33" s="39">
        <f t="shared" ca="1" si="251"/>
        <v>0</v>
      </c>
      <c r="KA33" s="39">
        <f t="shared" ca="1" si="252"/>
        <v>0</v>
      </c>
      <c r="KB33" s="39">
        <f t="shared" ca="1" si="253"/>
        <v>0</v>
      </c>
      <c r="KC33" s="39">
        <f t="shared" ca="1" si="254"/>
        <v>-167</v>
      </c>
      <c r="KD33" s="39">
        <f t="shared" ca="1" si="255"/>
        <v>7</v>
      </c>
      <c r="KE33" s="39">
        <f t="shared" ca="1" si="256"/>
        <v>3</v>
      </c>
      <c r="KF33" s="39">
        <f t="shared" ca="1" si="257"/>
        <v>13</v>
      </c>
      <c r="KG33" s="39">
        <f t="shared" ca="1" si="258"/>
        <v>1</v>
      </c>
      <c r="KH33" s="39">
        <f t="shared" ca="1" si="259"/>
        <v>0</v>
      </c>
      <c r="KI33" s="39">
        <f t="shared" ca="1" si="260"/>
        <v>0</v>
      </c>
      <c r="KJ33" s="39">
        <f t="shared" ca="1" si="261"/>
        <v>0</v>
      </c>
      <c r="KK33" s="39">
        <f t="shared" ca="1" si="262"/>
        <v>0</v>
      </c>
      <c r="KL33" s="39">
        <f t="shared" ca="1" si="263"/>
        <v>0</v>
      </c>
      <c r="KM33" s="39">
        <f t="shared" ca="1" si="264"/>
        <v>0</v>
      </c>
      <c r="KN33" s="39">
        <f t="shared" ca="1" si="265"/>
        <v>0</v>
      </c>
      <c r="KO33" s="39">
        <f t="shared" ca="1" si="266"/>
        <v>0</v>
      </c>
      <c r="KP33" s="39">
        <f t="shared" ca="1" si="267"/>
        <v>0</v>
      </c>
      <c r="KQ33" s="39">
        <f t="shared" ca="1" si="268"/>
        <v>0</v>
      </c>
      <c r="KR33" s="39">
        <f t="shared" ca="1" si="269"/>
        <v>0</v>
      </c>
      <c r="KS33" s="39">
        <f t="shared" ca="1" si="270"/>
        <v>0</v>
      </c>
      <c r="KT33" s="39">
        <f t="shared" ca="1" si="271"/>
        <v>0</v>
      </c>
      <c r="KU33" s="39">
        <f t="shared" ca="1" si="272"/>
        <v>0</v>
      </c>
      <c r="KV33" s="39">
        <f t="shared" ca="1" si="273"/>
        <v>0</v>
      </c>
      <c r="KW33" s="39">
        <f t="shared" ca="1" si="274"/>
        <v>0</v>
      </c>
      <c r="KX33" s="39">
        <f t="shared" ca="1" si="275"/>
        <v>-245</v>
      </c>
      <c r="KY33" s="39">
        <f t="shared" ca="1" si="276"/>
        <v>2</v>
      </c>
      <c r="KZ33" s="39">
        <f t="shared" ca="1" si="277"/>
        <v>1</v>
      </c>
      <c r="LA33" s="39">
        <f t="shared" ca="1" si="278"/>
        <v>139</v>
      </c>
      <c r="LB33" s="39">
        <f t="shared" ca="1" si="279"/>
        <v>0</v>
      </c>
      <c r="LC33" s="39">
        <f t="shared" ca="1" si="280"/>
        <v>0</v>
      </c>
      <c r="LD33" s="39">
        <f t="shared" ca="1" si="281"/>
        <v>0</v>
      </c>
      <c r="LE33" s="39">
        <f t="shared" ca="1" si="282"/>
        <v>0</v>
      </c>
      <c r="LF33" s="39">
        <f t="shared" ca="1" si="283"/>
        <v>2</v>
      </c>
      <c r="LG33" s="39">
        <f t="shared" ca="1" si="284"/>
        <v>2</v>
      </c>
      <c r="LH33" s="39">
        <f t="shared" ca="1" si="285"/>
        <v>160</v>
      </c>
      <c r="LI33" s="39">
        <f t="shared" ca="1" si="286"/>
        <v>5</v>
      </c>
      <c r="LJ33" s="39">
        <f t="shared" ca="1" si="287"/>
        <v>10</v>
      </c>
      <c r="LK33" s="39">
        <f t="shared" ca="1" si="288"/>
        <v>0</v>
      </c>
      <c r="LL33" s="39">
        <f t="shared" ca="1" si="289"/>
        <v>0</v>
      </c>
      <c r="LM33" s="39">
        <f t="shared" ca="1" si="290"/>
        <v>0</v>
      </c>
      <c r="LN33" s="39">
        <f t="shared" ca="1" si="291"/>
        <v>0</v>
      </c>
      <c r="LO33" s="39">
        <f t="shared" ca="1" si="292"/>
        <v>0</v>
      </c>
      <c r="LP33" s="39">
        <f t="shared" ca="1" si="293"/>
        <v>0</v>
      </c>
      <c r="LQ33" s="39">
        <f t="shared" ca="1" si="294"/>
        <v>0</v>
      </c>
      <c r="LR33" s="39">
        <f t="shared" ca="1" si="295"/>
        <v>0</v>
      </c>
      <c r="LS33" s="39">
        <f t="shared" ca="1" si="296"/>
        <v>2</v>
      </c>
      <c r="LT33" s="39">
        <f t="shared" ca="1" si="297"/>
        <v>769</v>
      </c>
      <c r="LU33" s="39">
        <f t="shared" ca="1" si="298"/>
        <v>5</v>
      </c>
      <c r="LV33" s="39">
        <f t="shared" ca="1" si="299"/>
        <v>13</v>
      </c>
      <c r="LW33" s="39">
        <f t="shared" ca="1" si="300"/>
        <v>59</v>
      </c>
      <c r="LX33" s="39">
        <f t="shared" ca="1" si="301"/>
        <v>6400</v>
      </c>
      <c r="LY33" s="39">
        <f t="shared" ca="1" si="302"/>
        <v>29</v>
      </c>
      <c r="LZ33" s="39">
        <f t="shared" ca="1" si="303"/>
        <v>0</v>
      </c>
      <c r="MA33" s="39">
        <f t="shared" ca="1" si="304"/>
        <v>16</v>
      </c>
      <c r="MB33" s="39">
        <f t="shared" ca="1" si="305"/>
        <v>0</v>
      </c>
      <c r="MC33" s="39">
        <f t="shared" ca="1" si="306"/>
        <v>0</v>
      </c>
      <c r="MD33" s="39">
        <f t="shared" ca="1" si="307"/>
        <v>0</v>
      </c>
      <c r="ME33" s="39">
        <f t="shared" ca="1" si="308"/>
        <v>0</v>
      </c>
      <c r="MF33" s="39">
        <f t="shared" ca="1" si="309"/>
        <v>0</v>
      </c>
      <c r="MG33" s="39">
        <f t="shared" ca="1" si="310"/>
        <v>0</v>
      </c>
      <c r="MH33" s="39">
        <f t="shared" ca="1" si="311"/>
        <v>0</v>
      </c>
      <c r="MI33" s="39">
        <f t="shared" ca="1" si="312"/>
        <v>0</v>
      </c>
      <c r="MJ33" s="39">
        <f t="shared" ca="1" si="313"/>
        <v>0</v>
      </c>
      <c r="MK33" s="39">
        <f t="shared" ca="1" si="314"/>
        <v>0</v>
      </c>
      <c r="ML33" s="39">
        <f t="shared" ca="1" si="315"/>
        <v>0</v>
      </c>
      <c r="MM33" s="39">
        <f t="shared" ca="1" si="316"/>
        <v>0</v>
      </c>
      <c r="MN33" s="39">
        <f t="shared" ca="1" si="317"/>
        <v>0</v>
      </c>
      <c r="MO33" s="39">
        <f t="shared" ca="1" si="318"/>
        <v>0</v>
      </c>
      <c r="MP33" s="39">
        <f t="shared" ca="1" si="319"/>
        <v>0</v>
      </c>
      <c r="MQ33" s="39">
        <f t="shared" ca="1" si="320"/>
        <v>0</v>
      </c>
      <c r="MR33" s="39">
        <f t="shared" ca="1" si="321"/>
        <v>0</v>
      </c>
      <c r="MS33" s="39">
        <f t="shared" ca="1" si="322"/>
        <v>0</v>
      </c>
      <c r="MT33" s="39">
        <f t="shared" ca="1" si="323"/>
        <v>0</v>
      </c>
      <c r="MU33" s="39">
        <f t="shared" ca="1" si="324"/>
        <v>0</v>
      </c>
      <c r="MV33" s="39">
        <f t="shared" ca="1" si="325"/>
        <v>0</v>
      </c>
      <c r="MW33" s="39">
        <f t="shared" ca="1" si="326"/>
        <v>0</v>
      </c>
      <c r="MX33" s="39">
        <f t="shared" ca="1" si="327"/>
        <v>0</v>
      </c>
      <c r="MY33" s="39">
        <f t="shared" ca="1" si="328"/>
        <v>0</v>
      </c>
      <c r="MZ33" s="39">
        <f t="shared" ca="1" si="329"/>
        <v>0</v>
      </c>
      <c r="NA33" s="39">
        <f t="shared" ca="1" si="330"/>
        <v>0</v>
      </c>
      <c r="NB33" s="39">
        <f t="shared" ca="1" si="331"/>
        <v>10</v>
      </c>
      <c r="NC33" s="39">
        <f t="shared" ca="1" si="332"/>
        <v>5</v>
      </c>
      <c r="ND33" s="39">
        <f t="shared" ca="1" si="333"/>
        <v>125</v>
      </c>
      <c r="NE33" s="39">
        <f t="shared" ca="1" si="334"/>
        <v>5</v>
      </c>
      <c r="NF33" s="39">
        <f t="shared" ca="1" si="335"/>
        <v>0</v>
      </c>
      <c r="NG33" s="39">
        <f t="shared" ca="1" si="336"/>
        <v>0</v>
      </c>
      <c r="NH33" s="39">
        <f t="shared" ca="1" si="337"/>
        <v>0</v>
      </c>
      <c r="NI33" s="39">
        <f t="shared" ca="1" si="338"/>
        <v>22132</v>
      </c>
      <c r="NJ33" s="39">
        <f t="shared" ca="1" si="339"/>
        <v>0</v>
      </c>
      <c r="NK33" s="39">
        <f t="shared" ca="1" si="340"/>
        <v>0</v>
      </c>
      <c r="NL33" s="39">
        <f t="shared" ca="1" si="341"/>
        <v>0</v>
      </c>
      <c r="NM33" s="39">
        <f t="shared" ca="1" si="342"/>
        <v>0</v>
      </c>
      <c r="NN33" s="39">
        <f t="shared" ca="1" si="343"/>
        <v>0</v>
      </c>
      <c r="NO33" s="39">
        <f t="shared" ca="1" si="344"/>
        <v>0</v>
      </c>
      <c r="NP33" s="39">
        <f t="shared" ca="1" si="345"/>
        <v>0</v>
      </c>
      <c r="NQ33" s="39">
        <f t="shared" ca="1" si="346"/>
        <v>0</v>
      </c>
      <c r="NR33" s="39">
        <f t="shared" ca="1" si="347"/>
        <v>0</v>
      </c>
      <c r="NS33" s="39">
        <f t="shared" ca="1" si="348"/>
        <v>0</v>
      </c>
      <c r="NT33" s="39">
        <f t="shared" ca="1" si="349"/>
        <v>0</v>
      </c>
      <c r="NU33" s="39">
        <f t="shared" ca="1" si="350"/>
        <v>0</v>
      </c>
      <c r="NV33" s="39">
        <f t="shared" ca="1" si="351"/>
        <v>0</v>
      </c>
    </row>
    <row r="34" spans="1:386" x14ac:dyDescent="0.2">
      <c r="A34" s="39">
        <f>'node config'!$A34</f>
        <v>5</v>
      </c>
      <c r="B34" s="39" t="str">
        <f>'node config'!$C34</f>
        <v>app_prod</v>
      </c>
      <c r="C34" s="39">
        <f>'node config'!E34</f>
        <v>4</v>
      </c>
      <c r="D34" s="40">
        <f>'node config'!$H34</f>
        <v>0</v>
      </c>
      <c r="E34" s="36">
        <f ca="1">IF(ISBLANK(OFFSET('node config'!$U34,0,2*(COLUMN()-COLUMN($E34)))),"",OFFSET('node config'!$U34,0,2*(COLUMN()-COLUMN($E34))))</f>
        <v>10</v>
      </c>
      <c r="F34" s="36" t="str">
        <f ca="1">IF(ISBLANK(OFFSET('node config'!$U34,0,2*(COLUMN()-COLUMN($E34)))),"",OFFSET('node config'!$U34,0,2*(COLUMN()-COLUMN($E34))))</f>
        <v/>
      </c>
      <c r="G34" s="36" t="str">
        <f ca="1">IF(ISBLANK(OFFSET('node config'!$U34,0,2*(COLUMN()-COLUMN($E34)))),"",OFFSET('node config'!$U34,0,2*(COLUMN()-COLUMN($E34))))</f>
        <v/>
      </c>
      <c r="H34" s="36" t="str">
        <f ca="1">IF(ISBLANK(OFFSET('node config'!$U34,0,2*(COLUMN()-COLUMN($E34)))),"",OFFSET('node config'!$U34,0,2*(COLUMN()-COLUMN($E34))))</f>
        <v/>
      </c>
      <c r="I34" s="36" t="str">
        <f ca="1">IF(ISBLANK(OFFSET('node config'!$U34,0,2*(COLUMN()-COLUMN($E34)))),"",OFFSET('node config'!$U34,0,2*(COLUMN()-COLUMN($E34))))</f>
        <v/>
      </c>
      <c r="J34" s="36" t="str">
        <f ca="1">IF(ISBLANK(OFFSET('node config'!$U34,0,2*(COLUMN()-COLUMN($E34)))),"",OFFSET('node config'!$U34,0,2*(COLUMN()-COLUMN($E34))))</f>
        <v/>
      </c>
      <c r="K34" s="36" t="str">
        <f ca="1">IF(ISBLANK(OFFSET('node config'!$U34,0,2*(COLUMN()-COLUMN($E34)))),"",OFFSET('node config'!$U34,0,2*(COLUMN()-COLUMN($E34))))</f>
        <v/>
      </c>
      <c r="L34" s="36" t="str">
        <f ca="1">IF(ISBLANK(OFFSET('node config'!$U34,0,2*(COLUMN()-COLUMN($E34)))),"",OFFSET('node config'!$U34,0,2*(COLUMN()-COLUMN($E34))))</f>
        <v/>
      </c>
      <c r="M34" s="38">
        <f ca="1">IFERROR(OFFSET('node config'!$V34,0,2*(COLUMN()-COLUMN($M34)))/INDEX('node config'!$B34:$B83,MATCH(E34,'node config'!$A34:$A83,0))-1,"")</f>
        <v>2</v>
      </c>
      <c r="N34" s="38" t="str">
        <f ca="1">IFERROR(OFFSET('node config'!$V34,0,2*(COLUMN()-COLUMN($M34)))/INDEX('node config'!$B34:$B83,MATCH(F34,'node config'!$A34:$A83,0))-1,"")</f>
        <v/>
      </c>
      <c r="O34" s="38" t="str">
        <f ca="1">IFERROR(OFFSET('node config'!$V34,0,2*(COLUMN()-COLUMN($M34)))/INDEX('node config'!$B34:$B83,MATCH(G34,'node config'!$A34:$A83,0))-1,"")</f>
        <v/>
      </c>
      <c r="P34" s="38" t="str">
        <f ca="1">IFERROR(OFFSET('node config'!$V34,0,2*(COLUMN()-COLUMN($M34)))/INDEX('node config'!$B34:$B83,MATCH(H34,'node config'!$A34:$A83,0))-1,"")</f>
        <v/>
      </c>
      <c r="Q34" s="38" t="str">
        <f ca="1">IFERROR(OFFSET('node config'!$V34,0,2*(COLUMN()-COLUMN($M34)))/INDEX('node config'!$B34:$B83,MATCH(I34,'node config'!$A34:$A83,0))-1,"")</f>
        <v/>
      </c>
      <c r="R34" s="38" t="str">
        <f ca="1">IFERROR(OFFSET('node config'!$V34,0,2*(COLUMN()-COLUMN($M34)))/INDEX('node config'!$B34:$B83,MATCH(J34,'node config'!$A34:$A83,0))-1,"")</f>
        <v/>
      </c>
      <c r="S34" s="38" t="str">
        <f ca="1">IFERROR(OFFSET('node config'!$V34,0,2*(COLUMN()-COLUMN($M34)))/INDEX('node config'!$B34:$B83,MATCH(K34,'node config'!$A34:$A83,0))-1,"")</f>
        <v/>
      </c>
      <c r="T34" s="38" t="str">
        <f ca="1">IFERROR(OFFSET('node config'!$V34,0,2*(COLUMN()-COLUMN($M34)))/INDEX('node config'!$B34:$B83,MATCH(L34,'node config'!$A34:$A83,0))-1,"")</f>
        <v/>
      </c>
      <c r="U34" s="36">
        <f t="shared" ca="1" si="352"/>
        <v>72</v>
      </c>
      <c r="V34" s="36" t="str">
        <f t="shared" ca="1" si="352"/>
        <v/>
      </c>
      <c r="W34" s="36" t="str">
        <f t="shared" ca="1" si="352"/>
        <v/>
      </c>
      <c r="X34" s="36" t="str">
        <f t="shared" ca="1" si="352"/>
        <v/>
      </c>
      <c r="Y34" s="36" t="str">
        <f t="shared" ca="1" si="352"/>
        <v/>
      </c>
      <c r="Z34" s="36" t="str">
        <f t="shared" ca="1" si="352"/>
        <v/>
      </c>
      <c r="AA34" s="36" t="str">
        <f t="shared" ca="1" si="352"/>
        <v/>
      </c>
      <c r="AB34" s="36" t="str">
        <f t="shared" ca="1" si="352"/>
        <v/>
      </c>
      <c r="AC34" s="40">
        <f t="shared" ca="1" si="353"/>
        <v>-45240</v>
      </c>
      <c r="AD34" s="40">
        <f t="shared" ca="1" si="354"/>
        <v>2</v>
      </c>
      <c r="AE34" s="40">
        <f t="shared" ca="1" si="355"/>
        <v>29</v>
      </c>
      <c r="AF34" s="40">
        <f t="shared" ca="1" si="356"/>
        <v>-195</v>
      </c>
      <c r="AG34" s="40">
        <f t="shared" ca="1" si="357"/>
        <v>4</v>
      </c>
      <c r="AH34" s="40">
        <f t="shared" ca="1" si="358"/>
        <v>0</v>
      </c>
      <c r="AI34" s="40">
        <f t="shared" ca="1" si="359"/>
        <v>0</v>
      </c>
      <c r="AJ34" s="40">
        <f t="shared" ca="1" si="360"/>
        <v>0</v>
      </c>
      <c r="AK34" s="39">
        <f t="shared" ca="1" si="2"/>
        <v>0</v>
      </c>
      <c r="AL34" s="39">
        <f t="shared" ca="1" si="3"/>
        <v>0</v>
      </c>
      <c r="AM34" s="39">
        <f t="shared" ca="1" si="4"/>
        <v>0</v>
      </c>
      <c r="AN34" s="39">
        <f t="shared" ca="1" si="5"/>
        <v>0</v>
      </c>
      <c r="AO34" s="39">
        <f t="shared" ca="1" si="6"/>
        <v>0</v>
      </c>
      <c r="AP34" s="39">
        <f t="shared" ca="1" si="7"/>
        <v>0</v>
      </c>
      <c r="AQ34" s="39">
        <f t="shared" ca="1" si="8"/>
        <v>0</v>
      </c>
      <c r="AR34" s="39">
        <f t="shared" ca="1" si="9"/>
        <v>22132</v>
      </c>
      <c r="AS34" s="39">
        <f t="shared" ca="1" si="10"/>
        <v>22132</v>
      </c>
      <c r="AT34" s="39">
        <f t="shared" ca="1" si="11"/>
        <v>22132</v>
      </c>
      <c r="AU34" s="39">
        <f t="shared" ca="1" si="12"/>
        <v>0</v>
      </c>
      <c r="AV34" s="39">
        <f t="shared" ca="1" si="13"/>
        <v>0</v>
      </c>
      <c r="AW34" s="39">
        <f t="shared" ca="1" si="14"/>
        <v>0</v>
      </c>
      <c r="AX34" s="39">
        <f t="shared" ca="1" si="15"/>
        <v>0</v>
      </c>
      <c r="AY34" s="39">
        <f t="shared" ca="1" si="16"/>
        <v>0</v>
      </c>
      <c r="AZ34" s="39">
        <f t="shared" ca="1" si="17"/>
        <v>0</v>
      </c>
      <c r="BA34" s="39">
        <f t="shared" ca="1" si="18"/>
        <v>0</v>
      </c>
      <c r="BB34" s="39">
        <f t="shared" ca="1" si="19"/>
        <v>0</v>
      </c>
      <c r="BC34" s="39">
        <f t="shared" ca="1" si="20"/>
        <v>0</v>
      </c>
      <c r="BD34" s="39">
        <f t="shared" ca="1" si="21"/>
        <v>0</v>
      </c>
      <c r="BE34" s="39">
        <f t="shared" ca="1" si="22"/>
        <v>0</v>
      </c>
      <c r="BF34" s="39">
        <f t="shared" ca="1" si="23"/>
        <v>0</v>
      </c>
      <c r="BG34" s="39">
        <f t="shared" ca="1" si="24"/>
        <v>0</v>
      </c>
      <c r="BH34" s="39">
        <f t="shared" ca="1" si="25"/>
        <v>0</v>
      </c>
      <c r="BI34" s="39">
        <f t="shared" ca="1" si="26"/>
        <v>0</v>
      </c>
      <c r="BJ34" s="39">
        <f t="shared" ca="1" si="27"/>
        <v>0</v>
      </c>
      <c r="BK34" s="39">
        <f t="shared" ca="1" si="28"/>
        <v>0</v>
      </c>
      <c r="BL34" s="39">
        <f t="shared" ca="1" si="29"/>
        <v>0</v>
      </c>
      <c r="BM34" s="39">
        <f t="shared" ca="1" si="30"/>
        <v>0</v>
      </c>
      <c r="BN34" s="39">
        <f t="shared" ca="1" si="31"/>
        <v>0</v>
      </c>
      <c r="BO34" s="39">
        <f t="shared" ca="1" si="32"/>
        <v>0</v>
      </c>
      <c r="BP34" s="39">
        <f t="shared" ca="1" si="33"/>
        <v>0</v>
      </c>
      <c r="BQ34" s="39">
        <f t="shared" ca="1" si="34"/>
        <v>0</v>
      </c>
      <c r="BR34" s="39">
        <f t="shared" ca="1" si="35"/>
        <v>0</v>
      </c>
      <c r="BS34" s="39">
        <f t="shared" ca="1" si="36"/>
        <v>0</v>
      </c>
      <c r="BT34" s="39">
        <f t="shared" ca="1" si="37"/>
        <v>2</v>
      </c>
      <c r="BU34" s="39">
        <f t="shared" ca="1" si="38"/>
        <v>29</v>
      </c>
      <c r="BV34" s="39">
        <f t="shared" ca="1" si="39"/>
        <v>-195</v>
      </c>
      <c r="BW34" s="39">
        <f t="shared" ca="1" si="40"/>
        <v>4</v>
      </c>
      <c r="BX34" s="39">
        <f t="shared" ca="1" si="41"/>
        <v>0</v>
      </c>
      <c r="BY34" s="39">
        <f t="shared" ca="1" si="42"/>
        <v>0</v>
      </c>
      <c r="BZ34" s="39">
        <f t="shared" ca="1" si="43"/>
        <v>0</v>
      </c>
      <c r="CA34" s="39">
        <f t="shared" ca="1" si="44"/>
        <v>0</v>
      </c>
      <c r="CB34" s="39">
        <f t="shared" ca="1" si="45"/>
        <v>0</v>
      </c>
      <c r="CC34" s="39">
        <f t="shared" ca="1" si="46"/>
        <v>0</v>
      </c>
      <c r="CD34" s="39">
        <f t="shared" ca="1" si="47"/>
        <v>0</v>
      </c>
      <c r="CE34" s="39">
        <f t="shared" ca="1" si="48"/>
        <v>0</v>
      </c>
      <c r="CF34" s="39">
        <f t="shared" ca="1" si="49"/>
        <v>0</v>
      </c>
      <c r="CG34" s="39">
        <f t="shared" ca="1" si="50"/>
        <v>0</v>
      </c>
      <c r="CH34" s="39">
        <f t="shared" ca="1" si="51"/>
        <v>0</v>
      </c>
      <c r="CI34" s="39">
        <f t="shared" ca="1" si="52"/>
        <v>0</v>
      </c>
      <c r="CJ34" s="39">
        <f t="shared" ca="1" si="53"/>
        <v>0</v>
      </c>
      <c r="CK34" s="39">
        <f t="shared" ca="1" si="54"/>
        <v>0</v>
      </c>
      <c r="CL34" s="39">
        <f t="shared" ca="1" si="55"/>
        <v>0</v>
      </c>
      <c r="CM34" s="39">
        <f t="shared" ca="1" si="56"/>
        <v>0</v>
      </c>
      <c r="CN34" s="39">
        <f t="shared" ca="1" si="57"/>
        <v>0</v>
      </c>
      <c r="CO34" s="39">
        <f t="shared" ca="1" si="58"/>
        <v>0</v>
      </c>
      <c r="CP34" s="39">
        <f t="shared" ca="1" si="59"/>
        <v>0</v>
      </c>
      <c r="CQ34" s="39">
        <f t="shared" ca="1" si="60"/>
        <v>0</v>
      </c>
      <c r="CR34" s="39">
        <f t="shared" ca="1" si="61"/>
        <v>0</v>
      </c>
      <c r="CS34" s="39">
        <f t="shared" ca="1" si="62"/>
        <v>0</v>
      </c>
      <c r="CT34" s="39">
        <f t="shared" ca="1" si="63"/>
        <v>0</v>
      </c>
      <c r="CU34" s="39">
        <f t="shared" ca="1" si="64"/>
        <v>0</v>
      </c>
      <c r="CV34" s="39">
        <f t="shared" ca="1" si="65"/>
        <v>47</v>
      </c>
      <c r="CW34" s="39">
        <f t="shared" ca="1" si="66"/>
        <v>23</v>
      </c>
      <c r="CX34" s="39">
        <f t="shared" ca="1" si="67"/>
        <v>870</v>
      </c>
      <c r="CY34" s="39">
        <f t="shared" ca="1" si="68"/>
        <v>1</v>
      </c>
      <c r="CZ34" s="39">
        <f t="shared" ca="1" si="69"/>
        <v>0</v>
      </c>
      <c r="DA34" s="39">
        <f t="shared" ca="1" si="70"/>
        <v>0</v>
      </c>
      <c r="DB34" s="39">
        <f t="shared" ca="1" si="71"/>
        <v>0</v>
      </c>
      <c r="DC34" s="39">
        <f t="shared" ca="1" si="72"/>
        <v>22132</v>
      </c>
      <c r="DD34" s="39">
        <f t="shared" ca="1" si="73"/>
        <v>22132</v>
      </c>
      <c r="DE34" s="39">
        <f t="shared" ca="1" si="74"/>
        <v>-45240</v>
      </c>
      <c r="DF34" s="39">
        <f t="shared" ca="1" si="75"/>
        <v>0</v>
      </c>
      <c r="DG34" s="39">
        <f t="shared" ca="1" si="76"/>
        <v>0</v>
      </c>
      <c r="DH34" s="39">
        <f t="shared" ca="1" si="77"/>
        <v>0</v>
      </c>
      <c r="DI34" s="39">
        <f t="shared" ca="1" si="78"/>
        <v>0</v>
      </c>
      <c r="DJ34" s="39">
        <f t="shared" ca="1" si="79"/>
        <v>0</v>
      </c>
      <c r="DK34" s="39">
        <f t="shared" ca="1" si="80"/>
        <v>0</v>
      </c>
      <c r="DL34" s="39">
        <f t="shared" ca="1" si="81"/>
        <v>0</v>
      </c>
      <c r="DM34" s="39">
        <f t="shared" ca="1" si="82"/>
        <v>0</v>
      </c>
      <c r="DN34" s="39">
        <f t="shared" ca="1" si="83"/>
        <v>0</v>
      </c>
      <c r="DO34" s="39">
        <f t="shared" ca="1" si="84"/>
        <v>0</v>
      </c>
      <c r="DP34" s="39">
        <f t="shared" ca="1" si="85"/>
        <v>0</v>
      </c>
      <c r="DQ34" s="39">
        <f t="shared" ca="1" si="86"/>
        <v>0</v>
      </c>
      <c r="DR34" s="39">
        <f t="shared" ca="1" si="87"/>
        <v>0</v>
      </c>
      <c r="DS34" s="39">
        <f t="shared" ca="1" si="88"/>
        <v>0</v>
      </c>
      <c r="DT34" s="39">
        <f t="shared" ca="1" si="89"/>
        <v>0</v>
      </c>
      <c r="DU34" s="39">
        <f t="shared" ca="1" si="90"/>
        <v>0</v>
      </c>
      <c r="DV34" s="39">
        <f t="shared" ca="1" si="91"/>
        <v>0</v>
      </c>
      <c r="DW34" s="39">
        <f t="shared" ca="1" si="92"/>
        <v>0</v>
      </c>
      <c r="DX34" s="39">
        <f t="shared" ca="1" si="93"/>
        <v>0</v>
      </c>
      <c r="DY34" s="39">
        <f t="shared" ca="1" si="94"/>
        <v>0</v>
      </c>
      <c r="DZ34" s="39">
        <f t="shared" ca="1" si="95"/>
        <v>0</v>
      </c>
      <c r="EA34" s="39">
        <f t="shared" ca="1" si="96"/>
        <v>0</v>
      </c>
      <c r="EB34" s="39">
        <f t="shared" ca="1" si="97"/>
        <v>0</v>
      </c>
      <c r="EC34" s="39">
        <f t="shared" ca="1" si="98"/>
        <v>0</v>
      </c>
      <c r="ED34" s="39">
        <f t="shared" ca="1" si="99"/>
        <v>0</v>
      </c>
      <c r="EE34" s="39">
        <f t="shared" ca="1" si="100"/>
        <v>0</v>
      </c>
      <c r="EF34" s="39">
        <f t="shared" ca="1" si="101"/>
        <v>0</v>
      </c>
      <c r="EG34" s="39">
        <f t="shared" ca="1" si="102"/>
        <v>0</v>
      </c>
      <c r="EH34" s="39">
        <f t="shared" ca="1" si="103"/>
        <v>0</v>
      </c>
      <c r="EI34" s="39">
        <f t="shared" ca="1" si="104"/>
        <v>0</v>
      </c>
      <c r="EJ34" s="39">
        <f t="shared" ca="1" si="105"/>
        <v>0</v>
      </c>
      <c r="EK34" s="39">
        <f t="shared" ca="1" si="106"/>
        <v>0</v>
      </c>
      <c r="EL34" s="39">
        <f t="shared" ca="1" si="107"/>
        <v>0</v>
      </c>
      <c r="EM34" s="39">
        <f t="shared" ca="1" si="108"/>
        <v>0</v>
      </c>
      <c r="EN34" s="39">
        <f t="shared" ca="1" si="109"/>
        <v>0</v>
      </c>
      <c r="EO34" s="39">
        <f t="shared" ca="1" si="110"/>
        <v>0</v>
      </c>
      <c r="EP34" s="39">
        <f t="shared" ca="1" si="111"/>
        <v>0</v>
      </c>
      <c r="EQ34" s="39">
        <f t="shared" ca="1" si="112"/>
        <v>0</v>
      </c>
      <c r="ER34" s="39">
        <f t="shared" ca="1" si="113"/>
        <v>0</v>
      </c>
      <c r="ES34" s="39">
        <f t="shared" ca="1" si="114"/>
        <v>0</v>
      </c>
      <c r="ET34" s="39">
        <f t="shared" ca="1" si="115"/>
        <v>0</v>
      </c>
      <c r="EU34" s="39">
        <f t="shared" ca="1" si="116"/>
        <v>0</v>
      </c>
      <c r="EV34" s="39">
        <f t="shared" ca="1" si="117"/>
        <v>0</v>
      </c>
      <c r="EW34" s="39">
        <f t="shared" ca="1" si="118"/>
        <v>0</v>
      </c>
      <c r="EX34" s="39">
        <f t="shared" ca="1" si="119"/>
        <v>0</v>
      </c>
      <c r="EY34" s="39">
        <f t="shared" ca="1" si="120"/>
        <v>0</v>
      </c>
      <c r="EZ34" s="39">
        <f t="shared" ca="1" si="121"/>
        <v>0</v>
      </c>
      <c r="FA34" s="39">
        <f t="shared" ca="1" si="122"/>
        <v>0</v>
      </c>
      <c r="FB34" s="39">
        <f t="shared" ca="1" si="123"/>
        <v>0</v>
      </c>
      <c r="FC34" s="39">
        <f t="shared" ca="1" si="124"/>
        <v>0</v>
      </c>
      <c r="FD34" s="39">
        <f t="shared" ca="1" si="125"/>
        <v>0</v>
      </c>
      <c r="FE34" s="39">
        <f t="shared" ca="1" si="126"/>
        <v>0</v>
      </c>
      <c r="FF34" s="39">
        <f t="shared" ca="1" si="127"/>
        <v>0</v>
      </c>
      <c r="FG34" s="39">
        <f t="shared" ca="1" si="128"/>
        <v>0</v>
      </c>
      <c r="FH34" s="39">
        <f t="shared" ca="1" si="129"/>
        <v>0</v>
      </c>
      <c r="FI34" s="39">
        <f t="shared" ca="1" si="130"/>
        <v>0</v>
      </c>
      <c r="FJ34" s="39">
        <f t="shared" ca="1" si="131"/>
        <v>0</v>
      </c>
      <c r="FK34" s="39">
        <f t="shared" ca="1" si="132"/>
        <v>0</v>
      </c>
      <c r="FL34" s="39">
        <f t="shared" ca="1" si="133"/>
        <v>0</v>
      </c>
      <c r="FM34" s="39">
        <f t="shared" ca="1" si="134"/>
        <v>0</v>
      </c>
      <c r="FN34" s="39">
        <f t="shared" ca="1" si="135"/>
        <v>0</v>
      </c>
      <c r="FO34" s="39">
        <f t="shared" ca="1" si="136"/>
        <v>0</v>
      </c>
      <c r="FP34" s="39">
        <f t="shared" ca="1" si="137"/>
        <v>0</v>
      </c>
      <c r="FQ34" s="39">
        <f t="shared" ca="1" si="138"/>
        <v>0</v>
      </c>
      <c r="FR34" s="39">
        <f t="shared" ca="1" si="139"/>
        <v>0</v>
      </c>
      <c r="FS34" s="39">
        <f t="shared" ca="1" si="140"/>
        <v>0</v>
      </c>
      <c r="FT34" s="39">
        <f t="shared" ca="1" si="141"/>
        <v>0</v>
      </c>
      <c r="FU34" s="39">
        <f t="shared" ca="1" si="142"/>
        <v>0</v>
      </c>
      <c r="FV34" s="39">
        <f t="shared" ca="1" si="143"/>
        <v>0</v>
      </c>
      <c r="FW34" s="39">
        <f t="shared" ca="1" si="144"/>
        <v>0</v>
      </c>
      <c r="FX34" s="39">
        <f t="shared" ca="1" si="145"/>
        <v>0</v>
      </c>
      <c r="FY34" s="39">
        <f t="shared" ca="1" si="146"/>
        <v>0</v>
      </c>
      <c r="FZ34" s="39">
        <f t="shared" ca="1" si="147"/>
        <v>0</v>
      </c>
      <c r="GA34" s="39">
        <f t="shared" ca="1" si="148"/>
        <v>0</v>
      </c>
      <c r="GB34" s="39">
        <f t="shared" ca="1" si="149"/>
        <v>5</v>
      </c>
      <c r="GC34" s="39">
        <f t="shared" ca="1" si="150"/>
        <v>2</v>
      </c>
      <c r="GD34" s="39">
        <f t="shared" ca="1" si="151"/>
        <v>0</v>
      </c>
      <c r="GE34" s="39">
        <f t="shared" ca="1" si="152"/>
        <v>0</v>
      </c>
      <c r="GF34" s="39">
        <f t="shared" ca="1" si="153"/>
        <v>0</v>
      </c>
      <c r="GG34" s="39">
        <f t="shared" ca="1" si="154"/>
        <v>0</v>
      </c>
      <c r="GH34" s="39">
        <f t="shared" ca="1" si="155"/>
        <v>0</v>
      </c>
      <c r="GI34" s="39">
        <f t="shared" ca="1" si="156"/>
        <v>0</v>
      </c>
      <c r="GJ34" s="39">
        <f t="shared" ca="1" si="157"/>
        <v>0</v>
      </c>
      <c r="GK34" s="39">
        <f t="shared" ca="1" si="158"/>
        <v>0</v>
      </c>
      <c r="GL34" s="39">
        <f t="shared" ca="1" si="159"/>
        <v>0</v>
      </c>
      <c r="GM34" s="39">
        <f t="shared" ca="1" si="160"/>
        <v>0</v>
      </c>
      <c r="GN34" s="39">
        <f t="shared" ca="1" si="161"/>
        <v>0</v>
      </c>
      <c r="GO34" s="39">
        <f t="shared" ca="1" si="162"/>
        <v>0</v>
      </c>
      <c r="GP34" s="39">
        <f t="shared" ca="1" si="163"/>
        <v>0</v>
      </c>
      <c r="GQ34" s="39">
        <f t="shared" ca="1" si="164"/>
        <v>0</v>
      </c>
      <c r="GR34" s="39">
        <f t="shared" ca="1" si="165"/>
        <v>0</v>
      </c>
      <c r="GS34" s="39">
        <f t="shared" ca="1" si="166"/>
        <v>0</v>
      </c>
      <c r="GT34" s="39">
        <f t="shared" ca="1" si="167"/>
        <v>0</v>
      </c>
      <c r="GU34" s="39">
        <f t="shared" ca="1" si="168"/>
        <v>0</v>
      </c>
      <c r="GV34" s="39">
        <f t="shared" ca="1" si="169"/>
        <v>0</v>
      </c>
      <c r="GW34" s="39">
        <f t="shared" ca="1" si="170"/>
        <v>0</v>
      </c>
      <c r="GX34" s="39">
        <f t="shared" ca="1" si="171"/>
        <v>0</v>
      </c>
      <c r="GY34" s="39">
        <f t="shared" ca="1" si="172"/>
        <v>0</v>
      </c>
      <c r="GZ34" s="39">
        <f t="shared" ca="1" si="173"/>
        <v>0</v>
      </c>
      <c r="HA34" s="39">
        <f t="shared" ca="1" si="174"/>
        <v>0</v>
      </c>
      <c r="HB34" s="39">
        <f t="shared" ca="1" si="175"/>
        <v>0</v>
      </c>
      <c r="HC34" s="39">
        <f t="shared" ca="1" si="176"/>
        <v>0</v>
      </c>
      <c r="HD34" s="39">
        <f t="shared" ca="1" si="177"/>
        <v>0</v>
      </c>
      <c r="HE34" s="39">
        <f t="shared" ca="1" si="178"/>
        <v>0</v>
      </c>
      <c r="HF34" s="39">
        <f t="shared" ca="1" si="179"/>
        <v>0</v>
      </c>
      <c r="HG34" s="39">
        <f t="shared" ca="1" si="180"/>
        <v>0</v>
      </c>
      <c r="HH34" s="39">
        <f t="shared" ca="1" si="181"/>
        <v>0</v>
      </c>
      <c r="HI34" s="39">
        <f t="shared" ca="1" si="182"/>
        <v>0</v>
      </c>
      <c r="HJ34" s="39">
        <f t="shared" ca="1" si="183"/>
        <v>0</v>
      </c>
      <c r="HK34" s="39">
        <f t="shared" ca="1" si="184"/>
        <v>0</v>
      </c>
      <c r="HL34" s="39">
        <f t="shared" ca="1" si="185"/>
        <v>0</v>
      </c>
      <c r="HM34" s="39">
        <f t="shared" ca="1" si="186"/>
        <v>0</v>
      </c>
      <c r="HN34" s="39">
        <f t="shared" ca="1" si="187"/>
        <v>0</v>
      </c>
      <c r="HO34" s="39">
        <f t="shared" ca="1" si="188"/>
        <v>0</v>
      </c>
      <c r="HP34" s="39">
        <f t="shared" ca="1" si="189"/>
        <v>0</v>
      </c>
      <c r="HQ34" s="39">
        <f t="shared" ca="1" si="190"/>
        <v>0</v>
      </c>
      <c r="HR34" s="39">
        <f t="shared" ca="1" si="191"/>
        <v>36241</v>
      </c>
      <c r="HS34" s="39">
        <f t="shared" ca="1" si="192"/>
        <v>2</v>
      </c>
      <c r="HT34" s="39">
        <f t="shared" ca="1" si="193"/>
        <v>1</v>
      </c>
      <c r="HU34" s="39">
        <f t="shared" ca="1" si="194"/>
        <v>0</v>
      </c>
      <c r="HV34" s="39">
        <f t="shared" ca="1" si="195"/>
        <v>0</v>
      </c>
      <c r="HW34" s="39">
        <f t="shared" ca="1" si="196"/>
        <v>0</v>
      </c>
      <c r="HX34" s="39">
        <f t="shared" ca="1" si="197"/>
        <v>0</v>
      </c>
      <c r="HY34" s="39">
        <f t="shared" ca="1" si="198"/>
        <v>0</v>
      </c>
      <c r="HZ34" s="39">
        <f t="shared" ca="1" si="199"/>
        <v>0</v>
      </c>
      <c r="IA34" s="39">
        <f t="shared" ca="1" si="200"/>
        <v>0</v>
      </c>
      <c r="IB34" s="39">
        <f t="shared" ca="1" si="201"/>
        <v>0</v>
      </c>
      <c r="IC34" s="39">
        <f t="shared" ca="1" si="202"/>
        <v>0</v>
      </c>
      <c r="ID34" s="39">
        <f t="shared" ca="1" si="203"/>
        <v>0</v>
      </c>
      <c r="IE34" s="39">
        <f t="shared" ca="1" si="204"/>
        <v>0</v>
      </c>
      <c r="IF34" s="39">
        <f t="shared" ca="1" si="205"/>
        <v>0</v>
      </c>
      <c r="IG34" s="39">
        <f t="shared" ca="1" si="206"/>
        <v>5</v>
      </c>
      <c r="IH34" s="39">
        <f t="shared" ca="1" si="207"/>
        <v>2</v>
      </c>
      <c r="II34" s="39">
        <f t="shared" ca="1" si="208"/>
        <v>0</v>
      </c>
      <c r="IJ34" s="39">
        <f t="shared" ca="1" si="209"/>
        <v>0</v>
      </c>
      <c r="IK34" s="39">
        <f t="shared" ca="1" si="210"/>
        <v>0</v>
      </c>
      <c r="IL34" s="39">
        <f t="shared" ca="1" si="211"/>
        <v>0</v>
      </c>
      <c r="IM34" s="39">
        <f t="shared" ca="1" si="212"/>
        <v>1</v>
      </c>
      <c r="IN34" s="39">
        <f t="shared" ca="1" si="213"/>
        <v>421</v>
      </c>
      <c r="IO34" s="39">
        <f t="shared" ca="1" si="214"/>
        <v>-84</v>
      </c>
      <c r="IP34" s="39">
        <f t="shared" ca="1" si="215"/>
        <v>0</v>
      </c>
      <c r="IQ34" s="39">
        <f t="shared" ca="1" si="216"/>
        <v>0</v>
      </c>
      <c r="IR34" s="39">
        <f t="shared" ca="1" si="217"/>
        <v>0</v>
      </c>
      <c r="IS34" s="39">
        <f t="shared" ca="1" si="218"/>
        <v>0</v>
      </c>
      <c r="IT34" s="39">
        <f t="shared" ca="1" si="219"/>
        <v>0</v>
      </c>
      <c r="IU34" s="39">
        <f t="shared" ca="1" si="220"/>
        <v>0</v>
      </c>
      <c r="IV34" s="39">
        <f t="shared" ca="1" si="221"/>
        <v>0</v>
      </c>
      <c r="IW34" s="39">
        <f t="shared" ca="1" si="222"/>
        <v>0</v>
      </c>
      <c r="IX34" s="39">
        <f t="shared" ca="1" si="223"/>
        <v>0</v>
      </c>
      <c r="IY34" s="39">
        <f t="shared" ca="1" si="224"/>
        <v>0</v>
      </c>
      <c r="IZ34" s="39">
        <f t="shared" ca="1" si="225"/>
        <v>0</v>
      </c>
      <c r="JA34" s="39">
        <f t="shared" ca="1" si="226"/>
        <v>0</v>
      </c>
      <c r="JB34" s="39">
        <f t="shared" ca="1" si="227"/>
        <v>0</v>
      </c>
      <c r="JC34" s="39">
        <f t="shared" ca="1" si="228"/>
        <v>0</v>
      </c>
      <c r="JD34" s="39">
        <f t="shared" ca="1" si="229"/>
        <v>0</v>
      </c>
      <c r="JE34" s="39">
        <f t="shared" ca="1" si="230"/>
        <v>0</v>
      </c>
      <c r="JF34" s="39">
        <f t="shared" ca="1" si="231"/>
        <v>0</v>
      </c>
      <c r="JG34" s="39">
        <f t="shared" ca="1" si="232"/>
        <v>0</v>
      </c>
      <c r="JH34" s="39">
        <f t="shared" ca="1" si="233"/>
        <v>0</v>
      </c>
      <c r="JI34" s="39">
        <f t="shared" ca="1" si="234"/>
        <v>0</v>
      </c>
      <c r="JJ34" s="39">
        <f t="shared" ca="1" si="235"/>
        <v>0</v>
      </c>
      <c r="JK34" s="39">
        <f t="shared" ca="1" si="236"/>
        <v>0</v>
      </c>
      <c r="JL34" s="39">
        <f t="shared" ca="1" si="237"/>
        <v>0</v>
      </c>
      <c r="JM34" s="39">
        <f t="shared" ca="1" si="238"/>
        <v>0</v>
      </c>
      <c r="JN34" s="39">
        <f t="shared" ca="1" si="239"/>
        <v>0</v>
      </c>
      <c r="JO34" s="39">
        <f t="shared" ca="1" si="240"/>
        <v>0</v>
      </c>
      <c r="JP34" s="39">
        <f t="shared" ca="1" si="241"/>
        <v>0</v>
      </c>
      <c r="JQ34" s="39">
        <f t="shared" ca="1" si="242"/>
        <v>0</v>
      </c>
      <c r="JR34" s="39">
        <f t="shared" ca="1" si="243"/>
        <v>0</v>
      </c>
      <c r="JS34" s="39">
        <f t="shared" ca="1" si="244"/>
        <v>0</v>
      </c>
      <c r="JT34" s="39">
        <f t="shared" ca="1" si="245"/>
        <v>0</v>
      </c>
      <c r="JU34" s="39">
        <f t="shared" ca="1" si="246"/>
        <v>0</v>
      </c>
      <c r="JV34" s="39">
        <f t="shared" ca="1" si="247"/>
        <v>0</v>
      </c>
      <c r="JW34" s="39">
        <f t="shared" ca="1" si="248"/>
        <v>0</v>
      </c>
      <c r="JX34" s="39">
        <f t="shared" ca="1" si="249"/>
        <v>0</v>
      </c>
      <c r="JY34" s="39">
        <f t="shared" ca="1" si="250"/>
        <v>0</v>
      </c>
      <c r="JZ34" s="39">
        <f t="shared" ca="1" si="251"/>
        <v>0</v>
      </c>
      <c r="KA34" s="39">
        <f t="shared" ca="1" si="252"/>
        <v>0</v>
      </c>
      <c r="KB34" s="39">
        <f t="shared" ca="1" si="253"/>
        <v>0</v>
      </c>
      <c r="KC34" s="39">
        <f t="shared" ca="1" si="254"/>
        <v>-167</v>
      </c>
      <c r="KD34" s="39">
        <f t="shared" ca="1" si="255"/>
        <v>7</v>
      </c>
      <c r="KE34" s="39">
        <f t="shared" ca="1" si="256"/>
        <v>3</v>
      </c>
      <c r="KF34" s="39">
        <f t="shared" ca="1" si="257"/>
        <v>13</v>
      </c>
      <c r="KG34" s="39">
        <f t="shared" ca="1" si="258"/>
        <v>1</v>
      </c>
      <c r="KH34" s="39">
        <f t="shared" ca="1" si="259"/>
        <v>0</v>
      </c>
      <c r="KI34" s="39">
        <f t="shared" ca="1" si="260"/>
        <v>0</v>
      </c>
      <c r="KJ34" s="39">
        <f t="shared" ca="1" si="261"/>
        <v>0</v>
      </c>
      <c r="KK34" s="39">
        <f t="shared" ca="1" si="262"/>
        <v>0</v>
      </c>
      <c r="KL34" s="39">
        <f t="shared" ca="1" si="263"/>
        <v>0</v>
      </c>
      <c r="KM34" s="39">
        <f t="shared" ca="1" si="264"/>
        <v>0</v>
      </c>
      <c r="KN34" s="39">
        <f t="shared" ca="1" si="265"/>
        <v>0</v>
      </c>
      <c r="KO34" s="39">
        <f t="shared" ca="1" si="266"/>
        <v>0</v>
      </c>
      <c r="KP34" s="39">
        <f t="shared" ca="1" si="267"/>
        <v>0</v>
      </c>
      <c r="KQ34" s="39">
        <f t="shared" ca="1" si="268"/>
        <v>0</v>
      </c>
      <c r="KR34" s="39">
        <f t="shared" ca="1" si="269"/>
        <v>0</v>
      </c>
      <c r="KS34" s="39">
        <f t="shared" ca="1" si="270"/>
        <v>0</v>
      </c>
      <c r="KT34" s="39">
        <f t="shared" ca="1" si="271"/>
        <v>0</v>
      </c>
      <c r="KU34" s="39">
        <f t="shared" ca="1" si="272"/>
        <v>0</v>
      </c>
      <c r="KV34" s="39">
        <f t="shared" ca="1" si="273"/>
        <v>0</v>
      </c>
      <c r="KW34" s="39">
        <f t="shared" ca="1" si="274"/>
        <v>0</v>
      </c>
      <c r="KX34" s="39">
        <f t="shared" ca="1" si="275"/>
        <v>-245</v>
      </c>
      <c r="KY34" s="39">
        <f t="shared" ca="1" si="276"/>
        <v>2</v>
      </c>
      <c r="KZ34" s="39">
        <f t="shared" ca="1" si="277"/>
        <v>1</v>
      </c>
      <c r="LA34" s="39">
        <f t="shared" ca="1" si="278"/>
        <v>139</v>
      </c>
      <c r="LB34" s="39">
        <f t="shared" ca="1" si="279"/>
        <v>0</v>
      </c>
      <c r="LC34" s="39">
        <f t="shared" ca="1" si="280"/>
        <v>0</v>
      </c>
      <c r="LD34" s="39">
        <f t="shared" ca="1" si="281"/>
        <v>0</v>
      </c>
      <c r="LE34" s="39">
        <f t="shared" ca="1" si="282"/>
        <v>0</v>
      </c>
      <c r="LF34" s="39">
        <f t="shared" ca="1" si="283"/>
        <v>2</v>
      </c>
      <c r="LG34" s="39">
        <f t="shared" ca="1" si="284"/>
        <v>2</v>
      </c>
      <c r="LH34" s="39">
        <f t="shared" ca="1" si="285"/>
        <v>160</v>
      </c>
      <c r="LI34" s="39">
        <f t="shared" ca="1" si="286"/>
        <v>5</v>
      </c>
      <c r="LJ34" s="39">
        <f t="shared" ca="1" si="287"/>
        <v>10</v>
      </c>
      <c r="LK34" s="39">
        <f t="shared" ca="1" si="288"/>
        <v>0</v>
      </c>
      <c r="LL34" s="39">
        <f t="shared" ca="1" si="289"/>
        <v>0</v>
      </c>
      <c r="LM34" s="39">
        <f t="shared" ca="1" si="290"/>
        <v>0</v>
      </c>
      <c r="LN34" s="39">
        <f t="shared" ca="1" si="291"/>
        <v>0</v>
      </c>
      <c r="LO34" s="39">
        <f t="shared" ca="1" si="292"/>
        <v>0</v>
      </c>
      <c r="LP34" s="39">
        <f t="shared" ca="1" si="293"/>
        <v>0</v>
      </c>
      <c r="LQ34" s="39">
        <f t="shared" ca="1" si="294"/>
        <v>0</v>
      </c>
      <c r="LR34" s="39">
        <f t="shared" ca="1" si="295"/>
        <v>0</v>
      </c>
      <c r="LS34" s="39">
        <f t="shared" ca="1" si="296"/>
        <v>2</v>
      </c>
      <c r="LT34" s="39">
        <f t="shared" ca="1" si="297"/>
        <v>769</v>
      </c>
      <c r="LU34" s="39">
        <f t="shared" ca="1" si="298"/>
        <v>5</v>
      </c>
      <c r="LV34" s="39">
        <f t="shared" ca="1" si="299"/>
        <v>13</v>
      </c>
      <c r="LW34" s="39">
        <f t="shared" ca="1" si="300"/>
        <v>59</v>
      </c>
      <c r="LX34" s="39">
        <f t="shared" ca="1" si="301"/>
        <v>6400</v>
      </c>
      <c r="LY34" s="39">
        <f t="shared" ca="1" si="302"/>
        <v>29</v>
      </c>
      <c r="LZ34" s="39">
        <f t="shared" ca="1" si="303"/>
        <v>0</v>
      </c>
      <c r="MA34" s="39">
        <f t="shared" ca="1" si="304"/>
        <v>16</v>
      </c>
      <c r="MB34" s="39">
        <f t="shared" ca="1" si="305"/>
        <v>0</v>
      </c>
      <c r="MC34" s="39">
        <f t="shared" ca="1" si="306"/>
        <v>0</v>
      </c>
      <c r="MD34" s="39">
        <f t="shared" ca="1" si="307"/>
        <v>0</v>
      </c>
      <c r="ME34" s="39">
        <f t="shared" ca="1" si="308"/>
        <v>0</v>
      </c>
      <c r="MF34" s="39">
        <f t="shared" ca="1" si="309"/>
        <v>0</v>
      </c>
      <c r="MG34" s="39">
        <f t="shared" ca="1" si="310"/>
        <v>0</v>
      </c>
      <c r="MH34" s="39">
        <f t="shared" ca="1" si="311"/>
        <v>0</v>
      </c>
      <c r="MI34" s="39">
        <f t="shared" ca="1" si="312"/>
        <v>0</v>
      </c>
      <c r="MJ34" s="39">
        <f t="shared" ca="1" si="313"/>
        <v>0</v>
      </c>
      <c r="MK34" s="39">
        <f t="shared" ca="1" si="314"/>
        <v>0</v>
      </c>
      <c r="ML34" s="39">
        <f t="shared" ca="1" si="315"/>
        <v>0</v>
      </c>
      <c r="MM34" s="39">
        <f t="shared" ca="1" si="316"/>
        <v>0</v>
      </c>
      <c r="MN34" s="39">
        <f t="shared" ca="1" si="317"/>
        <v>0</v>
      </c>
      <c r="MO34" s="39">
        <f t="shared" ca="1" si="318"/>
        <v>0</v>
      </c>
      <c r="MP34" s="39">
        <f t="shared" ca="1" si="319"/>
        <v>0</v>
      </c>
      <c r="MQ34" s="39">
        <f t="shared" ca="1" si="320"/>
        <v>0</v>
      </c>
      <c r="MR34" s="39">
        <f t="shared" ca="1" si="321"/>
        <v>0</v>
      </c>
      <c r="MS34" s="39">
        <f t="shared" ca="1" si="322"/>
        <v>0</v>
      </c>
      <c r="MT34" s="39">
        <f t="shared" ca="1" si="323"/>
        <v>0</v>
      </c>
      <c r="MU34" s="39">
        <f t="shared" ca="1" si="324"/>
        <v>0</v>
      </c>
      <c r="MV34" s="39">
        <f t="shared" ca="1" si="325"/>
        <v>0</v>
      </c>
      <c r="MW34" s="39">
        <f t="shared" ca="1" si="326"/>
        <v>0</v>
      </c>
      <c r="MX34" s="39">
        <f t="shared" ca="1" si="327"/>
        <v>0</v>
      </c>
      <c r="MY34" s="39">
        <f t="shared" ca="1" si="328"/>
        <v>0</v>
      </c>
      <c r="MZ34" s="39">
        <f t="shared" ca="1" si="329"/>
        <v>0</v>
      </c>
      <c r="NA34" s="39">
        <f t="shared" ca="1" si="330"/>
        <v>0</v>
      </c>
      <c r="NB34" s="39">
        <f t="shared" ca="1" si="331"/>
        <v>10</v>
      </c>
      <c r="NC34" s="39">
        <f t="shared" ca="1" si="332"/>
        <v>5</v>
      </c>
      <c r="ND34" s="39">
        <f t="shared" ca="1" si="333"/>
        <v>125</v>
      </c>
      <c r="NE34" s="39">
        <f t="shared" ca="1" si="334"/>
        <v>5</v>
      </c>
      <c r="NF34" s="39">
        <f t="shared" ca="1" si="335"/>
        <v>0</v>
      </c>
      <c r="NG34" s="39">
        <f t="shared" ca="1" si="336"/>
        <v>0</v>
      </c>
      <c r="NH34" s="39">
        <f t="shared" ca="1" si="337"/>
        <v>0</v>
      </c>
      <c r="NI34" s="39">
        <f t="shared" ca="1" si="338"/>
        <v>22132</v>
      </c>
      <c r="NJ34" s="39">
        <f t="shared" ca="1" si="339"/>
        <v>0</v>
      </c>
      <c r="NK34" s="39">
        <f t="shared" ca="1" si="340"/>
        <v>0</v>
      </c>
      <c r="NL34" s="39">
        <f t="shared" ca="1" si="341"/>
        <v>0</v>
      </c>
      <c r="NM34" s="39">
        <f t="shared" ca="1" si="342"/>
        <v>0</v>
      </c>
      <c r="NN34" s="39">
        <f t="shared" ca="1" si="343"/>
        <v>0</v>
      </c>
      <c r="NO34" s="39">
        <f t="shared" ca="1" si="344"/>
        <v>0</v>
      </c>
      <c r="NP34" s="39">
        <f t="shared" ca="1" si="345"/>
        <v>0</v>
      </c>
      <c r="NQ34" s="39">
        <f t="shared" ca="1" si="346"/>
        <v>0</v>
      </c>
      <c r="NR34" s="39">
        <f t="shared" ca="1" si="347"/>
        <v>0</v>
      </c>
      <c r="NS34" s="39">
        <f t="shared" ca="1" si="348"/>
        <v>0</v>
      </c>
      <c r="NT34" s="39">
        <f t="shared" ca="1" si="349"/>
        <v>0</v>
      </c>
      <c r="NU34" s="39">
        <f t="shared" ca="1" si="350"/>
        <v>0</v>
      </c>
      <c r="NV34" s="39">
        <f t="shared" ca="1" si="351"/>
        <v>0</v>
      </c>
    </row>
    <row r="35" spans="1:386" s="42" customFormat="1" x14ac:dyDescent="0.2">
      <c r="A35" s="42">
        <f>'node config'!$A35</f>
        <v>1</v>
      </c>
      <c r="B35" s="42" t="str">
        <f>'node config'!$C35</f>
        <v>app_prod</v>
      </c>
      <c r="C35" s="42">
        <f>'node config'!E35</f>
        <v>3</v>
      </c>
      <c r="D35" s="42">
        <f>'node config'!$H35</f>
        <v>0</v>
      </c>
      <c r="E35" s="42">
        <f ca="1">IF(ISBLANK(OFFSET('node config'!$U35,0,2*(COLUMN()-COLUMN($E35)))),"",OFFSET('node config'!$U35,0,2*(COLUMN()-COLUMN($E35))))</f>
        <v>17</v>
      </c>
      <c r="F35" s="42" t="str">
        <f ca="1">IF(ISBLANK(OFFSET('node config'!$U35,0,2*(COLUMN()-COLUMN($E35)))),"",OFFSET('node config'!$U35,0,2*(COLUMN()-COLUMN($E35))))</f>
        <v/>
      </c>
      <c r="G35" s="42" t="str">
        <f ca="1">IF(ISBLANK(OFFSET('node config'!$U35,0,2*(COLUMN()-COLUMN($E35)))),"",OFFSET('node config'!$U35,0,2*(COLUMN()-COLUMN($E35))))</f>
        <v/>
      </c>
      <c r="H35" s="42" t="str">
        <f ca="1">IF(ISBLANK(OFFSET('node config'!$U35,0,2*(COLUMN()-COLUMN($E35)))),"",OFFSET('node config'!$U35,0,2*(COLUMN()-COLUMN($E35))))</f>
        <v/>
      </c>
      <c r="I35" s="42" t="str">
        <f ca="1">IF(ISBLANK(OFFSET('node config'!$U35,0,2*(COLUMN()-COLUMN($E35)))),"",OFFSET('node config'!$U35,0,2*(COLUMN()-COLUMN($E35))))</f>
        <v/>
      </c>
      <c r="J35" s="42" t="str">
        <f ca="1">IF(ISBLANK(OFFSET('node config'!$U35,0,2*(COLUMN()-COLUMN($E35)))),"",OFFSET('node config'!$U35,0,2*(COLUMN()-COLUMN($E35))))</f>
        <v/>
      </c>
      <c r="K35" s="42" t="str">
        <f ca="1">IF(ISBLANK(OFFSET('node config'!$U35,0,2*(COLUMN()-COLUMN($E35)))),"",OFFSET('node config'!$U35,0,2*(COLUMN()-COLUMN($E35))))</f>
        <v/>
      </c>
      <c r="L35" s="42" t="str">
        <f ca="1">IF(ISBLANK(OFFSET('node config'!$U35,0,2*(COLUMN()-COLUMN($E35)))),"",OFFSET('node config'!$U35,0,2*(COLUMN()-COLUMN($E35))))</f>
        <v/>
      </c>
      <c r="M35" s="42">
        <f ca="1">IFERROR(OFFSET('node config'!$V35,0,2*(COLUMN()-COLUMN($M35)))/INDEX('node config'!$B35:$B84,MATCH(E35,'node config'!$A35:$A84,0))-1,"")</f>
        <v>2</v>
      </c>
      <c r="N35" s="42" t="str">
        <f ca="1">IFERROR(OFFSET('node config'!$V35,0,2*(COLUMN()-COLUMN($M35)))/INDEX('node config'!$B35:$B84,MATCH(F35,'node config'!$A35:$A84,0))-1,"")</f>
        <v/>
      </c>
      <c r="O35" s="42" t="str">
        <f ca="1">IFERROR(OFFSET('node config'!$V35,0,2*(COLUMN()-COLUMN($M35)))/INDEX('node config'!$B35:$B84,MATCH(G35,'node config'!$A35:$A84,0))-1,"")</f>
        <v/>
      </c>
      <c r="P35" s="42" t="str">
        <f ca="1">IFERROR(OFFSET('node config'!$V35,0,2*(COLUMN()-COLUMN($M35)))/INDEX('node config'!$B35:$B84,MATCH(H35,'node config'!$A35:$A84,0))-1,"")</f>
        <v/>
      </c>
      <c r="Q35" s="42" t="str">
        <f ca="1">IFERROR(OFFSET('node config'!$V35,0,2*(COLUMN()-COLUMN($M35)))/INDEX('node config'!$B35:$B84,MATCH(I35,'node config'!$A35:$A84,0))-1,"")</f>
        <v/>
      </c>
      <c r="R35" s="42" t="str">
        <f ca="1">IFERROR(OFFSET('node config'!$V35,0,2*(COLUMN()-COLUMN($M35)))/INDEX('node config'!$B35:$B84,MATCH(J35,'node config'!$A35:$A84,0))-1,"")</f>
        <v/>
      </c>
      <c r="S35" s="42" t="str">
        <f ca="1">IFERROR(OFFSET('node config'!$V35,0,2*(COLUMN()-COLUMN($M35)))/INDEX('node config'!$B35:$B84,MATCH(K35,'node config'!$A35:$A84,0))-1,"")</f>
        <v/>
      </c>
      <c r="T35" s="42" t="str">
        <f ca="1">IFERROR(OFFSET('node config'!$V35,0,2*(COLUMN()-COLUMN($M35)))/INDEX('node config'!$B35:$B84,MATCH(L35,'node config'!$A35:$A84,0))-1,"")</f>
        <v/>
      </c>
      <c r="U35" s="42">
        <f t="shared" ca="1" si="352"/>
        <v>121</v>
      </c>
      <c r="V35" s="42" t="str">
        <f t="shared" ca="1" si="352"/>
        <v/>
      </c>
      <c r="W35" s="42" t="str">
        <f t="shared" ca="1" si="352"/>
        <v/>
      </c>
      <c r="X35" s="42" t="str">
        <f t="shared" ca="1" si="352"/>
        <v/>
      </c>
      <c r="Y35" s="42" t="str">
        <f t="shared" ca="1" si="352"/>
        <v/>
      </c>
      <c r="Z35" s="42" t="str">
        <f t="shared" ca="1" si="352"/>
        <v/>
      </c>
      <c r="AA35" s="42" t="str">
        <f t="shared" ca="1" si="352"/>
        <v/>
      </c>
      <c r="AB35" s="42" t="str">
        <f t="shared" ca="1" si="352"/>
        <v/>
      </c>
      <c r="AC35" s="42">
        <f t="shared" ca="1" si="353"/>
        <v>10840816283968</v>
      </c>
      <c r="AD35" s="42">
        <f t="shared" ca="1" si="354"/>
        <v>22132</v>
      </c>
      <c r="AE35" s="42">
        <f t="shared" ca="1" si="355"/>
        <v>22132</v>
      </c>
      <c r="AF35" s="42">
        <f t="shared" ca="1" si="356"/>
        <v>22132</v>
      </c>
      <c r="AG35" s="42">
        <f t="shared" ca="1" si="357"/>
        <v>0</v>
      </c>
      <c r="AH35" s="42">
        <f t="shared" ca="1" si="358"/>
        <v>0</v>
      </c>
      <c r="AI35" s="42">
        <f t="shared" ca="1" si="359"/>
        <v>0</v>
      </c>
      <c r="AJ35" s="42">
        <f t="shared" ca="1" si="360"/>
        <v>0</v>
      </c>
      <c r="AK35" s="42">
        <f t="shared" ca="1" si="2"/>
        <v>0</v>
      </c>
      <c r="AL35" s="42">
        <f t="shared" ca="1" si="3"/>
        <v>0</v>
      </c>
      <c r="AM35" s="42">
        <f t="shared" ca="1" si="4"/>
        <v>0</v>
      </c>
      <c r="AN35" s="42">
        <f t="shared" ca="1" si="5"/>
        <v>0</v>
      </c>
      <c r="AO35" s="42">
        <f t="shared" ca="1" si="6"/>
        <v>0</v>
      </c>
      <c r="AP35" s="42">
        <f t="shared" ca="1" si="7"/>
        <v>0</v>
      </c>
      <c r="AQ35" s="42">
        <f t="shared" ca="1" si="8"/>
        <v>0</v>
      </c>
      <c r="AR35" s="42">
        <f t="shared" ca="1" si="9"/>
        <v>22132</v>
      </c>
      <c r="AS35" s="42">
        <f t="shared" ca="1" si="10"/>
        <v>22132</v>
      </c>
      <c r="AT35" s="42">
        <f t="shared" ca="1" si="11"/>
        <v>22132</v>
      </c>
      <c r="AU35" s="42">
        <f t="shared" ca="1" si="12"/>
        <v>0</v>
      </c>
      <c r="AV35" s="42">
        <f t="shared" ca="1" si="13"/>
        <v>0</v>
      </c>
      <c r="AW35" s="42">
        <f t="shared" ca="1" si="14"/>
        <v>0</v>
      </c>
      <c r="AX35" s="42">
        <f t="shared" ca="1" si="15"/>
        <v>0</v>
      </c>
      <c r="AY35" s="42">
        <f t="shared" ca="1" si="16"/>
        <v>0</v>
      </c>
      <c r="AZ35" s="42">
        <f t="shared" ca="1" si="17"/>
        <v>0</v>
      </c>
      <c r="BA35" s="42">
        <f t="shared" ca="1" si="18"/>
        <v>0</v>
      </c>
      <c r="BB35" s="42">
        <f t="shared" ca="1" si="19"/>
        <v>0</v>
      </c>
      <c r="BC35" s="42">
        <f t="shared" ca="1" si="20"/>
        <v>0</v>
      </c>
      <c r="BD35" s="42">
        <f t="shared" ca="1" si="21"/>
        <v>0</v>
      </c>
      <c r="BE35" s="42">
        <f t="shared" ca="1" si="22"/>
        <v>0</v>
      </c>
      <c r="BF35" s="42">
        <f t="shared" ca="1" si="23"/>
        <v>0</v>
      </c>
      <c r="BG35" s="42">
        <f t="shared" ca="1" si="24"/>
        <v>0</v>
      </c>
      <c r="BH35" s="42">
        <f t="shared" ca="1" si="25"/>
        <v>0</v>
      </c>
      <c r="BI35" s="42">
        <f t="shared" ca="1" si="26"/>
        <v>0</v>
      </c>
      <c r="BJ35" s="42">
        <f t="shared" ca="1" si="27"/>
        <v>0</v>
      </c>
      <c r="BK35" s="42">
        <f t="shared" ca="1" si="28"/>
        <v>0</v>
      </c>
      <c r="BL35" s="42">
        <f t="shared" ca="1" si="29"/>
        <v>0</v>
      </c>
      <c r="BM35" s="42">
        <f t="shared" ca="1" si="30"/>
        <v>0</v>
      </c>
      <c r="BN35" s="42">
        <f t="shared" ca="1" si="31"/>
        <v>0</v>
      </c>
      <c r="BO35" s="42">
        <f t="shared" ca="1" si="32"/>
        <v>0</v>
      </c>
      <c r="BP35" s="42">
        <f t="shared" ca="1" si="33"/>
        <v>0</v>
      </c>
      <c r="BQ35" s="42">
        <f t="shared" ca="1" si="34"/>
        <v>0</v>
      </c>
      <c r="BR35" s="42">
        <f t="shared" ca="1" si="35"/>
        <v>0</v>
      </c>
      <c r="BS35" s="42">
        <f t="shared" ca="1" si="36"/>
        <v>0</v>
      </c>
      <c r="BT35" s="42">
        <f t="shared" ca="1" si="37"/>
        <v>2</v>
      </c>
      <c r="BU35" s="42">
        <f t="shared" ca="1" si="38"/>
        <v>29</v>
      </c>
      <c r="BV35" s="42">
        <f t="shared" ca="1" si="39"/>
        <v>-195</v>
      </c>
      <c r="BW35" s="42">
        <f t="shared" ca="1" si="40"/>
        <v>4</v>
      </c>
      <c r="BX35" s="42">
        <f t="shared" ca="1" si="41"/>
        <v>0</v>
      </c>
      <c r="BY35" s="42">
        <f t="shared" ca="1" si="42"/>
        <v>0</v>
      </c>
      <c r="BZ35" s="42">
        <f t="shared" ca="1" si="43"/>
        <v>0</v>
      </c>
      <c r="CA35" s="42">
        <f t="shared" ca="1" si="44"/>
        <v>0</v>
      </c>
      <c r="CB35" s="42">
        <f t="shared" ca="1" si="45"/>
        <v>0</v>
      </c>
      <c r="CC35" s="42">
        <f t="shared" ca="1" si="46"/>
        <v>0</v>
      </c>
      <c r="CD35" s="42">
        <f t="shared" ca="1" si="47"/>
        <v>0</v>
      </c>
      <c r="CE35" s="42">
        <f t="shared" ca="1" si="48"/>
        <v>0</v>
      </c>
      <c r="CF35" s="42">
        <f t="shared" ca="1" si="49"/>
        <v>0</v>
      </c>
      <c r="CG35" s="42">
        <f t="shared" ca="1" si="50"/>
        <v>0</v>
      </c>
      <c r="CH35" s="42">
        <f t="shared" ca="1" si="51"/>
        <v>0</v>
      </c>
      <c r="CI35" s="42">
        <f t="shared" ca="1" si="52"/>
        <v>0</v>
      </c>
      <c r="CJ35" s="42">
        <f t="shared" ca="1" si="53"/>
        <v>0</v>
      </c>
      <c r="CK35" s="42">
        <f t="shared" ca="1" si="54"/>
        <v>0</v>
      </c>
      <c r="CL35" s="42">
        <f t="shared" ca="1" si="55"/>
        <v>0</v>
      </c>
      <c r="CM35" s="42">
        <f t="shared" ca="1" si="56"/>
        <v>0</v>
      </c>
      <c r="CN35" s="42">
        <f t="shared" ca="1" si="57"/>
        <v>0</v>
      </c>
      <c r="CO35" s="42">
        <f t="shared" ca="1" si="58"/>
        <v>0</v>
      </c>
      <c r="CP35" s="42">
        <f t="shared" ca="1" si="59"/>
        <v>0</v>
      </c>
      <c r="CQ35" s="42">
        <f t="shared" ca="1" si="60"/>
        <v>0</v>
      </c>
      <c r="CR35" s="42">
        <f t="shared" ca="1" si="61"/>
        <v>0</v>
      </c>
      <c r="CS35" s="42">
        <f t="shared" ca="1" si="62"/>
        <v>0</v>
      </c>
      <c r="CT35" s="42">
        <f t="shared" ca="1" si="63"/>
        <v>0</v>
      </c>
      <c r="CU35" s="42">
        <f t="shared" ca="1" si="64"/>
        <v>0</v>
      </c>
      <c r="CV35" s="42">
        <f t="shared" ca="1" si="65"/>
        <v>47</v>
      </c>
      <c r="CW35" s="42">
        <f t="shared" ca="1" si="66"/>
        <v>23</v>
      </c>
      <c r="CX35" s="42">
        <f t="shared" ca="1" si="67"/>
        <v>870</v>
      </c>
      <c r="CY35" s="42">
        <f t="shared" ca="1" si="68"/>
        <v>1</v>
      </c>
      <c r="CZ35" s="42">
        <f t="shared" ca="1" si="69"/>
        <v>0</v>
      </c>
      <c r="DA35" s="42">
        <f t="shared" ca="1" si="70"/>
        <v>0</v>
      </c>
      <c r="DB35" s="42">
        <f t="shared" ca="1" si="71"/>
        <v>0</v>
      </c>
      <c r="DC35" s="42">
        <f t="shared" ca="1" si="72"/>
        <v>22132</v>
      </c>
      <c r="DD35" s="42">
        <f t="shared" ca="1" si="73"/>
        <v>22132</v>
      </c>
      <c r="DE35" s="42">
        <f t="shared" ca="1" si="74"/>
        <v>-45240</v>
      </c>
      <c r="DF35" s="42">
        <f t="shared" ca="1" si="75"/>
        <v>0</v>
      </c>
      <c r="DG35" s="42">
        <f t="shared" ca="1" si="76"/>
        <v>0</v>
      </c>
      <c r="DH35" s="42">
        <f t="shared" ca="1" si="77"/>
        <v>0</v>
      </c>
      <c r="DI35" s="42">
        <f t="shared" ca="1" si="78"/>
        <v>0</v>
      </c>
      <c r="DJ35" s="42">
        <f t="shared" ca="1" si="79"/>
        <v>0</v>
      </c>
      <c r="DK35" s="42">
        <f t="shared" ca="1" si="80"/>
        <v>0</v>
      </c>
      <c r="DL35" s="42">
        <f t="shared" ca="1" si="81"/>
        <v>0</v>
      </c>
      <c r="DM35" s="42">
        <f t="shared" ca="1" si="82"/>
        <v>0</v>
      </c>
      <c r="DN35" s="42">
        <f t="shared" ca="1" si="83"/>
        <v>0</v>
      </c>
      <c r="DO35" s="42">
        <f t="shared" ca="1" si="84"/>
        <v>0</v>
      </c>
      <c r="DP35" s="42">
        <f t="shared" ca="1" si="85"/>
        <v>0</v>
      </c>
      <c r="DQ35" s="42">
        <f t="shared" ca="1" si="86"/>
        <v>0</v>
      </c>
      <c r="DR35" s="42">
        <f t="shared" ca="1" si="87"/>
        <v>0</v>
      </c>
      <c r="DS35" s="42">
        <f t="shared" ca="1" si="88"/>
        <v>0</v>
      </c>
      <c r="DT35" s="42">
        <f t="shared" ca="1" si="89"/>
        <v>0</v>
      </c>
      <c r="DU35" s="42">
        <f t="shared" ca="1" si="90"/>
        <v>0</v>
      </c>
      <c r="DV35" s="42">
        <f t="shared" ca="1" si="91"/>
        <v>0</v>
      </c>
      <c r="DW35" s="42">
        <f t="shared" ca="1" si="92"/>
        <v>0</v>
      </c>
      <c r="DX35" s="42">
        <f t="shared" ca="1" si="93"/>
        <v>0</v>
      </c>
      <c r="DY35" s="42">
        <f t="shared" ca="1" si="94"/>
        <v>0</v>
      </c>
      <c r="DZ35" s="42">
        <f t="shared" ca="1" si="95"/>
        <v>0</v>
      </c>
      <c r="EA35" s="42">
        <f t="shared" ca="1" si="96"/>
        <v>0</v>
      </c>
      <c r="EB35" s="42">
        <f t="shared" ca="1" si="97"/>
        <v>0</v>
      </c>
      <c r="EC35" s="42">
        <f t="shared" ca="1" si="98"/>
        <v>0</v>
      </c>
      <c r="ED35" s="42">
        <f t="shared" ca="1" si="99"/>
        <v>0</v>
      </c>
      <c r="EE35" s="42">
        <f t="shared" ca="1" si="100"/>
        <v>0</v>
      </c>
      <c r="EF35" s="42">
        <f t="shared" ca="1" si="101"/>
        <v>0</v>
      </c>
      <c r="EG35" s="42">
        <f t="shared" ca="1" si="102"/>
        <v>0</v>
      </c>
      <c r="EH35" s="42">
        <f t="shared" ca="1" si="103"/>
        <v>0</v>
      </c>
      <c r="EI35" s="42">
        <f t="shared" ca="1" si="104"/>
        <v>0</v>
      </c>
      <c r="EJ35" s="42">
        <f t="shared" ca="1" si="105"/>
        <v>0</v>
      </c>
      <c r="EK35" s="42">
        <f t="shared" ca="1" si="106"/>
        <v>0</v>
      </c>
      <c r="EL35" s="42">
        <f t="shared" ca="1" si="107"/>
        <v>0</v>
      </c>
      <c r="EM35" s="42">
        <f t="shared" ca="1" si="108"/>
        <v>0</v>
      </c>
      <c r="EN35" s="42">
        <f t="shared" ca="1" si="109"/>
        <v>0</v>
      </c>
      <c r="EO35" s="42">
        <f t="shared" ca="1" si="110"/>
        <v>0</v>
      </c>
      <c r="EP35" s="42">
        <f t="shared" ca="1" si="111"/>
        <v>0</v>
      </c>
      <c r="EQ35" s="42">
        <f t="shared" ca="1" si="112"/>
        <v>0</v>
      </c>
      <c r="ER35" s="42">
        <f t="shared" ca="1" si="113"/>
        <v>0</v>
      </c>
      <c r="ES35" s="42">
        <f t="shared" ca="1" si="114"/>
        <v>0</v>
      </c>
      <c r="ET35" s="42">
        <f t="shared" ca="1" si="115"/>
        <v>0</v>
      </c>
      <c r="EU35" s="42">
        <f t="shared" ca="1" si="116"/>
        <v>0</v>
      </c>
      <c r="EV35" s="42">
        <f t="shared" ca="1" si="117"/>
        <v>0</v>
      </c>
      <c r="EW35" s="42">
        <f t="shared" ca="1" si="118"/>
        <v>0</v>
      </c>
      <c r="EX35" s="42">
        <f t="shared" ca="1" si="119"/>
        <v>0</v>
      </c>
      <c r="EY35" s="42">
        <f t="shared" ca="1" si="120"/>
        <v>0</v>
      </c>
      <c r="EZ35" s="42">
        <f t="shared" ca="1" si="121"/>
        <v>0</v>
      </c>
      <c r="FA35" s="42">
        <f t="shared" ca="1" si="122"/>
        <v>0</v>
      </c>
      <c r="FB35" s="42">
        <f t="shared" ca="1" si="123"/>
        <v>10840816283968</v>
      </c>
      <c r="FC35" s="42">
        <f t="shared" ca="1" si="124"/>
        <v>0</v>
      </c>
      <c r="FD35" s="42">
        <f t="shared" ca="1" si="125"/>
        <v>0</v>
      </c>
      <c r="FE35" s="42">
        <f t="shared" ca="1" si="126"/>
        <v>0</v>
      </c>
      <c r="FF35" s="42">
        <f t="shared" ca="1" si="127"/>
        <v>0</v>
      </c>
      <c r="FG35" s="42">
        <f t="shared" ca="1" si="128"/>
        <v>0</v>
      </c>
      <c r="FH35" s="42">
        <f t="shared" ca="1" si="129"/>
        <v>0</v>
      </c>
      <c r="FI35" s="42">
        <f t="shared" ca="1" si="130"/>
        <v>0</v>
      </c>
      <c r="FJ35" s="42">
        <f t="shared" ca="1" si="131"/>
        <v>0</v>
      </c>
      <c r="FK35" s="42">
        <f t="shared" ca="1" si="132"/>
        <v>0</v>
      </c>
      <c r="FL35" s="42">
        <f t="shared" ca="1" si="133"/>
        <v>0</v>
      </c>
      <c r="FM35" s="42">
        <f t="shared" ca="1" si="134"/>
        <v>0</v>
      </c>
      <c r="FN35" s="42">
        <f t="shared" ca="1" si="135"/>
        <v>0</v>
      </c>
      <c r="FO35" s="42">
        <f t="shared" ca="1" si="136"/>
        <v>0</v>
      </c>
      <c r="FP35" s="42">
        <f t="shared" ca="1" si="137"/>
        <v>0</v>
      </c>
      <c r="FQ35" s="42">
        <f t="shared" ca="1" si="138"/>
        <v>0</v>
      </c>
      <c r="FR35" s="42">
        <f t="shared" ca="1" si="139"/>
        <v>0</v>
      </c>
      <c r="FS35" s="42">
        <f t="shared" ca="1" si="140"/>
        <v>0</v>
      </c>
      <c r="FT35" s="42">
        <f t="shared" ca="1" si="141"/>
        <v>0</v>
      </c>
      <c r="FU35" s="42">
        <f t="shared" ca="1" si="142"/>
        <v>0</v>
      </c>
      <c r="FV35" s="42">
        <f t="shared" ca="1" si="143"/>
        <v>0</v>
      </c>
      <c r="FW35" s="42">
        <f t="shared" ca="1" si="144"/>
        <v>0</v>
      </c>
      <c r="FX35" s="42">
        <f t="shared" ca="1" si="145"/>
        <v>0</v>
      </c>
      <c r="FY35" s="42">
        <f t="shared" ca="1" si="146"/>
        <v>0</v>
      </c>
      <c r="FZ35" s="42">
        <f t="shared" ca="1" si="147"/>
        <v>0</v>
      </c>
      <c r="GA35" s="42">
        <f t="shared" ca="1" si="148"/>
        <v>0</v>
      </c>
      <c r="GB35" s="42">
        <f t="shared" ca="1" si="149"/>
        <v>5</v>
      </c>
      <c r="GC35" s="42">
        <f t="shared" ca="1" si="150"/>
        <v>2</v>
      </c>
      <c r="GD35" s="42">
        <f t="shared" ca="1" si="151"/>
        <v>0</v>
      </c>
      <c r="GE35" s="42">
        <f t="shared" ca="1" si="152"/>
        <v>0</v>
      </c>
      <c r="GF35" s="42">
        <f t="shared" ca="1" si="153"/>
        <v>0</v>
      </c>
      <c r="GG35" s="42">
        <f t="shared" ca="1" si="154"/>
        <v>0</v>
      </c>
      <c r="GH35" s="42">
        <f t="shared" ca="1" si="155"/>
        <v>0</v>
      </c>
      <c r="GI35" s="42">
        <f t="shared" ca="1" si="156"/>
        <v>0</v>
      </c>
      <c r="GJ35" s="42">
        <f t="shared" ca="1" si="157"/>
        <v>0</v>
      </c>
      <c r="GK35" s="42">
        <f t="shared" ca="1" si="158"/>
        <v>0</v>
      </c>
      <c r="GL35" s="42">
        <f t="shared" ca="1" si="159"/>
        <v>0</v>
      </c>
      <c r="GM35" s="42">
        <f t="shared" ca="1" si="160"/>
        <v>0</v>
      </c>
      <c r="GN35" s="42">
        <f t="shared" ca="1" si="161"/>
        <v>0</v>
      </c>
      <c r="GO35" s="42">
        <f t="shared" ca="1" si="162"/>
        <v>0</v>
      </c>
      <c r="GP35" s="42">
        <f t="shared" ca="1" si="163"/>
        <v>0</v>
      </c>
      <c r="GQ35" s="42">
        <f t="shared" ca="1" si="164"/>
        <v>0</v>
      </c>
      <c r="GR35" s="42">
        <f t="shared" ca="1" si="165"/>
        <v>0</v>
      </c>
      <c r="GS35" s="42">
        <f t="shared" ca="1" si="166"/>
        <v>0</v>
      </c>
      <c r="GT35" s="42">
        <f t="shared" ca="1" si="167"/>
        <v>0</v>
      </c>
      <c r="GU35" s="42">
        <f t="shared" ca="1" si="168"/>
        <v>0</v>
      </c>
      <c r="GV35" s="42">
        <f t="shared" ca="1" si="169"/>
        <v>0</v>
      </c>
      <c r="GW35" s="42">
        <f t="shared" ca="1" si="170"/>
        <v>0</v>
      </c>
      <c r="GX35" s="42">
        <f t="shared" ca="1" si="171"/>
        <v>0</v>
      </c>
      <c r="GY35" s="42">
        <f t="shared" ca="1" si="172"/>
        <v>0</v>
      </c>
      <c r="GZ35" s="42">
        <f t="shared" ca="1" si="173"/>
        <v>0</v>
      </c>
      <c r="HA35" s="42">
        <f t="shared" ca="1" si="174"/>
        <v>0</v>
      </c>
      <c r="HB35" s="42">
        <f t="shared" ca="1" si="175"/>
        <v>0</v>
      </c>
      <c r="HC35" s="42">
        <f t="shared" ca="1" si="176"/>
        <v>0</v>
      </c>
      <c r="HD35" s="42">
        <f t="shared" ca="1" si="177"/>
        <v>0</v>
      </c>
      <c r="HE35" s="42">
        <f t="shared" ca="1" si="178"/>
        <v>0</v>
      </c>
      <c r="HF35" s="42">
        <f t="shared" ca="1" si="179"/>
        <v>0</v>
      </c>
      <c r="HG35" s="42">
        <f t="shared" ca="1" si="180"/>
        <v>0</v>
      </c>
      <c r="HH35" s="42">
        <f t="shared" ca="1" si="181"/>
        <v>0</v>
      </c>
      <c r="HI35" s="42">
        <f t="shared" ca="1" si="182"/>
        <v>0</v>
      </c>
      <c r="HJ35" s="42">
        <f t="shared" ca="1" si="183"/>
        <v>0</v>
      </c>
      <c r="HK35" s="42">
        <f t="shared" ca="1" si="184"/>
        <v>0</v>
      </c>
      <c r="HL35" s="42">
        <f t="shared" ca="1" si="185"/>
        <v>0</v>
      </c>
      <c r="HM35" s="42">
        <f t="shared" ca="1" si="186"/>
        <v>0</v>
      </c>
      <c r="HN35" s="42">
        <f t="shared" ca="1" si="187"/>
        <v>0</v>
      </c>
      <c r="HO35" s="42">
        <f t="shared" ca="1" si="188"/>
        <v>0</v>
      </c>
      <c r="HP35" s="42">
        <f t="shared" ca="1" si="189"/>
        <v>0</v>
      </c>
      <c r="HQ35" s="42">
        <f t="shared" ca="1" si="190"/>
        <v>0</v>
      </c>
      <c r="HR35" s="42">
        <f t="shared" ca="1" si="191"/>
        <v>36241</v>
      </c>
      <c r="HS35" s="42">
        <f t="shared" ca="1" si="192"/>
        <v>2</v>
      </c>
      <c r="HT35" s="42">
        <f t="shared" ca="1" si="193"/>
        <v>1</v>
      </c>
      <c r="HU35" s="42">
        <f t="shared" ca="1" si="194"/>
        <v>0</v>
      </c>
      <c r="HV35" s="42">
        <f t="shared" ca="1" si="195"/>
        <v>0</v>
      </c>
      <c r="HW35" s="42">
        <f t="shared" ca="1" si="196"/>
        <v>0</v>
      </c>
      <c r="HX35" s="42">
        <f t="shared" ca="1" si="197"/>
        <v>0</v>
      </c>
      <c r="HY35" s="42">
        <f t="shared" ca="1" si="198"/>
        <v>0</v>
      </c>
      <c r="HZ35" s="42">
        <f t="shared" ca="1" si="199"/>
        <v>0</v>
      </c>
      <c r="IA35" s="42">
        <f t="shared" ca="1" si="200"/>
        <v>0</v>
      </c>
      <c r="IB35" s="42">
        <f t="shared" ca="1" si="201"/>
        <v>0</v>
      </c>
      <c r="IC35" s="42">
        <f t="shared" ca="1" si="202"/>
        <v>0</v>
      </c>
      <c r="ID35" s="42">
        <f t="shared" ca="1" si="203"/>
        <v>0</v>
      </c>
      <c r="IE35" s="42">
        <f t="shared" ca="1" si="204"/>
        <v>0</v>
      </c>
      <c r="IF35" s="42">
        <f t="shared" ca="1" si="205"/>
        <v>0</v>
      </c>
      <c r="IG35" s="42">
        <f t="shared" ca="1" si="206"/>
        <v>5</v>
      </c>
      <c r="IH35" s="42">
        <f t="shared" ca="1" si="207"/>
        <v>2</v>
      </c>
      <c r="II35" s="42">
        <f t="shared" ca="1" si="208"/>
        <v>0</v>
      </c>
      <c r="IJ35" s="42">
        <f t="shared" ca="1" si="209"/>
        <v>0</v>
      </c>
      <c r="IK35" s="42">
        <f t="shared" ca="1" si="210"/>
        <v>0</v>
      </c>
      <c r="IL35" s="42">
        <f t="shared" ca="1" si="211"/>
        <v>0</v>
      </c>
      <c r="IM35" s="42">
        <f t="shared" ca="1" si="212"/>
        <v>1</v>
      </c>
      <c r="IN35" s="42">
        <f t="shared" ca="1" si="213"/>
        <v>421</v>
      </c>
      <c r="IO35" s="42">
        <f t="shared" ca="1" si="214"/>
        <v>-84</v>
      </c>
      <c r="IP35" s="42">
        <f t="shared" ca="1" si="215"/>
        <v>0</v>
      </c>
      <c r="IQ35" s="42">
        <f t="shared" ca="1" si="216"/>
        <v>0</v>
      </c>
      <c r="IR35" s="42">
        <f t="shared" ca="1" si="217"/>
        <v>0</v>
      </c>
      <c r="IS35" s="42">
        <f t="shared" ca="1" si="218"/>
        <v>0</v>
      </c>
      <c r="IT35" s="42">
        <f t="shared" ca="1" si="219"/>
        <v>0</v>
      </c>
      <c r="IU35" s="42">
        <f t="shared" ca="1" si="220"/>
        <v>0</v>
      </c>
      <c r="IV35" s="42">
        <f t="shared" ca="1" si="221"/>
        <v>0</v>
      </c>
      <c r="IW35" s="42">
        <f t="shared" ca="1" si="222"/>
        <v>0</v>
      </c>
      <c r="IX35" s="42">
        <f t="shared" ca="1" si="223"/>
        <v>0</v>
      </c>
      <c r="IY35" s="42">
        <f t="shared" ca="1" si="224"/>
        <v>0</v>
      </c>
      <c r="IZ35" s="42">
        <f t="shared" ca="1" si="225"/>
        <v>0</v>
      </c>
      <c r="JA35" s="42">
        <f t="shared" ca="1" si="226"/>
        <v>0</v>
      </c>
      <c r="JB35" s="42">
        <f t="shared" ca="1" si="227"/>
        <v>0</v>
      </c>
      <c r="JC35" s="42">
        <f t="shared" ca="1" si="228"/>
        <v>0</v>
      </c>
      <c r="JD35" s="42">
        <f t="shared" ca="1" si="229"/>
        <v>0</v>
      </c>
      <c r="JE35" s="42">
        <f t="shared" ca="1" si="230"/>
        <v>0</v>
      </c>
      <c r="JF35" s="42">
        <f t="shared" ca="1" si="231"/>
        <v>0</v>
      </c>
      <c r="JG35" s="42">
        <f t="shared" ca="1" si="232"/>
        <v>0</v>
      </c>
      <c r="JH35" s="42">
        <f t="shared" ca="1" si="233"/>
        <v>0</v>
      </c>
      <c r="JI35" s="42">
        <f t="shared" ca="1" si="234"/>
        <v>0</v>
      </c>
      <c r="JJ35" s="42">
        <f t="shared" ca="1" si="235"/>
        <v>0</v>
      </c>
      <c r="JK35" s="42">
        <f t="shared" ca="1" si="236"/>
        <v>0</v>
      </c>
      <c r="JL35" s="42">
        <f t="shared" ca="1" si="237"/>
        <v>0</v>
      </c>
      <c r="JM35" s="42">
        <f t="shared" ca="1" si="238"/>
        <v>0</v>
      </c>
      <c r="JN35" s="42">
        <f t="shared" ca="1" si="239"/>
        <v>0</v>
      </c>
      <c r="JO35" s="42">
        <f t="shared" ca="1" si="240"/>
        <v>0</v>
      </c>
      <c r="JP35" s="42">
        <f t="shared" ca="1" si="241"/>
        <v>0</v>
      </c>
      <c r="JQ35" s="42">
        <f t="shared" ca="1" si="242"/>
        <v>0</v>
      </c>
      <c r="JR35" s="42">
        <f t="shared" ca="1" si="243"/>
        <v>0</v>
      </c>
      <c r="JS35" s="42">
        <f t="shared" ca="1" si="244"/>
        <v>0</v>
      </c>
      <c r="JT35" s="42">
        <f t="shared" ca="1" si="245"/>
        <v>0</v>
      </c>
      <c r="JU35" s="42">
        <f t="shared" ca="1" si="246"/>
        <v>0</v>
      </c>
      <c r="JV35" s="42">
        <f t="shared" ca="1" si="247"/>
        <v>0</v>
      </c>
      <c r="JW35" s="42">
        <f t="shared" ca="1" si="248"/>
        <v>0</v>
      </c>
      <c r="JX35" s="42">
        <f t="shared" ca="1" si="249"/>
        <v>0</v>
      </c>
      <c r="JY35" s="42">
        <f t="shared" ca="1" si="250"/>
        <v>0</v>
      </c>
      <c r="JZ35" s="42">
        <f t="shared" ca="1" si="251"/>
        <v>0</v>
      </c>
      <c r="KA35" s="42">
        <f t="shared" ca="1" si="252"/>
        <v>0</v>
      </c>
      <c r="KB35" s="42">
        <f t="shared" ca="1" si="253"/>
        <v>0</v>
      </c>
      <c r="KC35" s="42">
        <f t="shared" ca="1" si="254"/>
        <v>-167</v>
      </c>
      <c r="KD35" s="42">
        <f t="shared" ca="1" si="255"/>
        <v>7</v>
      </c>
      <c r="KE35" s="42">
        <f t="shared" ca="1" si="256"/>
        <v>3</v>
      </c>
      <c r="KF35" s="42">
        <f t="shared" ca="1" si="257"/>
        <v>13</v>
      </c>
      <c r="KG35" s="42">
        <f t="shared" ca="1" si="258"/>
        <v>1</v>
      </c>
      <c r="KH35" s="42">
        <f t="shared" ca="1" si="259"/>
        <v>0</v>
      </c>
      <c r="KI35" s="42">
        <f t="shared" ca="1" si="260"/>
        <v>0</v>
      </c>
      <c r="KJ35" s="42">
        <f t="shared" ca="1" si="261"/>
        <v>0</v>
      </c>
      <c r="KK35" s="42">
        <f t="shared" ca="1" si="262"/>
        <v>0</v>
      </c>
      <c r="KL35" s="42">
        <f t="shared" ca="1" si="263"/>
        <v>0</v>
      </c>
      <c r="KM35" s="42">
        <f t="shared" ca="1" si="264"/>
        <v>0</v>
      </c>
      <c r="KN35" s="42">
        <f t="shared" ca="1" si="265"/>
        <v>0</v>
      </c>
      <c r="KO35" s="42">
        <f t="shared" ca="1" si="266"/>
        <v>0</v>
      </c>
      <c r="KP35" s="42">
        <f t="shared" ca="1" si="267"/>
        <v>0</v>
      </c>
      <c r="KQ35" s="42">
        <f t="shared" ca="1" si="268"/>
        <v>0</v>
      </c>
      <c r="KR35" s="42">
        <f t="shared" ca="1" si="269"/>
        <v>0</v>
      </c>
      <c r="KS35" s="42">
        <f t="shared" ca="1" si="270"/>
        <v>0</v>
      </c>
      <c r="KT35" s="42">
        <f t="shared" ca="1" si="271"/>
        <v>0</v>
      </c>
      <c r="KU35" s="42">
        <f t="shared" ca="1" si="272"/>
        <v>0</v>
      </c>
      <c r="KV35" s="42">
        <f t="shared" ca="1" si="273"/>
        <v>0</v>
      </c>
      <c r="KW35" s="42">
        <f t="shared" ca="1" si="274"/>
        <v>0</v>
      </c>
      <c r="KX35" s="42">
        <f t="shared" ca="1" si="275"/>
        <v>-245</v>
      </c>
      <c r="KY35" s="42">
        <f t="shared" ca="1" si="276"/>
        <v>2</v>
      </c>
      <c r="KZ35" s="42">
        <f t="shared" ca="1" si="277"/>
        <v>1</v>
      </c>
      <c r="LA35" s="42">
        <f t="shared" ca="1" si="278"/>
        <v>139</v>
      </c>
      <c r="LB35" s="42">
        <f t="shared" ca="1" si="279"/>
        <v>0</v>
      </c>
      <c r="LC35" s="42">
        <f t="shared" ca="1" si="280"/>
        <v>0</v>
      </c>
      <c r="LD35" s="42">
        <f t="shared" ca="1" si="281"/>
        <v>0</v>
      </c>
      <c r="LE35" s="42">
        <f t="shared" ca="1" si="282"/>
        <v>0</v>
      </c>
      <c r="LF35" s="42">
        <f t="shared" ca="1" si="283"/>
        <v>2</v>
      </c>
      <c r="LG35" s="42">
        <f t="shared" ca="1" si="284"/>
        <v>2</v>
      </c>
      <c r="LH35" s="42">
        <f t="shared" ca="1" si="285"/>
        <v>160</v>
      </c>
      <c r="LI35" s="42">
        <f t="shared" ca="1" si="286"/>
        <v>5</v>
      </c>
      <c r="LJ35" s="42">
        <f t="shared" ca="1" si="287"/>
        <v>10</v>
      </c>
      <c r="LK35" s="42">
        <f t="shared" ca="1" si="288"/>
        <v>0</v>
      </c>
      <c r="LL35" s="42">
        <f t="shared" ca="1" si="289"/>
        <v>0</v>
      </c>
      <c r="LM35" s="42">
        <f t="shared" ca="1" si="290"/>
        <v>0</v>
      </c>
      <c r="LN35" s="42">
        <f t="shared" ca="1" si="291"/>
        <v>0</v>
      </c>
      <c r="LO35" s="42">
        <f t="shared" ca="1" si="292"/>
        <v>0</v>
      </c>
      <c r="LP35" s="42">
        <f t="shared" ca="1" si="293"/>
        <v>0</v>
      </c>
      <c r="LQ35" s="42">
        <f t="shared" ca="1" si="294"/>
        <v>0</v>
      </c>
      <c r="LR35" s="42">
        <f t="shared" ca="1" si="295"/>
        <v>0</v>
      </c>
      <c r="LS35" s="42">
        <f t="shared" ca="1" si="296"/>
        <v>2</v>
      </c>
      <c r="LT35" s="42">
        <f t="shared" ca="1" si="297"/>
        <v>769</v>
      </c>
      <c r="LU35" s="42">
        <f t="shared" ca="1" si="298"/>
        <v>5</v>
      </c>
      <c r="LV35" s="42">
        <f t="shared" ca="1" si="299"/>
        <v>13</v>
      </c>
      <c r="LW35" s="42">
        <f t="shared" ca="1" si="300"/>
        <v>59</v>
      </c>
      <c r="LX35" s="42">
        <f t="shared" ca="1" si="301"/>
        <v>6400</v>
      </c>
      <c r="LY35" s="42">
        <f t="shared" ca="1" si="302"/>
        <v>29</v>
      </c>
      <c r="LZ35" s="42">
        <f t="shared" ca="1" si="303"/>
        <v>0</v>
      </c>
      <c r="MA35" s="42">
        <f t="shared" ca="1" si="304"/>
        <v>16</v>
      </c>
      <c r="MB35" s="42">
        <f t="shared" ca="1" si="305"/>
        <v>0</v>
      </c>
      <c r="MC35" s="42">
        <f t="shared" ca="1" si="306"/>
        <v>0</v>
      </c>
      <c r="MD35" s="42">
        <f t="shared" ca="1" si="307"/>
        <v>0</v>
      </c>
      <c r="ME35" s="42">
        <f t="shared" ca="1" si="308"/>
        <v>0</v>
      </c>
      <c r="MF35" s="42">
        <f t="shared" ca="1" si="309"/>
        <v>0</v>
      </c>
      <c r="MG35" s="42">
        <f t="shared" ca="1" si="310"/>
        <v>0</v>
      </c>
      <c r="MH35" s="42">
        <f t="shared" ca="1" si="311"/>
        <v>0</v>
      </c>
      <c r="MI35" s="42">
        <f t="shared" ca="1" si="312"/>
        <v>0</v>
      </c>
      <c r="MJ35" s="42">
        <f t="shared" ca="1" si="313"/>
        <v>0</v>
      </c>
      <c r="MK35" s="42">
        <f t="shared" ca="1" si="314"/>
        <v>0</v>
      </c>
      <c r="ML35" s="42">
        <f t="shared" ca="1" si="315"/>
        <v>0</v>
      </c>
      <c r="MM35" s="42">
        <f t="shared" ca="1" si="316"/>
        <v>0</v>
      </c>
      <c r="MN35" s="42">
        <f t="shared" ca="1" si="317"/>
        <v>0</v>
      </c>
      <c r="MO35" s="42">
        <f t="shared" ca="1" si="318"/>
        <v>0</v>
      </c>
      <c r="MP35" s="42">
        <f t="shared" ca="1" si="319"/>
        <v>0</v>
      </c>
      <c r="MQ35" s="42">
        <f t="shared" ca="1" si="320"/>
        <v>0</v>
      </c>
      <c r="MR35" s="42">
        <f t="shared" ca="1" si="321"/>
        <v>0</v>
      </c>
      <c r="MS35" s="42">
        <f t="shared" ca="1" si="322"/>
        <v>0</v>
      </c>
      <c r="MT35" s="42">
        <f t="shared" ca="1" si="323"/>
        <v>0</v>
      </c>
      <c r="MU35" s="42">
        <f t="shared" ca="1" si="324"/>
        <v>0</v>
      </c>
      <c r="MV35" s="42">
        <f t="shared" ca="1" si="325"/>
        <v>0</v>
      </c>
      <c r="MW35" s="42">
        <f t="shared" ca="1" si="326"/>
        <v>0</v>
      </c>
      <c r="MX35" s="42">
        <f t="shared" ca="1" si="327"/>
        <v>0</v>
      </c>
      <c r="MY35" s="42">
        <f t="shared" ca="1" si="328"/>
        <v>0</v>
      </c>
      <c r="MZ35" s="42">
        <f t="shared" ca="1" si="329"/>
        <v>0</v>
      </c>
      <c r="NA35" s="42">
        <f t="shared" ca="1" si="330"/>
        <v>0</v>
      </c>
      <c r="NB35" s="42">
        <f t="shared" ca="1" si="331"/>
        <v>10</v>
      </c>
      <c r="NC35" s="42">
        <f t="shared" ca="1" si="332"/>
        <v>5</v>
      </c>
      <c r="ND35" s="42">
        <f t="shared" ca="1" si="333"/>
        <v>125</v>
      </c>
      <c r="NE35" s="42">
        <f t="shared" ca="1" si="334"/>
        <v>5</v>
      </c>
      <c r="NF35" s="42">
        <f t="shared" ca="1" si="335"/>
        <v>0</v>
      </c>
      <c r="NG35" s="42">
        <f t="shared" ca="1" si="336"/>
        <v>0</v>
      </c>
      <c r="NH35" s="42">
        <f t="shared" ca="1" si="337"/>
        <v>0</v>
      </c>
      <c r="NI35" s="42">
        <f t="shared" ca="1" si="338"/>
        <v>22132</v>
      </c>
      <c r="NJ35" s="42">
        <f t="shared" ca="1" si="339"/>
        <v>0</v>
      </c>
      <c r="NK35" s="42">
        <f t="shared" ca="1" si="340"/>
        <v>0</v>
      </c>
      <c r="NL35" s="42">
        <f t="shared" ca="1" si="341"/>
        <v>0</v>
      </c>
      <c r="NM35" s="42">
        <f t="shared" ca="1" si="342"/>
        <v>0</v>
      </c>
      <c r="NN35" s="42">
        <f t="shared" ca="1" si="343"/>
        <v>0</v>
      </c>
      <c r="NO35" s="42">
        <f t="shared" ca="1" si="344"/>
        <v>0</v>
      </c>
      <c r="NP35" s="42">
        <f t="shared" ca="1" si="345"/>
        <v>0</v>
      </c>
      <c r="NQ35" s="42">
        <f t="shared" ca="1" si="346"/>
        <v>0</v>
      </c>
      <c r="NR35" s="42">
        <f t="shared" ca="1" si="347"/>
        <v>0</v>
      </c>
      <c r="NS35" s="42">
        <f t="shared" ca="1" si="348"/>
        <v>0</v>
      </c>
      <c r="NT35" s="42">
        <f t="shared" ca="1" si="349"/>
        <v>0</v>
      </c>
      <c r="NU35" s="42">
        <f t="shared" ca="1" si="350"/>
        <v>0</v>
      </c>
      <c r="NV35" s="42">
        <f t="shared" ca="1" si="351"/>
        <v>0</v>
      </c>
    </row>
    <row r="36" spans="1:386" s="42" customFormat="1" x14ac:dyDescent="0.2">
      <c r="A36" s="42">
        <f>'node config'!$A36</f>
        <v>10</v>
      </c>
      <c r="B36" s="42" t="str">
        <f>'node config'!$C36</f>
        <v>app_prod</v>
      </c>
      <c r="C36" s="42">
        <f>'node config'!E36</f>
        <v>3</v>
      </c>
      <c r="D36" s="42">
        <f>'node config'!$H36</f>
        <v>0</v>
      </c>
      <c r="E36" s="42">
        <f ca="1">IF(ISBLANK(OFFSET('node config'!$U36,0,2*(COLUMN()-COLUMN($E36)))),"",OFFSET('node config'!$U36,0,2*(COLUMN()-COLUMN($E36))))</f>
        <v>17</v>
      </c>
      <c r="F36" s="42" t="str">
        <f ca="1">IF(ISBLANK(OFFSET('node config'!$U36,0,2*(COLUMN()-COLUMN($E36)))),"",OFFSET('node config'!$U36,0,2*(COLUMN()-COLUMN($E36))))</f>
        <v/>
      </c>
      <c r="G36" s="42" t="str">
        <f ca="1">IF(ISBLANK(OFFSET('node config'!$U36,0,2*(COLUMN()-COLUMN($E36)))),"",OFFSET('node config'!$U36,0,2*(COLUMN()-COLUMN($E36))))</f>
        <v/>
      </c>
      <c r="H36" s="42" t="str">
        <f ca="1">IF(ISBLANK(OFFSET('node config'!$U36,0,2*(COLUMN()-COLUMN($E36)))),"",OFFSET('node config'!$U36,0,2*(COLUMN()-COLUMN($E36))))</f>
        <v/>
      </c>
      <c r="I36" s="42" t="str">
        <f ca="1">IF(ISBLANK(OFFSET('node config'!$U36,0,2*(COLUMN()-COLUMN($E36)))),"",OFFSET('node config'!$U36,0,2*(COLUMN()-COLUMN($E36))))</f>
        <v/>
      </c>
      <c r="J36" s="42" t="str">
        <f ca="1">IF(ISBLANK(OFFSET('node config'!$U36,0,2*(COLUMN()-COLUMN($E36)))),"",OFFSET('node config'!$U36,0,2*(COLUMN()-COLUMN($E36))))</f>
        <v/>
      </c>
      <c r="K36" s="42" t="str">
        <f ca="1">IF(ISBLANK(OFFSET('node config'!$U36,0,2*(COLUMN()-COLUMN($E36)))),"",OFFSET('node config'!$U36,0,2*(COLUMN()-COLUMN($E36))))</f>
        <v/>
      </c>
      <c r="L36" s="42" t="str">
        <f ca="1">IF(ISBLANK(OFFSET('node config'!$U36,0,2*(COLUMN()-COLUMN($E36)))),"",OFFSET('node config'!$U36,0,2*(COLUMN()-COLUMN($E36))))</f>
        <v/>
      </c>
      <c r="M36" s="42">
        <f ca="1">IFERROR(OFFSET('node config'!$V36,0,2*(COLUMN()-COLUMN($M36)))/INDEX('node config'!$B36:$B85,MATCH(E36,'node config'!$A36:$A85,0))-1,"")</f>
        <v>3</v>
      </c>
      <c r="N36" s="42" t="str">
        <f ca="1">IFERROR(OFFSET('node config'!$V36,0,2*(COLUMN()-COLUMN($M36)))/INDEX('node config'!$B36:$B85,MATCH(F36,'node config'!$A36:$A85,0))-1,"")</f>
        <v/>
      </c>
      <c r="O36" s="42" t="str">
        <f ca="1">IFERROR(OFFSET('node config'!$V36,0,2*(COLUMN()-COLUMN($M36)))/INDEX('node config'!$B36:$B85,MATCH(G36,'node config'!$A36:$A85,0))-1,"")</f>
        <v/>
      </c>
      <c r="P36" s="42" t="str">
        <f ca="1">IFERROR(OFFSET('node config'!$V36,0,2*(COLUMN()-COLUMN($M36)))/INDEX('node config'!$B36:$B85,MATCH(H36,'node config'!$A36:$A85,0))-1,"")</f>
        <v/>
      </c>
      <c r="Q36" s="42" t="str">
        <f ca="1">IFERROR(OFFSET('node config'!$V36,0,2*(COLUMN()-COLUMN($M36)))/INDEX('node config'!$B36:$B85,MATCH(I36,'node config'!$A36:$A85,0))-1,"")</f>
        <v/>
      </c>
      <c r="R36" s="42" t="str">
        <f ca="1">IFERROR(OFFSET('node config'!$V36,0,2*(COLUMN()-COLUMN($M36)))/INDEX('node config'!$B36:$B85,MATCH(J36,'node config'!$A36:$A85,0))-1,"")</f>
        <v/>
      </c>
      <c r="S36" s="42" t="str">
        <f ca="1">IFERROR(OFFSET('node config'!$V36,0,2*(COLUMN()-COLUMN($M36)))/INDEX('node config'!$B36:$B85,MATCH(K36,'node config'!$A36:$A85,0))-1,"")</f>
        <v/>
      </c>
      <c r="T36" s="42" t="str">
        <f ca="1">IFERROR(OFFSET('node config'!$V36,0,2*(COLUMN()-COLUMN($M36)))/INDEX('node config'!$B36:$B85,MATCH(L36,'node config'!$A36:$A85,0))-1,"")</f>
        <v/>
      </c>
      <c r="U36" s="42">
        <f t="shared" ca="1" si="352"/>
        <v>122</v>
      </c>
      <c r="V36" s="42" t="str">
        <f t="shared" ca="1" si="352"/>
        <v/>
      </c>
      <c r="W36" s="42" t="str">
        <f t="shared" ca="1" si="352"/>
        <v/>
      </c>
      <c r="X36" s="42" t="str">
        <f t="shared" ca="1" si="352"/>
        <v/>
      </c>
      <c r="Y36" s="42" t="str">
        <f t="shared" ca="1" si="352"/>
        <v/>
      </c>
      <c r="Z36" s="42" t="str">
        <f t="shared" ca="1" si="352"/>
        <v/>
      </c>
      <c r="AA36" s="42" t="str">
        <f t="shared" ca="1" si="352"/>
        <v/>
      </c>
      <c r="AB36" s="42" t="str">
        <f t="shared" ca="1" si="352"/>
        <v/>
      </c>
      <c r="AC36" s="42">
        <f t="shared" ca="1" si="353"/>
        <v>-22159702181760</v>
      </c>
      <c r="AD36" s="42">
        <f t="shared" ca="1" si="354"/>
        <v>22132</v>
      </c>
      <c r="AE36" s="42">
        <f t="shared" ca="1" si="355"/>
        <v>22132</v>
      </c>
      <c r="AF36" s="42">
        <f t="shared" ca="1" si="356"/>
        <v>-45240</v>
      </c>
      <c r="AG36" s="42">
        <f t="shared" ca="1" si="357"/>
        <v>0</v>
      </c>
      <c r="AH36" s="42">
        <f t="shared" ca="1" si="358"/>
        <v>0</v>
      </c>
      <c r="AI36" s="42">
        <f t="shared" ca="1" si="359"/>
        <v>0</v>
      </c>
      <c r="AJ36" s="42">
        <f t="shared" ca="1" si="360"/>
        <v>0</v>
      </c>
      <c r="AK36" s="42">
        <f t="shared" ca="1" si="2"/>
        <v>0</v>
      </c>
      <c r="AL36" s="42">
        <f t="shared" ca="1" si="3"/>
        <v>0</v>
      </c>
      <c r="AM36" s="42">
        <f t="shared" ca="1" si="4"/>
        <v>0</v>
      </c>
      <c r="AN36" s="42">
        <f t="shared" ca="1" si="5"/>
        <v>0</v>
      </c>
      <c r="AO36" s="42">
        <f t="shared" ca="1" si="6"/>
        <v>0</v>
      </c>
      <c r="AP36" s="42">
        <f t="shared" ca="1" si="7"/>
        <v>0</v>
      </c>
      <c r="AQ36" s="42">
        <f t="shared" ca="1" si="8"/>
        <v>0</v>
      </c>
      <c r="AR36" s="42">
        <f t="shared" ca="1" si="9"/>
        <v>22132</v>
      </c>
      <c r="AS36" s="42">
        <f t="shared" ca="1" si="10"/>
        <v>22132</v>
      </c>
      <c r="AT36" s="42">
        <f t="shared" ca="1" si="11"/>
        <v>22132</v>
      </c>
      <c r="AU36" s="42">
        <f t="shared" ca="1" si="12"/>
        <v>0</v>
      </c>
      <c r="AV36" s="42">
        <f t="shared" ca="1" si="13"/>
        <v>0</v>
      </c>
      <c r="AW36" s="42">
        <f t="shared" ca="1" si="14"/>
        <v>0</v>
      </c>
      <c r="AX36" s="42">
        <f t="shared" ca="1" si="15"/>
        <v>0</v>
      </c>
      <c r="AY36" s="42">
        <f t="shared" ca="1" si="16"/>
        <v>0</v>
      </c>
      <c r="AZ36" s="42">
        <f t="shared" ca="1" si="17"/>
        <v>0</v>
      </c>
      <c r="BA36" s="42">
        <f t="shared" ca="1" si="18"/>
        <v>0</v>
      </c>
      <c r="BB36" s="42">
        <f t="shared" ca="1" si="19"/>
        <v>0</v>
      </c>
      <c r="BC36" s="42">
        <f t="shared" ca="1" si="20"/>
        <v>0</v>
      </c>
      <c r="BD36" s="42">
        <f t="shared" ca="1" si="21"/>
        <v>0</v>
      </c>
      <c r="BE36" s="42">
        <f t="shared" ca="1" si="22"/>
        <v>0</v>
      </c>
      <c r="BF36" s="42">
        <f t="shared" ca="1" si="23"/>
        <v>0</v>
      </c>
      <c r="BG36" s="42">
        <f t="shared" ca="1" si="24"/>
        <v>0</v>
      </c>
      <c r="BH36" s="42">
        <f t="shared" ca="1" si="25"/>
        <v>0</v>
      </c>
      <c r="BI36" s="42">
        <f t="shared" ca="1" si="26"/>
        <v>0</v>
      </c>
      <c r="BJ36" s="42">
        <f t="shared" ca="1" si="27"/>
        <v>0</v>
      </c>
      <c r="BK36" s="42">
        <f t="shared" ca="1" si="28"/>
        <v>0</v>
      </c>
      <c r="BL36" s="42">
        <f t="shared" ca="1" si="29"/>
        <v>0</v>
      </c>
      <c r="BM36" s="42">
        <f t="shared" ca="1" si="30"/>
        <v>0</v>
      </c>
      <c r="BN36" s="42">
        <f t="shared" ca="1" si="31"/>
        <v>0</v>
      </c>
      <c r="BO36" s="42">
        <f t="shared" ca="1" si="32"/>
        <v>0</v>
      </c>
      <c r="BP36" s="42">
        <f t="shared" ca="1" si="33"/>
        <v>0</v>
      </c>
      <c r="BQ36" s="42">
        <f t="shared" ca="1" si="34"/>
        <v>0</v>
      </c>
      <c r="BR36" s="42">
        <f t="shared" ca="1" si="35"/>
        <v>0</v>
      </c>
      <c r="BS36" s="42">
        <f t="shared" ca="1" si="36"/>
        <v>0</v>
      </c>
      <c r="BT36" s="42">
        <f t="shared" ca="1" si="37"/>
        <v>2</v>
      </c>
      <c r="BU36" s="42">
        <f t="shared" ca="1" si="38"/>
        <v>29</v>
      </c>
      <c r="BV36" s="42">
        <f t="shared" ca="1" si="39"/>
        <v>-195</v>
      </c>
      <c r="BW36" s="42">
        <f t="shared" ca="1" si="40"/>
        <v>4</v>
      </c>
      <c r="BX36" s="42">
        <f t="shared" ca="1" si="41"/>
        <v>0</v>
      </c>
      <c r="BY36" s="42">
        <f t="shared" ca="1" si="42"/>
        <v>0</v>
      </c>
      <c r="BZ36" s="42">
        <f t="shared" ca="1" si="43"/>
        <v>0</v>
      </c>
      <c r="CA36" s="42">
        <f t="shared" ca="1" si="44"/>
        <v>0</v>
      </c>
      <c r="CB36" s="42">
        <f t="shared" ca="1" si="45"/>
        <v>0</v>
      </c>
      <c r="CC36" s="42">
        <f t="shared" ca="1" si="46"/>
        <v>0</v>
      </c>
      <c r="CD36" s="42">
        <f t="shared" ca="1" si="47"/>
        <v>0</v>
      </c>
      <c r="CE36" s="42">
        <f t="shared" ca="1" si="48"/>
        <v>0</v>
      </c>
      <c r="CF36" s="42">
        <f t="shared" ca="1" si="49"/>
        <v>0</v>
      </c>
      <c r="CG36" s="42">
        <f t="shared" ca="1" si="50"/>
        <v>0</v>
      </c>
      <c r="CH36" s="42">
        <f t="shared" ca="1" si="51"/>
        <v>0</v>
      </c>
      <c r="CI36" s="42">
        <f t="shared" ca="1" si="52"/>
        <v>0</v>
      </c>
      <c r="CJ36" s="42">
        <f t="shared" ca="1" si="53"/>
        <v>0</v>
      </c>
      <c r="CK36" s="42">
        <f t="shared" ca="1" si="54"/>
        <v>0</v>
      </c>
      <c r="CL36" s="42">
        <f t="shared" ca="1" si="55"/>
        <v>0</v>
      </c>
      <c r="CM36" s="42">
        <f t="shared" ca="1" si="56"/>
        <v>0</v>
      </c>
      <c r="CN36" s="42">
        <f t="shared" ca="1" si="57"/>
        <v>0</v>
      </c>
      <c r="CO36" s="42">
        <f t="shared" ca="1" si="58"/>
        <v>0</v>
      </c>
      <c r="CP36" s="42">
        <f t="shared" ca="1" si="59"/>
        <v>0</v>
      </c>
      <c r="CQ36" s="42">
        <f t="shared" ca="1" si="60"/>
        <v>0</v>
      </c>
      <c r="CR36" s="42">
        <f t="shared" ca="1" si="61"/>
        <v>0</v>
      </c>
      <c r="CS36" s="42">
        <f t="shared" ca="1" si="62"/>
        <v>0</v>
      </c>
      <c r="CT36" s="42">
        <f t="shared" ca="1" si="63"/>
        <v>0</v>
      </c>
      <c r="CU36" s="42">
        <f t="shared" ca="1" si="64"/>
        <v>0</v>
      </c>
      <c r="CV36" s="42">
        <f t="shared" ca="1" si="65"/>
        <v>47</v>
      </c>
      <c r="CW36" s="42">
        <f t="shared" ca="1" si="66"/>
        <v>23</v>
      </c>
      <c r="CX36" s="42">
        <f t="shared" ca="1" si="67"/>
        <v>870</v>
      </c>
      <c r="CY36" s="42">
        <f t="shared" ca="1" si="68"/>
        <v>1</v>
      </c>
      <c r="CZ36" s="42">
        <f t="shared" ca="1" si="69"/>
        <v>0</v>
      </c>
      <c r="DA36" s="42">
        <f t="shared" ca="1" si="70"/>
        <v>0</v>
      </c>
      <c r="DB36" s="42">
        <f t="shared" ca="1" si="71"/>
        <v>0</v>
      </c>
      <c r="DC36" s="42">
        <f t="shared" ca="1" si="72"/>
        <v>22132</v>
      </c>
      <c r="DD36" s="42">
        <f t="shared" ca="1" si="73"/>
        <v>22132</v>
      </c>
      <c r="DE36" s="42">
        <f t="shared" ca="1" si="74"/>
        <v>-45240</v>
      </c>
      <c r="DF36" s="42">
        <f t="shared" ca="1" si="75"/>
        <v>0</v>
      </c>
      <c r="DG36" s="42">
        <f t="shared" ca="1" si="76"/>
        <v>0</v>
      </c>
      <c r="DH36" s="42">
        <f t="shared" ca="1" si="77"/>
        <v>0</v>
      </c>
      <c r="DI36" s="42">
        <f t="shared" ca="1" si="78"/>
        <v>0</v>
      </c>
      <c r="DJ36" s="42">
        <f t="shared" ca="1" si="79"/>
        <v>0</v>
      </c>
      <c r="DK36" s="42">
        <f t="shared" ca="1" si="80"/>
        <v>0</v>
      </c>
      <c r="DL36" s="42">
        <f t="shared" ca="1" si="81"/>
        <v>0</v>
      </c>
      <c r="DM36" s="42">
        <f t="shared" ca="1" si="82"/>
        <v>0</v>
      </c>
      <c r="DN36" s="42">
        <f t="shared" ca="1" si="83"/>
        <v>0</v>
      </c>
      <c r="DO36" s="42">
        <f t="shared" ca="1" si="84"/>
        <v>0</v>
      </c>
      <c r="DP36" s="42">
        <f t="shared" ca="1" si="85"/>
        <v>0</v>
      </c>
      <c r="DQ36" s="42">
        <f t="shared" ca="1" si="86"/>
        <v>0</v>
      </c>
      <c r="DR36" s="42">
        <f t="shared" ca="1" si="87"/>
        <v>0</v>
      </c>
      <c r="DS36" s="42">
        <f t="shared" ca="1" si="88"/>
        <v>0</v>
      </c>
      <c r="DT36" s="42">
        <f t="shared" ca="1" si="89"/>
        <v>0</v>
      </c>
      <c r="DU36" s="42">
        <f t="shared" ca="1" si="90"/>
        <v>0</v>
      </c>
      <c r="DV36" s="42">
        <f t="shared" ca="1" si="91"/>
        <v>0</v>
      </c>
      <c r="DW36" s="42">
        <f t="shared" ca="1" si="92"/>
        <v>0</v>
      </c>
      <c r="DX36" s="42">
        <f t="shared" ca="1" si="93"/>
        <v>0</v>
      </c>
      <c r="DY36" s="42">
        <f t="shared" ca="1" si="94"/>
        <v>0</v>
      </c>
      <c r="DZ36" s="42">
        <f t="shared" ca="1" si="95"/>
        <v>0</v>
      </c>
      <c r="EA36" s="42">
        <f t="shared" ca="1" si="96"/>
        <v>0</v>
      </c>
      <c r="EB36" s="42">
        <f t="shared" ca="1" si="97"/>
        <v>0</v>
      </c>
      <c r="EC36" s="42">
        <f t="shared" ca="1" si="98"/>
        <v>0</v>
      </c>
      <c r="ED36" s="42">
        <f t="shared" ca="1" si="99"/>
        <v>0</v>
      </c>
      <c r="EE36" s="42">
        <f t="shared" ca="1" si="100"/>
        <v>0</v>
      </c>
      <c r="EF36" s="42">
        <f t="shared" ca="1" si="101"/>
        <v>0</v>
      </c>
      <c r="EG36" s="42">
        <f t="shared" ca="1" si="102"/>
        <v>0</v>
      </c>
      <c r="EH36" s="42">
        <f t="shared" ca="1" si="103"/>
        <v>0</v>
      </c>
      <c r="EI36" s="42">
        <f t="shared" ca="1" si="104"/>
        <v>0</v>
      </c>
      <c r="EJ36" s="42">
        <f t="shared" ca="1" si="105"/>
        <v>0</v>
      </c>
      <c r="EK36" s="42">
        <f t="shared" ca="1" si="106"/>
        <v>0</v>
      </c>
      <c r="EL36" s="42">
        <f t="shared" ca="1" si="107"/>
        <v>0</v>
      </c>
      <c r="EM36" s="42">
        <f t="shared" ca="1" si="108"/>
        <v>0</v>
      </c>
      <c r="EN36" s="42">
        <f t="shared" ca="1" si="109"/>
        <v>0</v>
      </c>
      <c r="EO36" s="42">
        <f t="shared" ca="1" si="110"/>
        <v>0</v>
      </c>
      <c r="EP36" s="42">
        <f t="shared" ca="1" si="111"/>
        <v>0</v>
      </c>
      <c r="EQ36" s="42">
        <f t="shared" ca="1" si="112"/>
        <v>0</v>
      </c>
      <c r="ER36" s="42">
        <f t="shared" ca="1" si="113"/>
        <v>0</v>
      </c>
      <c r="ES36" s="42">
        <f t="shared" ca="1" si="114"/>
        <v>0</v>
      </c>
      <c r="ET36" s="42">
        <f t="shared" ca="1" si="115"/>
        <v>0</v>
      </c>
      <c r="EU36" s="42">
        <f t="shared" ca="1" si="116"/>
        <v>0</v>
      </c>
      <c r="EV36" s="42">
        <f t="shared" ca="1" si="117"/>
        <v>0</v>
      </c>
      <c r="EW36" s="42">
        <f t="shared" ca="1" si="118"/>
        <v>0</v>
      </c>
      <c r="EX36" s="42">
        <f t="shared" ca="1" si="119"/>
        <v>0</v>
      </c>
      <c r="EY36" s="42">
        <f t="shared" ca="1" si="120"/>
        <v>0</v>
      </c>
      <c r="EZ36" s="42">
        <f t="shared" ca="1" si="121"/>
        <v>0</v>
      </c>
      <c r="FA36" s="42">
        <f t="shared" ca="1" si="122"/>
        <v>0</v>
      </c>
      <c r="FB36" s="42">
        <f t="shared" ca="1" si="123"/>
        <v>10840816283968</v>
      </c>
      <c r="FC36" s="42">
        <f t="shared" ca="1" si="124"/>
        <v>-22159702181760</v>
      </c>
      <c r="FD36" s="42">
        <f t="shared" ca="1" si="125"/>
        <v>0</v>
      </c>
      <c r="FE36" s="42">
        <f t="shared" ca="1" si="126"/>
        <v>0</v>
      </c>
      <c r="FF36" s="42">
        <f t="shared" ca="1" si="127"/>
        <v>0</v>
      </c>
      <c r="FG36" s="42">
        <f t="shared" ca="1" si="128"/>
        <v>0</v>
      </c>
      <c r="FH36" s="42">
        <f t="shared" ca="1" si="129"/>
        <v>0</v>
      </c>
      <c r="FI36" s="42">
        <f t="shared" ca="1" si="130"/>
        <v>0</v>
      </c>
      <c r="FJ36" s="42">
        <f t="shared" ca="1" si="131"/>
        <v>0</v>
      </c>
      <c r="FK36" s="42">
        <f t="shared" ca="1" si="132"/>
        <v>0</v>
      </c>
      <c r="FL36" s="42">
        <f t="shared" ca="1" si="133"/>
        <v>0</v>
      </c>
      <c r="FM36" s="42">
        <f t="shared" ca="1" si="134"/>
        <v>0</v>
      </c>
      <c r="FN36" s="42">
        <f t="shared" ca="1" si="135"/>
        <v>0</v>
      </c>
      <c r="FO36" s="42">
        <f t="shared" ca="1" si="136"/>
        <v>0</v>
      </c>
      <c r="FP36" s="42">
        <f t="shared" ca="1" si="137"/>
        <v>0</v>
      </c>
      <c r="FQ36" s="42">
        <f t="shared" ca="1" si="138"/>
        <v>0</v>
      </c>
      <c r="FR36" s="42">
        <f t="shared" ca="1" si="139"/>
        <v>0</v>
      </c>
      <c r="FS36" s="42">
        <f t="shared" ca="1" si="140"/>
        <v>0</v>
      </c>
      <c r="FT36" s="42">
        <f t="shared" ca="1" si="141"/>
        <v>0</v>
      </c>
      <c r="FU36" s="42">
        <f t="shared" ca="1" si="142"/>
        <v>0</v>
      </c>
      <c r="FV36" s="42">
        <f t="shared" ca="1" si="143"/>
        <v>0</v>
      </c>
      <c r="FW36" s="42">
        <f t="shared" ca="1" si="144"/>
        <v>0</v>
      </c>
      <c r="FX36" s="42">
        <f t="shared" ca="1" si="145"/>
        <v>0</v>
      </c>
      <c r="FY36" s="42">
        <f t="shared" ca="1" si="146"/>
        <v>0</v>
      </c>
      <c r="FZ36" s="42">
        <f t="shared" ca="1" si="147"/>
        <v>0</v>
      </c>
      <c r="GA36" s="42">
        <f t="shared" ca="1" si="148"/>
        <v>0</v>
      </c>
      <c r="GB36" s="42">
        <f t="shared" ca="1" si="149"/>
        <v>5</v>
      </c>
      <c r="GC36" s="42">
        <f t="shared" ca="1" si="150"/>
        <v>2</v>
      </c>
      <c r="GD36" s="42">
        <f t="shared" ca="1" si="151"/>
        <v>0</v>
      </c>
      <c r="GE36" s="42">
        <f t="shared" ca="1" si="152"/>
        <v>0</v>
      </c>
      <c r="GF36" s="42">
        <f t="shared" ca="1" si="153"/>
        <v>0</v>
      </c>
      <c r="GG36" s="42">
        <f t="shared" ca="1" si="154"/>
        <v>0</v>
      </c>
      <c r="GH36" s="42">
        <f t="shared" ca="1" si="155"/>
        <v>0</v>
      </c>
      <c r="GI36" s="42">
        <f t="shared" ca="1" si="156"/>
        <v>0</v>
      </c>
      <c r="GJ36" s="42">
        <f t="shared" ca="1" si="157"/>
        <v>0</v>
      </c>
      <c r="GK36" s="42">
        <f t="shared" ca="1" si="158"/>
        <v>0</v>
      </c>
      <c r="GL36" s="42">
        <f t="shared" ca="1" si="159"/>
        <v>0</v>
      </c>
      <c r="GM36" s="42">
        <f t="shared" ca="1" si="160"/>
        <v>0</v>
      </c>
      <c r="GN36" s="42">
        <f t="shared" ca="1" si="161"/>
        <v>0</v>
      </c>
      <c r="GO36" s="42">
        <f t="shared" ca="1" si="162"/>
        <v>0</v>
      </c>
      <c r="GP36" s="42">
        <f t="shared" ca="1" si="163"/>
        <v>0</v>
      </c>
      <c r="GQ36" s="42">
        <f t="shared" ca="1" si="164"/>
        <v>0</v>
      </c>
      <c r="GR36" s="42">
        <f t="shared" ca="1" si="165"/>
        <v>0</v>
      </c>
      <c r="GS36" s="42">
        <f t="shared" ca="1" si="166"/>
        <v>0</v>
      </c>
      <c r="GT36" s="42">
        <f t="shared" ca="1" si="167"/>
        <v>0</v>
      </c>
      <c r="GU36" s="42">
        <f t="shared" ca="1" si="168"/>
        <v>0</v>
      </c>
      <c r="GV36" s="42">
        <f t="shared" ca="1" si="169"/>
        <v>0</v>
      </c>
      <c r="GW36" s="42">
        <f t="shared" ca="1" si="170"/>
        <v>0</v>
      </c>
      <c r="GX36" s="42">
        <f t="shared" ca="1" si="171"/>
        <v>0</v>
      </c>
      <c r="GY36" s="42">
        <f t="shared" ca="1" si="172"/>
        <v>0</v>
      </c>
      <c r="GZ36" s="42">
        <f t="shared" ca="1" si="173"/>
        <v>0</v>
      </c>
      <c r="HA36" s="42">
        <f t="shared" ca="1" si="174"/>
        <v>0</v>
      </c>
      <c r="HB36" s="42">
        <f t="shared" ca="1" si="175"/>
        <v>0</v>
      </c>
      <c r="HC36" s="42">
        <f t="shared" ca="1" si="176"/>
        <v>0</v>
      </c>
      <c r="HD36" s="42">
        <f t="shared" ca="1" si="177"/>
        <v>0</v>
      </c>
      <c r="HE36" s="42">
        <f t="shared" ca="1" si="178"/>
        <v>0</v>
      </c>
      <c r="HF36" s="42">
        <f t="shared" ca="1" si="179"/>
        <v>0</v>
      </c>
      <c r="HG36" s="42">
        <f t="shared" ca="1" si="180"/>
        <v>0</v>
      </c>
      <c r="HH36" s="42">
        <f t="shared" ca="1" si="181"/>
        <v>0</v>
      </c>
      <c r="HI36" s="42">
        <f t="shared" ca="1" si="182"/>
        <v>0</v>
      </c>
      <c r="HJ36" s="42">
        <f t="shared" ca="1" si="183"/>
        <v>0</v>
      </c>
      <c r="HK36" s="42">
        <f t="shared" ca="1" si="184"/>
        <v>0</v>
      </c>
      <c r="HL36" s="42">
        <f t="shared" ca="1" si="185"/>
        <v>0</v>
      </c>
      <c r="HM36" s="42">
        <f t="shared" ca="1" si="186"/>
        <v>0</v>
      </c>
      <c r="HN36" s="42">
        <f t="shared" ca="1" si="187"/>
        <v>0</v>
      </c>
      <c r="HO36" s="42">
        <f t="shared" ca="1" si="188"/>
        <v>0</v>
      </c>
      <c r="HP36" s="42">
        <f t="shared" ca="1" si="189"/>
        <v>0</v>
      </c>
      <c r="HQ36" s="42">
        <f t="shared" ca="1" si="190"/>
        <v>0</v>
      </c>
      <c r="HR36" s="42">
        <f t="shared" ca="1" si="191"/>
        <v>36241</v>
      </c>
      <c r="HS36" s="42">
        <f t="shared" ca="1" si="192"/>
        <v>2</v>
      </c>
      <c r="HT36" s="42">
        <f t="shared" ca="1" si="193"/>
        <v>1</v>
      </c>
      <c r="HU36" s="42">
        <f t="shared" ca="1" si="194"/>
        <v>0</v>
      </c>
      <c r="HV36" s="42">
        <f t="shared" ca="1" si="195"/>
        <v>0</v>
      </c>
      <c r="HW36" s="42">
        <f t="shared" ca="1" si="196"/>
        <v>0</v>
      </c>
      <c r="HX36" s="42">
        <f t="shared" ca="1" si="197"/>
        <v>0</v>
      </c>
      <c r="HY36" s="42">
        <f t="shared" ca="1" si="198"/>
        <v>0</v>
      </c>
      <c r="HZ36" s="42">
        <f t="shared" ca="1" si="199"/>
        <v>0</v>
      </c>
      <c r="IA36" s="42">
        <f t="shared" ca="1" si="200"/>
        <v>0</v>
      </c>
      <c r="IB36" s="42">
        <f t="shared" ca="1" si="201"/>
        <v>0</v>
      </c>
      <c r="IC36" s="42">
        <f t="shared" ca="1" si="202"/>
        <v>0</v>
      </c>
      <c r="ID36" s="42">
        <f t="shared" ca="1" si="203"/>
        <v>0</v>
      </c>
      <c r="IE36" s="42">
        <f t="shared" ca="1" si="204"/>
        <v>0</v>
      </c>
      <c r="IF36" s="42">
        <f t="shared" ca="1" si="205"/>
        <v>0</v>
      </c>
      <c r="IG36" s="42">
        <f t="shared" ca="1" si="206"/>
        <v>5</v>
      </c>
      <c r="IH36" s="42">
        <f t="shared" ca="1" si="207"/>
        <v>2</v>
      </c>
      <c r="II36" s="42">
        <f t="shared" ca="1" si="208"/>
        <v>0</v>
      </c>
      <c r="IJ36" s="42">
        <f t="shared" ca="1" si="209"/>
        <v>0</v>
      </c>
      <c r="IK36" s="42">
        <f t="shared" ca="1" si="210"/>
        <v>0</v>
      </c>
      <c r="IL36" s="42">
        <f t="shared" ca="1" si="211"/>
        <v>0</v>
      </c>
      <c r="IM36" s="42">
        <f t="shared" ca="1" si="212"/>
        <v>1</v>
      </c>
      <c r="IN36" s="42">
        <f t="shared" ca="1" si="213"/>
        <v>421</v>
      </c>
      <c r="IO36" s="42">
        <f t="shared" ca="1" si="214"/>
        <v>-84</v>
      </c>
      <c r="IP36" s="42">
        <f t="shared" ca="1" si="215"/>
        <v>0</v>
      </c>
      <c r="IQ36" s="42">
        <f t="shared" ca="1" si="216"/>
        <v>0</v>
      </c>
      <c r="IR36" s="42">
        <f t="shared" ca="1" si="217"/>
        <v>0</v>
      </c>
      <c r="IS36" s="42">
        <f t="shared" ca="1" si="218"/>
        <v>0</v>
      </c>
      <c r="IT36" s="42">
        <f t="shared" ca="1" si="219"/>
        <v>0</v>
      </c>
      <c r="IU36" s="42">
        <f t="shared" ca="1" si="220"/>
        <v>0</v>
      </c>
      <c r="IV36" s="42">
        <f t="shared" ca="1" si="221"/>
        <v>0</v>
      </c>
      <c r="IW36" s="42">
        <f t="shared" ca="1" si="222"/>
        <v>0</v>
      </c>
      <c r="IX36" s="42">
        <f t="shared" ca="1" si="223"/>
        <v>0</v>
      </c>
      <c r="IY36" s="42">
        <f t="shared" ca="1" si="224"/>
        <v>0</v>
      </c>
      <c r="IZ36" s="42">
        <f t="shared" ca="1" si="225"/>
        <v>0</v>
      </c>
      <c r="JA36" s="42">
        <f t="shared" ca="1" si="226"/>
        <v>0</v>
      </c>
      <c r="JB36" s="42">
        <f t="shared" ca="1" si="227"/>
        <v>0</v>
      </c>
      <c r="JC36" s="42">
        <f t="shared" ca="1" si="228"/>
        <v>0</v>
      </c>
      <c r="JD36" s="42">
        <f t="shared" ca="1" si="229"/>
        <v>0</v>
      </c>
      <c r="JE36" s="42">
        <f t="shared" ca="1" si="230"/>
        <v>0</v>
      </c>
      <c r="JF36" s="42">
        <f t="shared" ca="1" si="231"/>
        <v>0</v>
      </c>
      <c r="JG36" s="42">
        <f t="shared" ca="1" si="232"/>
        <v>0</v>
      </c>
      <c r="JH36" s="42">
        <f t="shared" ca="1" si="233"/>
        <v>0</v>
      </c>
      <c r="JI36" s="42">
        <f t="shared" ca="1" si="234"/>
        <v>0</v>
      </c>
      <c r="JJ36" s="42">
        <f t="shared" ca="1" si="235"/>
        <v>0</v>
      </c>
      <c r="JK36" s="42">
        <f t="shared" ca="1" si="236"/>
        <v>0</v>
      </c>
      <c r="JL36" s="42">
        <f t="shared" ca="1" si="237"/>
        <v>0</v>
      </c>
      <c r="JM36" s="42">
        <f t="shared" ca="1" si="238"/>
        <v>0</v>
      </c>
      <c r="JN36" s="42">
        <f t="shared" ca="1" si="239"/>
        <v>0</v>
      </c>
      <c r="JO36" s="42">
        <f t="shared" ca="1" si="240"/>
        <v>0</v>
      </c>
      <c r="JP36" s="42">
        <f t="shared" ca="1" si="241"/>
        <v>0</v>
      </c>
      <c r="JQ36" s="42">
        <f t="shared" ca="1" si="242"/>
        <v>0</v>
      </c>
      <c r="JR36" s="42">
        <f t="shared" ca="1" si="243"/>
        <v>0</v>
      </c>
      <c r="JS36" s="42">
        <f t="shared" ca="1" si="244"/>
        <v>0</v>
      </c>
      <c r="JT36" s="42">
        <f t="shared" ca="1" si="245"/>
        <v>0</v>
      </c>
      <c r="JU36" s="42">
        <f t="shared" ca="1" si="246"/>
        <v>0</v>
      </c>
      <c r="JV36" s="42">
        <f t="shared" ca="1" si="247"/>
        <v>0</v>
      </c>
      <c r="JW36" s="42">
        <f t="shared" ca="1" si="248"/>
        <v>0</v>
      </c>
      <c r="JX36" s="42">
        <f t="shared" ca="1" si="249"/>
        <v>0</v>
      </c>
      <c r="JY36" s="42">
        <f t="shared" ca="1" si="250"/>
        <v>0</v>
      </c>
      <c r="JZ36" s="42">
        <f t="shared" ca="1" si="251"/>
        <v>0</v>
      </c>
      <c r="KA36" s="42">
        <f t="shared" ca="1" si="252"/>
        <v>0</v>
      </c>
      <c r="KB36" s="42">
        <f t="shared" ca="1" si="253"/>
        <v>0</v>
      </c>
      <c r="KC36" s="42">
        <f t="shared" ca="1" si="254"/>
        <v>-167</v>
      </c>
      <c r="KD36" s="42">
        <f t="shared" ca="1" si="255"/>
        <v>7</v>
      </c>
      <c r="KE36" s="42">
        <f t="shared" ca="1" si="256"/>
        <v>3</v>
      </c>
      <c r="KF36" s="42">
        <f t="shared" ca="1" si="257"/>
        <v>13</v>
      </c>
      <c r="KG36" s="42">
        <f t="shared" ca="1" si="258"/>
        <v>1</v>
      </c>
      <c r="KH36" s="42">
        <f t="shared" ca="1" si="259"/>
        <v>0</v>
      </c>
      <c r="KI36" s="42">
        <f t="shared" ca="1" si="260"/>
        <v>0</v>
      </c>
      <c r="KJ36" s="42">
        <f t="shared" ca="1" si="261"/>
        <v>0</v>
      </c>
      <c r="KK36" s="42">
        <f t="shared" ca="1" si="262"/>
        <v>0</v>
      </c>
      <c r="KL36" s="42">
        <f t="shared" ca="1" si="263"/>
        <v>0</v>
      </c>
      <c r="KM36" s="42">
        <f t="shared" ca="1" si="264"/>
        <v>0</v>
      </c>
      <c r="KN36" s="42">
        <f t="shared" ca="1" si="265"/>
        <v>0</v>
      </c>
      <c r="KO36" s="42">
        <f t="shared" ca="1" si="266"/>
        <v>0</v>
      </c>
      <c r="KP36" s="42">
        <f t="shared" ca="1" si="267"/>
        <v>0</v>
      </c>
      <c r="KQ36" s="42">
        <f t="shared" ca="1" si="268"/>
        <v>0</v>
      </c>
      <c r="KR36" s="42">
        <f t="shared" ca="1" si="269"/>
        <v>0</v>
      </c>
      <c r="KS36" s="42">
        <f t="shared" ca="1" si="270"/>
        <v>0</v>
      </c>
      <c r="KT36" s="42">
        <f t="shared" ca="1" si="271"/>
        <v>0</v>
      </c>
      <c r="KU36" s="42">
        <f t="shared" ca="1" si="272"/>
        <v>0</v>
      </c>
      <c r="KV36" s="42">
        <f t="shared" ca="1" si="273"/>
        <v>0</v>
      </c>
      <c r="KW36" s="42">
        <f t="shared" ca="1" si="274"/>
        <v>0</v>
      </c>
      <c r="KX36" s="42">
        <f t="shared" ca="1" si="275"/>
        <v>-245</v>
      </c>
      <c r="KY36" s="42">
        <f t="shared" ca="1" si="276"/>
        <v>2</v>
      </c>
      <c r="KZ36" s="42">
        <f t="shared" ca="1" si="277"/>
        <v>1</v>
      </c>
      <c r="LA36" s="42">
        <f t="shared" ca="1" si="278"/>
        <v>139</v>
      </c>
      <c r="LB36" s="42">
        <f t="shared" ca="1" si="279"/>
        <v>0</v>
      </c>
      <c r="LC36" s="42">
        <f t="shared" ca="1" si="280"/>
        <v>0</v>
      </c>
      <c r="LD36" s="42">
        <f t="shared" ca="1" si="281"/>
        <v>0</v>
      </c>
      <c r="LE36" s="42">
        <f t="shared" ca="1" si="282"/>
        <v>0</v>
      </c>
      <c r="LF36" s="42">
        <f t="shared" ca="1" si="283"/>
        <v>2</v>
      </c>
      <c r="LG36" s="42">
        <f t="shared" ca="1" si="284"/>
        <v>2</v>
      </c>
      <c r="LH36" s="42">
        <f t="shared" ca="1" si="285"/>
        <v>160</v>
      </c>
      <c r="LI36" s="42">
        <f t="shared" ca="1" si="286"/>
        <v>5</v>
      </c>
      <c r="LJ36" s="42">
        <f t="shared" ca="1" si="287"/>
        <v>10</v>
      </c>
      <c r="LK36" s="42">
        <f t="shared" ca="1" si="288"/>
        <v>0</v>
      </c>
      <c r="LL36" s="42">
        <f t="shared" ca="1" si="289"/>
        <v>0</v>
      </c>
      <c r="LM36" s="42">
        <f t="shared" ca="1" si="290"/>
        <v>0</v>
      </c>
      <c r="LN36" s="42">
        <f t="shared" ca="1" si="291"/>
        <v>0</v>
      </c>
      <c r="LO36" s="42">
        <f t="shared" ca="1" si="292"/>
        <v>0</v>
      </c>
      <c r="LP36" s="42">
        <f t="shared" ca="1" si="293"/>
        <v>0</v>
      </c>
      <c r="LQ36" s="42">
        <f t="shared" ca="1" si="294"/>
        <v>0</v>
      </c>
      <c r="LR36" s="42">
        <f t="shared" ca="1" si="295"/>
        <v>0</v>
      </c>
      <c r="LS36" s="42">
        <f t="shared" ca="1" si="296"/>
        <v>2</v>
      </c>
      <c r="LT36" s="42">
        <f t="shared" ca="1" si="297"/>
        <v>769</v>
      </c>
      <c r="LU36" s="42">
        <f t="shared" ca="1" si="298"/>
        <v>5</v>
      </c>
      <c r="LV36" s="42">
        <f t="shared" ca="1" si="299"/>
        <v>13</v>
      </c>
      <c r="LW36" s="42">
        <f t="shared" ca="1" si="300"/>
        <v>59</v>
      </c>
      <c r="LX36" s="42">
        <f t="shared" ca="1" si="301"/>
        <v>6400</v>
      </c>
      <c r="LY36" s="42">
        <f t="shared" ca="1" si="302"/>
        <v>29</v>
      </c>
      <c r="LZ36" s="42">
        <f t="shared" ca="1" si="303"/>
        <v>0</v>
      </c>
      <c r="MA36" s="42">
        <f t="shared" ca="1" si="304"/>
        <v>16</v>
      </c>
      <c r="MB36" s="42">
        <f t="shared" ca="1" si="305"/>
        <v>0</v>
      </c>
      <c r="MC36" s="42">
        <f t="shared" ca="1" si="306"/>
        <v>0</v>
      </c>
      <c r="MD36" s="42">
        <f t="shared" ca="1" si="307"/>
        <v>0</v>
      </c>
      <c r="ME36" s="42">
        <f t="shared" ca="1" si="308"/>
        <v>0</v>
      </c>
      <c r="MF36" s="42">
        <f t="shared" ca="1" si="309"/>
        <v>0</v>
      </c>
      <c r="MG36" s="42">
        <f t="shared" ca="1" si="310"/>
        <v>0</v>
      </c>
      <c r="MH36" s="42">
        <f t="shared" ca="1" si="311"/>
        <v>0</v>
      </c>
      <c r="MI36" s="42">
        <f t="shared" ca="1" si="312"/>
        <v>0</v>
      </c>
      <c r="MJ36" s="42">
        <f t="shared" ca="1" si="313"/>
        <v>0</v>
      </c>
      <c r="MK36" s="42">
        <f t="shared" ca="1" si="314"/>
        <v>0</v>
      </c>
      <c r="ML36" s="42">
        <f t="shared" ca="1" si="315"/>
        <v>0</v>
      </c>
      <c r="MM36" s="42">
        <f t="shared" ca="1" si="316"/>
        <v>0</v>
      </c>
      <c r="MN36" s="42">
        <f t="shared" ca="1" si="317"/>
        <v>0</v>
      </c>
      <c r="MO36" s="42">
        <f t="shared" ca="1" si="318"/>
        <v>0</v>
      </c>
      <c r="MP36" s="42">
        <f t="shared" ca="1" si="319"/>
        <v>0</v>
      </c>
      <c r="MQ36" s="42">
        <f t="shared" ca="1" si="320"/>
        <v>0</v>
      </c>
      <c r="MR36" s="42">
        <f t="shared" ca="1" si="321"/>
        <v>0</v>
      </c>
      <c r="MS36" s="42">
        <f t="shared" ca="1" si="322"/>
        <v>0</v>
      </c>
      <c r="MT36" s="42">
        <f t="shared" ca="1" si="323"/>
        <v>0</v>
      </c>
      <c r="MU36" s="42">
        <f t="shared" ca="1" si="324"/>
        <v>0</v>
      </c>
      <c r="MV36" s="42">
        <f t="shared" ca="1" si="325"/>
        <v>0</v>
      </c>
      <c r="MW36" s="42">
        <f t="shared" ca="1" si="326"/>
        <v>0</v>
      </c>
      <c r="MX36" s="42">
        <f t="shared" ca="1" si="327"/>
        <v>0</v>
      </c>
      <c r="MY36" s="42">
        <f t="shared" ca="1" si="328"/>
        <v>0</v>
      </c>
      <c r="MZ36" s="42">
        <f t="shared" ca="1" si="329"/>
        <v>0</v>
      </c>
      <c r="NA36" s="42">
        <f t="shared" ca="1" si="330"/>
        <v>0</v>
      </c>
      <c r="NB36" s="42">
        <f t="shared" ca="1" si="331"/>
        <v>10</v>
      </c>
      <c r="NC36" s="42">
        <f t="shared" ca="1" si="332"/>
        <v>5</v>
      </c>
      <c r="ND36" s="42">
        <f t="shared" ca="1" si="333"/>
        <v>125</v>
      </c>
      <c r="NE36" s="42">
        <f t="shared" ca="1" si="334"/>
        <v>5</v>
      </c>
      <c r="NF36" s="42">
        <f t="shared" ca="1" si="335"/>
        <v>0</v>
      </c>
      <c r="NG36" s="42">
        <f t="shared" ca="1" si="336"/>
        <v>0</v>
      </c>
      <c r="NH36" s="42">
        <f t="shared" ca="1" si="337"/>
        <v>0</v>
      </c>
      <c r="NI36" s="42">
        <f t="shared" ca="1" si="338"/>
        <v>22132</v>
      </c>
      <c r="NJ36" s="42">
        <f t="shared" ca="1" si="339"/>
        <v>0</v>
      </c>
      <c r="NK36" s="42">
        <f t="shared" ca="1" si="340"/>
        <v>0</v>
      </c>
      <c r="NL36" s="42">
        <f t="shared" ca="1" si="341"/>
        <v>0</v>
      </c>
      <c r="NM36" s="42">
        <f t="shared" ca="1" si="342"/>
        <v>0</v>
      </c>
      <c r="NN36" s="42">
        <f t="shared" ca="1" si="343"/>
        <v>0</v>
      </c>
      <c r="NO36" s="42">
        <f t="shared" ca="1" si="344"/>
        <v>0</v>
      </c>
      <c r="NP36" s="42">
        <f t="shared" ca="1" si="345"/>
        <v>0</v>
      </c>
      <c r="NQ36" s="42">
        <f t="shared" ca="1" si="346"/>
        <v>0</v>
      </c>
      <c r="NR36" s="42">
        <f t="shared" ca="1" si="347"/>
        <v>0</v>
      </c>
      <c r="NS36" s="42">
        <f t="shared" ca="1" si="348"/>
        <v>0</v>
      </c>
      <c r="NT36" s="42">
        <f t="shared" ca="1" si="349"/>
        <v>0</v>
      </c>
      <c r="NU36" s="42">
        <f t="shared" ca="1" si="350"/>
        <v>0</v>
      </c>
      <c r="NV36" s="42">
        <f t="shared" ca="1" si="351"/>
        <v>0</v>
      </c>
    </row>
    <row r="37" spans="1:386" x14ac:dyDescent="0.2">
      <c r="A37" s="39">
        <f>'node config'!$A37</f>
        <v>42</v>
      </c>
      <c r="B37" s="39" t="str">
        <f>'node config'!$C37</f>
        <v>app_prod</v>
      </c>
      <c r="C37" s="39">
        <f>'node config'!E37</f>
        <v>7</v>
      </c>
      <c r="D37" s="40">
        <f>'node config'!$H37</f>
        <v>0</v>
      </c>
      <c r="E37" s="36">
        <f ca="1">IF(ISBLANK(OFFSET('node config'!$U37,0,2*(COLUMN()-COLUMN($E37)))),"",OFFSET('node config'!$U37,0,2*(COLUMN()-COLUMN($E37))))</f>
        <v>17</v>
      </c>
      <c r="F37" s="36" t="str">
        <f ca="1">IF(ISBLANK(OFFSET('node config'!$U37,0,2*(COLUMN()-COLUMN($E37)))),"",OFFSET('node config'!$U37,0,2*(COLUMN()-COLUMN($E37))))</f>
        <v/>
      </c>
      <c r="G37" s="36" t="str">
        <f ca="1">IF(ISBLANK(OFFSET('node config'!$U37,0,2*(COLUMN()-COLUMN($E37)))),"",OFFSET('node config'!$U37,0,2*(COLUMN()-COLUMN($E37))))</f>
        <v/>
      </c>
      <c r="H37" s="36" t="str">
        <f ca="1">IF(ISBLANK(OFFSET('node config'!$U37,0,2*(COLUMN()-COLUMN($E37)))),"",OFFSET('node config'!$U37,0,2*(COLUMN()-COLUMN($E37))))</f>
        <v/>
      </c>
      <c r="I37" s="36" t="str">
        <f ca="1">IF(ISBLANK(OFFSET('node config'!$U37,0,2*(COLUMN()-COLUMN($E37)))),"",OFFSET('node config'!$U37,0,2*(COLUMN()-COLUMN($E37))))</f>
        <v/>
      </c>
      <c r="J37" s="36" t="str">
        <f ca="1">IF(ISBLANK(OFFSET('node config'!$U37,0,2*(COLUMN()-COLUMN($E37)))),"",OFFSET('node config'!$U37,0,2*(COLUMN()-COLUMN($E37))))</f>
        <v/>
      </c>
      <c r="K37" s="36" t="str">
        <f ca="1">IF(ISBLANK(OFFSET('node config'!$U37,0,2*(COLUMN()-COLUMN($E37)))),"",OFFSET('node config'!$U37,0,2*(COLUMN()-COLUMN($E37))))</f>
        <v/>
      </c>
      <c r="L37" s="36" t="str">
        <f ca="1">IF(ISBLANK(OFFSET('node config'!$U37,0,2*(COLUMN()-COLUMN($E37)))),"",OFFSET('node config'!$U37,0,2*(COLUMN()-COLUMN($E37))))</f>
        <v/>
      </c>
      <c r="M37" s="38">
        <f ca="1">IFERROR(OFFSET('node config'!$V37,0,2*(COLUMN()-COLUMN($M37)))/INDEX('node config'!$B37:$B86,MATCH(E37,'node config'!$A37:$A86,0))-1,"")</f>
        <v>0</v>
      </c>
      <c r="N37" s="38" t="str">
        <f ca="1">IFERROR(OFFSET('node config'!$V37,0,2*(COLUMN()-COLUMN($M37)))/INDEX('node config'!$B37:$B86,MATCH(F37,'node config'!$A37:$A86,0))-1,"")</f>
        <v/>
      </c>
      <c r="O37" s="38" t="str">
        <f ca="1">IFERROR(OFFSET('node config'!$V37,0,2*(COLUMN()-COLUMN($M37)))/INDEX('node config'!$B37:$B86,MATCH(G37,'node config'!$A37:$A86,0))-1,"")</f>
        <v/>
      </c>
      <c r="P37" s="38" t="str">
        <f ca="1">IFERROR(OFFSET('node config'!$V37,0,2*(COLUMN()-COLUMN($M37)))/INDEX('node config'!$B37:$B86,MATCH(H37,'node config'!$A37:$A86,0))-1,"")</f>
        <v/>
      </c>
      <c r="Q37" s="38" t="str">
        <f ca="1">IFERROR(OFFSET('node config'!$V37,0,2*(COLUMN()-COLUMN($M37)))/INDEX('node config'!$B37:$B86,MATCH(I37,'node config'!$A37:$A86,0))-1,"")</f>
        <v/>
      </c>
      <c r="R37" s="38" t="str">
        <f ca="1">IFERROR(OFFSET('node config'!$V37,0,2*(COLUMN()-COLUMN($M37)))/INDEX('node config'!$B37:$B86,MATCH(J37,'node config'!$A37:$A86,0))-1,"")</f>
        <v/>
      </c>
      <c r="S37" s="38" t="str">
        <f ca="1">IFERROR(OFFSET('node config'!$V37,0,2*(COLUMN()-COLUMN($M37)))/INDEX('node config'!$B37:$B86,MATCH(K37,'node config'!$A37:$A86,0))-1,"")</f>
        <v/>
      </c>
      <c r="T37" s="38" t="str">
        <f ca="1">IFERROR(OFFSET('node config'!$V37,0,2*(COLUMN()-COLUMN($M37)))/INDEX('node config'!$B37:$B86,MATCH(L37,'node config'!$A37:$A86,0))-1,"")</f>
        <v/>
      </c>
      <c r="U37" s="36">
        <f t="shared" ca="1" si="352"/>
        <v>119</v>
      </c>
      <c r="V37" s="36" t="str">
        <f t="shared" ca="1" si="352"/>
        <v/>
      </c>
      <c r="W37" s="36" t="str">
        <f t="shared" ca="1" si="352"/>
        <v/>
      </c>
      <c r="X37" s="36" t="str">
        <f t="shared" ca="1" si="352"/>
        <v/>
      </c>
      <c r="Y37" s="36" t="str">
        <f t="shared" ca="1" si="352"/>
        <v/>
      </c>
      <c r="Z37" s="36" t="str">
        <f t="shared" ca="1" si="352"/>
        <v/>
      </c>
      <c r="AA37" s="36" t="str">
        <f t="shared" ca="1" si="352"/>
        <v/>
      </c>
      <c r="AB37" s="36" t="str">
        <f t="shared" ca="1" si="352"/>
        <v/>
      </c>
      <c r="AC37" s="40">
        <f t="shared" ca="1" si="353"/>
        <v>1094711488000</v>
      </c>
      <c r="AD37" s="40">
        <f t="shared" ca="1" si="354"/>
        <v>2</v>
      </c>
      <c r="AE37" s="40">
        <f t="shared" ca="1" si="355"/>
        <v>769</v>
      </c>
      <c r="AF37" s="40">
        <f t="shared" ca="1" si="356"/>
        <v>5</v>
      </c>
      <c r="AG37" s="40">
        <f t="shared" ca="1" si="357"/>
        <v>13</v>
      </c>
      <c r="AH37" s="40">
        <f t="shared" ca="1" si="358"/>
        <v>59</v>
      </c>
      <c r="AI37" s="40">
        <f t="shared" ca="1" si="359"/>
        <v>6400</v>
      </c>
      <c r="AJ37" s="40">
        <f t="shared" ca="1" si="360"/>
        <v>29</v>
      </c>
      <c r="AK37" s="39">
        <f t="shared" ca="1" si="2"/>
        <v>0</v>
      </c>
      <c r="AL37" s="39">
        <f t="shared" ca="1" si="3"/>
        <v>0</v>
      </c>
      <c r="AM37" s="39">
        <f t="shared" ca="1" si="4"/>
        <v>0</v>
      </c>
      <c r="AN37" s="39">
        <f t="shared" ca="1" si="5"/>
        <v>0</v>
      </c>
      <c r="AO37" s="39">
        <f t="shared" ca="1" si="6"/>
        <v>0</v>
      </c>
      <c r="AP37" s="39">
        <f t="shared" ca="1" si="7"/>
        <v>0</v>
      </c>
      <c r="AQ37" s="39">
        <f t="shared" ca="1" si="8"/>
        <v>0</v>
      </c>
      <c r="AR37" s="39">
        <f t="shared" ca="1" si="9"/>
        <v>22132</v>
      </c>
      <c r="AS37" s="39">
        <f t="shared" ca="1" si="10"/>
        <v>22132</v>
      </c>
      <c r="AT37" s="39">
        <f t="shared" ca="1" si="11"/>
        <v>22132</v>
      </c>
      <c r="AU37" s="39">
        <f t="shared" ca="1" si="12"/>
        <v>0</v>
      </c>
      <c r="AV37" s="39">
        <f t="shared" ca="1" si="13"/>
        <v>0</v>
      </c>
      <c r="AW37" s="39">
        <f t="shared" ca="1" si="14"/>
        <v>0</v>
      </c>
      <c r="AX37" s="39">
        <f t="shared" ca="1" si="15"/>
        <v>0</v>
      </c>
      <c r="AY37" s="39">
        <f t="shared" ca="1" si="16"/>
        <v>0</v>
      </c>
      <c r="AZ37" s="39">
        <f t="shared" ca="1" si="17"/>
        <v>0</v>
      </c>
      <c r="BA37" s="39">
        <f t="shared" ca="1" si="18"/>
        <v>0</v>
      </c>
      <c r="BB37" s="39">
        <f t="shared" ca="1" si="19"/>
        <v>0</v>
      </c>
      <c r="BC37" s="39">
        <f t="shared" ca="1" si="20"/>
        <v>0</v>
      </c>
      <c r="BD37" s="39">
        <f t="shared" ca="1" si="21"/>
        <v>0</v>
      </c>
      <c r="BE37" s="39">
        <f t="shared" ca="1" si="22"/>
        <v>0</v>
      </c>
      <c r="BF37" s="39">
        <f t="shared" ca="1" si="23"/>
        <v>0</v>
      </c>
      <c r="BG37" s="39">
        <f t="shared" ca="1" si="24"/>
        <v>0</v>
      </c>
      <c r="BH37" s="39">
        <f t="shared" ca="1" si="25"/>
        <v>0</v>
      </c>
      <c r="BI37" s="39">
        <f t="shared" ca="1" si="26"/>
        <v>0</v>
      </c>
      <c r="BJ37" s="39">
        <f t="shared" ca="1" si="27"/>
        <v>0</v>
      </c>
      <c r="BK37" s="39">
        <f t="shared" ca="1" si="28"/>
        <v>0</v>
      </c>
      <c r="BL37" s="39">
        <f t="shared" ca="1" si="29"/>
        <v>0</v>
      </c>
      <c r="BM37" s="39">
        <f t="shared" ca="1" si="30"/>
        <v>0</v>
      </c>
      <c r="BN37" s="39">
        <f t="shared" ca="1" si="31"/>
        <v>0</v>
      </c>
      <c r="BO37" s="39">
        <f t="shared" ca="1" si="32"/>
        <v>0</v>
      </c>
      <c r="BP37" s="39">
        <f t="shared" ca="1" si="33"/>
        <v>0</v>
      </c>
      <c r="BQ37" s="39">
        <f t="shared" ca="1" si="34"/>
        <v>0</v>
      </c>
      <c r="BR37" s="39">
        <f t="shared" ca="1" si="35"/>
        <v>0</v>
      </c>
      <c r="BS37" s="39">
        <f t="shared" ca="1" si="36"/>
        <v>0</v>
      </c>
      <c r="BT37" s="39">
        <f t="shared" ca="1" si="37"/>
        <v>2</v>
      </c>
      <c r="BU37" s="39">
        <f t="shared" ca="1" si="38"/>
        <v>29</v>
      </c>
      <c r="BV37" s="39">
        <f t="shared" ca="1" si="39"/>
        <v>-195</v>
      </c>
      <c r="BW37" s="39">
        <f t="shared" ca="1" si="40"/>
        <v>4</v>
      </c>
      <c r="BX37" s="39">
        <f t="shared" ca="1" si="41"/>
        <v>0</v>
      </c>
      <c r="BY37" s="39">
        <f t="shared" ca="1" si="42"/>
        <v>0</v>
      </c>
      <c r="BZ37" s="39">
        <f t="shared" ca="1" si="43"/>
        <v>0</v>
      </c>
      <c r="CA37" s="39">
        <f t="shared" ca="1" si="44"/>
        <v>0</v>
      </c>
      <c r="CB37" s="39">
        <f t="shared" ca="1" si="45"/>
        <v>0</v>
      </c>
      <c r="CC37" s="39">
        <f t="shared" ca="1" si="46"/>
        <v>0</v>
      </c>
      <c r="CD37" s="39">
        <f t="shared" ca="1" si="47"/>
        <v>0</v>
      </c>
      <c r="CE37" s="39">
        <f t="shared" ca="1" si="48"/>
        <v>0</v>
      </c>
      <c r="CF37" s="39">
        <f t="shared" ca="1" si="49"/>
        <v>0</v>
      </c>
      <c r="CG37" s="39">
        <f t="shared" ca="1" si="50"/>
        <v>0</v>
      </c>
      <c r="CH37" s="39">
        <f t="shared" ca="1" si="51"/>
        <v>0</v>
      </c>
      <c r="CI37" s="39">
        <f t="shared" ca="1" si="52"/>
        <v>0</v>
      </c>
      <c r="CJ37" s="39">
        <f t="shared" ca="1" si="53"/>
        <v>0</v>
      </c>
      <c r="CK37" s="39">
        <f t="shared" ca="1" si="54"/>
        <v>0</v>
      </c>
      <c r="CL37" s="39">
        <f t="shared" ca="1" si="55"/>
        <v>0</v>
      </c>
      <c r="CM37" s="39">
        <f t="shared" ca="1" si="56"/>
        <v>0</v>
      </c>
      <c r="CN37" s="39">
        <f t="shared" ca="1" si="57"/>
        <v>0</v>
      </c>
      <c r="CO37" s="39">
        <f t="shared" ca="1" si="58"/>
        <v>0</v>
      </c>
      <c r="CP37" s="39">
        <f t="shared" ca="1" si="59"/>
        <v>0</v>
      </c>
      <c r="CQ37" s="39">
        <f t="shared" ca="1" si="60"/>
        <v>0</v>
      </c>
      <c r="CR37" s="39">
        <f t="shared" ca="1" si="61"/>
        <v>0</v>
      </c>
      <c r="CS37" s="39">
        <f t="shared" ca="1" si="62"/>
        <v>0</v>
      </c>
      <c r="CT37" s="39">
        <f t="shared" ca="1" si="63"/>
        <v>0</v>
      </c>
      <c r="CU37" s="39">
        <f t="shared" ca="1" si="64"/>
        <v>0</v>
      </c>
      <c r="CV37" s="39">
        <f t="shared" ca="1" si="65"/>
        <v>47</v>
      </c>
      <c r="CW37" s="39">
        <f t="shared" ca="1" si="66"/>
        <v>23</v>
      </c>
      <c r="CX37" s="39">
        <f t="shared" ca="1" si="67"/>
        <v>870</v>
      </c>
      <c r="CY37" s="39">
        <f t="shared" ca="1" si="68"/>
        <v>1</v>
      </c>
      <c r="CZ37" s="39">
        <f t="shared" ca="1" si="69"/>
        <v>0</v>
      </c>
      <c r="DA37" s="39">
        <f t="shared" ca="1" si="70"/>
        <v>0</v>
      </c>
      <c r="DB37" s="39">
        <f t="shared" ca="1" si="71"/>
        <v>0</v>
      </c>
      <c r="DC37" s="39">
        <f t="shared" ca="1" si="72"/>
        <v>22132</v>
      </c>
      <c r="DD37" s="39">
        <f t="shared" ca="1" si="73"/>
        <v>22132</v>
      </c>
      <c r="DE37" s="39">
        <f t="shared" ca="1" si="74"/>
        <v>-45240</v>
      </c>
      <c r="DF37" s="39">
        <f t="shared" ca="1" si="75"/>
        <v>0</v>
      </c>
      <c r="DG37" s="39">
        <f t="shared" ca="1" si="76"/>
        <v>0</v>
      </c>
      <c r="DH37" s="39">
        <f t="shared" ca="1" si="77"/>
        <v>0</v>
      </c>
      <c r="DI37" s="39">
        <f t="shared" ca="1" si="78"/>
        <v>0</v>
      </c>
      <c r="DJ37" s="39">
        <f t="shared" ca="1" si="79"/>
        <v>0</v>
      </c>
      <c r="DK37" s="39">
        <f t="shared" ca="1" si="80"/>
        <v>0</v>
      </c>
      <c r="DL37" s="39">
        <f t="shared" ca="1" si="81"/>
        <v>0</v>
      </c>
      <c r="DM37" s="39">
        <f t="shared" ca="1" si="82"/>
        <v>0</v>
      </c>
      <c r="DN37" s="39">
        <f t="shared" ca="1" si="83"/>
        <v>0</v>
      </c>
      <c r="DO37" s="39">
        <f t="shared" ca="1" si="84"/>
        <v>0</v>
      </c>
      <c r="DP37" s="39">
        <f t="shared" ca="1" si="85"/>
        <v>0</v>
      </c>
      <c r="DQ37" s="39">
        <f t="shared" ca="1" si="86"/>
        <v>0</v>
      </c>
      <c r="DR37" s="39">
        <f t="shared" ca="1" si="87"/>
        <v>0</v>
      </c>
      <c r="DS37" s="39">
        <f t="shared" ca="1" si="88"/>
        <v>0</v>
      </c>
      <c r="DT37" s="39">
        <f t="shared" ca="1" si="89"/>
        <v>0</v>
      </c>
      <c r="DU37" s="39">
        <f t="shared" ca="1" si="90"/>
        <v>0</v>
      </c>
      <c r="DV37" s="39">
        <f t="shared" ca="1" si="91"/>
        <v>0</v>
      </c>
      <c r="DW37" s="39">
        <f t="shared" ca="1" si="92"/>
        <v>0</v>
      </c>
      <c r="DX37" s="39">
        <f t="shared" ca="1" si="93"/>
        <v>0</v>
      </c>
      <c r="DY37" s="39">
        <f t="shared" ca="1" si="94"/>
        <v>0</v>
      </c>
      <c r="DZ37" s="39">
        <f t="shared" ca="1" si="95"/>
        <v>0</v>
      </c>
      <c r="EA37" s="39">
        <f t="shared" ca="1" si="96"/>
        <v>0</v>
      </c>
      <c r="EB37" s="39">
        <f t="shared" ca="1" si="97"/>
        <v>0</v>
      </c>
      <c r="EC37" s="39">
        <f t="shared" ca="1" si="98"/>
        <v>0</v>
      </c>
      <c r="ED37" s="39">
        <f t="shared" ca="1" si="99"/>
        <v>0</v>
      </c>
      <c r="EE37" s="39">
        <f t="shared" ca="1" si="100"/>
        <v>0</v>
      </c>
      <c r="EF37" s="39">
        <f t="shared" ca="1" si="101"/>
        <v>0</v>
      </c>
      <c r="EG37" s="39">
        <f t="shared" ca="1" si="102"/>
        <v>0</v>
      </c>
      <c r="EH37" s="39">
        <f t="shared" ca="1" si="103"/>
        <v>0</v>
      </c>
      <c r="EI37" s="39">
        <f t="shared" ca="1" si="104"/>
        <v>0</v>
      </c>
      <c r="EJ37" s="39">
        <f t="shared" ca="1" si="105"/>
        <v>0</v>
      </c>
      <c r="EK37" s="39">
        <f t="shared" ca="1" si="106"/>
        <v>0</v>
      </c>
      <c r="EL37" s="39">
        <f t="shared" ca="1" si="107"/>
        <v>0</v>
      </c>
      <c r="EM37" s="39">
        <f t="shared" ca="1" si="108"/>
        <v>0</v>
      </c>
      <c r="EN37" s="39">
        <f t="shared" ca="1" si="109"/>
        <v>0</v>
      </c>
      <c r="EO37" s="39">
        <f t="shared" ca="1" si="110"/>
        <v>0</v>
      </c>
      <c r="EP37" s="39">
        <f t="shared" ca="1" si="111"/>
        <v>0</v>
      </c>
      <c r="EQ37" s="39">
        <f t="shared" ca="1" si="112"/>
        <v>0</v>
      </c>
      <c r="ER37" s="39">
        <f t="shared" ca="1" si="113"/>
        <v>0</v>
      </c>
      <c r="ES37" s="39">
        <f t="shared" ca="1" si="114"/>
        <v>0</v>
      </c>
      <c r="ET37" s="39">
        <f t="shared" ca="1" si="115"/>
        <v>0</v>
      </c>
      <c r="EU37" s="39">
        <f t="shared" ca="1" si="116"/>
        <v>0</v>
      </c>
      <c r="EV37" s="39">
        <f t="shared" ca="1" si="117"/>
        <v>0</v>
      </c>
      <c r="EW37" s="39">
        <f t="shared" ca="1" si="118"/>
        <v>0</v>
      </c>
      <c r="EX37" s="39">
        <f t="shared" ca="1" si="119"/>
        <v>0</v>
      </c>
      <c r="EY37" s="39">
        <f t="shared" ca="1" si="120"/>
        <v>0</v>
      </c>
      <c r="EZ37" s="39">
        <f t="shared" ca="1" si="121"/>
        <v>1094711488000</v>
      </c>
      <c r="FA37" s="39">
        <f t="shared" ca="1" si="122"/>
        <v>0</v>
      </c>
      <c r="FB37" s="39">
        <f t="shared" ca="1" si="123"/>
        <v>10840816283968</v>
      </c>
      <c r="FC37" s="39">
        <f t="shared" ca="1" si="124"/>
        <v>-22159702181760</v>
      </c>
      <c r="FD37" s="39">
        <f t="shared" ca="1" si="125"/>
        <v>0</v>
      </c>
      <c r="FE37" s="39">
        <f t="shared" ca="1" si="126"/>
        <v>0</v>
      </c>
      <c r="FF37" s="39">
        <f t="shared" ca="1" si="127"/>
        <v>0</v>
      </c>
      <c r="FG37" s="39">
        <f t="shared" ca="1" si="128"/>
        <v>0</v>
      </c>
      <c r="FH37" s="39">
        <f t="shared" ca="1" si="129"/>
        <v>0</v>
      </c>
      <c r="FI37" s="39">
        <f t="shared" ca="1" si="130"/>
        <v>0</v>
      </c>
      <c r="FJ37" s="39">
        <f t="shared" ca="1" si="131"/>
        <v>0</v>
      </c>
      <c r="FK37" s="39">
        <f t="shared" ca="1" si="132"/>
        <v>0</v>
      </c>
      <c r="FL37" s="39">
        <f t="shared" ca="1" si="133"/>
        <v>0</v>
      </c>
      <c r="FM37" s="39">
        <f t="shared" ca="1" si="134"/>
        <v>0</v>
      </c>
      <c r="FN37" s="39">
        <f t="shared" ca="1" si="135"/>
        <v>0</v>
      </c>
      <c r="FO37" s="39">
        <f t="shared" ca="1" si="136"/>
        <v>0</v>
      </c>
      <c r="FP37" s="39">
        <f t="shared" ca="1" si="137"/>
        <v>0</v>
      </c>
      <c r="FQ37" s="39">
        <f t="shared" ca="1" si="138"/>
        <v>0</v>
      </c>
      <c r="FR37" s="39">
        <f t="shared" ca="1" si="139"/>
        <v>0</v>
      </c>
      <c r="FS37" s="39">
        <f t="shared" ca="1" si="140"/>
        <v>0</v>
      </c>
      <c r="FT37" s="39">
        <f t="shared" ca="1" si="141"/>
        <v>0</v>
      </c>
      <c r="FU37" s="39">
        <f t="shared" ca="1" si="142"/>
        <v>0</v>
      </c>
      <c r="FV37" s="39">
        <f t="shared" ca="1" si="143"/>
        <v>0</v>
      </c>
      <c r="FW37" s="39">
        <f t="shared" ca="1" si="144"/>
        <v>0</v>
      </c>
      <c r="FX37" s="39">
        <f t="shared" ca="1" si="145"/>
        <v>0</v>
      </c>
      <c r="FY37" s="39">
        <f t="shared" ca="1" si="146"/>
        <v>0</v>
      </c>
      <c r="FZ37" s="39">
        <f t="shared" ca="1" si="147"/>
        <v>0</v>
      </c>
      <c r="GA37" s="39">
        <f t="shared" ca="1" si="148"/>
        <v>0</v>
      </c>
      <c r="GB37" s="39">
        <f t="shared" ca="1" si="149"/>
        <v>5</v>
      </c>
      <c r="GC37" s="39">
        <f t="shared" ca="1" si="150"/>
        <v>2</v>
      </c>
      <c r="GD37" s="39">
        <f t="shared" ca="1" si="151"/>
        <v>0</v>
      </c>
      <c r="GE37" s="39">
        <f t="shared" ca="1" si="152"/>
        <v>0</v>
      </c>
      <c r="GF37" s="39">
        <f t="shared" ca="1" si="153"/>
        <v>0</v>
      </c>
      <c r="GG37" s="39">
        <f t="shared" ca="1" si="154"/>
        <v>0</v>
      </c>
      <c r="GH37" s="39">
        <f t="shared" ca="1" si="155"/>
        <v>0</v>
      </c>
      <c r="GI37" s="39">
        <f t="shared" ca="1" si="156"/>
        <v>0</v>
      </c>
      <c r="GJ37" s="39">
        <f t="shared" ca="1" si="157"/>
        <v>0</v>
      </c>
      <c r="GK37" s="39">
        <f t="shared" ca="1" si="158"/>
        <v>0</v>
      </c>
      <c r="GL37" s="39">
        <f t="shared" ca="1" si="159"/>
        <v>0</v>
      </c>
      <c r="GM37" s="39">
        <f t="shared" ca="1" si="160"/>
        <v>0</v>
      </c>
      <c r="GN37" s="39">
        <f t="shared" ca="1" si="161"/>
        <v>0</v>
      </c>
      <c r="GO37" s="39">
        <f t="shared" ca="1" si="162"/>
        <v>0</v>
      </c>
      <c r="GP37" s="39">
        <f t="shared" ca="1" si="163"/>
        <v>0</v>
      </c>
      <c r="GQ37" s="39">
        <f t="shared" ca="1" si="164"/>
        <v>0</v>
      </c>
      <c r="GR37" s="39">
        <f t="shared" ca="1" si="165"/>
        <v>0</v>
      </c>
      <c r="GS37" s="39">
        <f t="shared" ca="1" si="166"/>
        <v>0</v>
      </c>
      <c r="GT37" s="39">
        <f t="shared" ca="1" si="167"/>
        <v>0</v>
      </c>
      <c r="GU37" s="39">
        <f t="shared" ca="1" si="168"/>
        <v>0</v>
      </c>
      <c r="GV37" s="39">
        <f t="shared" ca="1" si="169"/>
        <v>0</v>
      </c>
      <c r="GW37" s="39">
        <f t="shared" ca="1" si="170"/>
        <v>0</v>
      </c>
      <c r="GX37" s="39">
        <f t="shared" ca="1" si="171"/>
        <v>0</v>
      </c>
      <c r="GY37" s="39">
        <f t="shared" ca="1" si="172"/>
        <v>0</v>
      </c>
      <c r="GZ37" s="39">
        <f t="shared" ca="1" si="173"/>
        <v>0</v>
      </c>
      <c r="HA37" s="39">
        <f t="shared" ca="1" si="174"/>
        <v>0</v>
      </c>
      <c r="HB37" s="39">
        <f t="shared" ca="1" si="175"/>
        <v>0</v>
      </c>
      <c r="HC37" s="39">
        <f t="shared" ca="1" si="176"/>
        <v>0</v>
      </c>
      <c r="HD37" s="39">
        <f t="shared" ca="1" si="177"/>
        <v>0</v>
      </c>
      <c r="HE37" s="39">
        <f t="shared" ca="1" si="178"/>
        <v>0</v>
      </c>
      <c r="HF37" s="39">
        <f t="shared" ca="1" si="179"/>
        <v>0</v>
      </c>
      <c r="HG37" s="39">
        <f t="shared" ca="1" si="180"/>
        <v>0</v>
      </c>
      <c r="HH37" s="39">
        <f t="shared" ca="1" si="181"/>
        <v>0</v>
      </c>
      <c r="HI37" s="39">
        <f t="shared" ca="1" si="182"/>
        <v>0</v>
      </c>
      <c r="HJ37" s="39">
        <f t="shared" ca="1" si="183"/>
        <v>0</v>
      </c>
      <c r="HK37" s="39">
        <f t="shared" ca="1" si="184"/>
        <v>0</v>
      </c>
      <c r="HL37" s="39">
        <f t="shared" ca="1" si="185"/>
        <v>0</v>
      </c>
      <c r="HM37" s="39">
        <f t="shared" ca="1" si="186"/>
        <v>0</v>
      </c>
      <c r="HN37" s="39">
        <f t="shared" ca="1" si="187"/>
        <v>0</v>
      </c>
      <c r="HO37" s="39">
        <f t="shared" ca="1" si="188"/>
        <v>0</v>
      </c>
      <c r="HP37" s="39">
        <f t="shared" ca="1" si="189"/>
        <v>0</v>
      </c>
      <c r="HQ37" s="39">
        <f t="shared" ca="1" si="190"/>
        <v>0</v>
      </c>
      <c r="HR37" s="39">
        <f t="shared" ca="1" si="191"/>
        <v>36241</v>
      </c>
      <c r="HS37" s="39">
        <f t="shared" ca="1" si="192"/>
        <v>2</v>
      </c>
      <c r="HT37" s="39">
        <f t="shared" ca="1" si="193"/>
        <v>1</v>
      </c>
      <c r="HU37" s="39">
        <f t="shared" ca="1" si="194"/>
        <v>0</v>
      </c>
      <c r="HV37" s="39">
        <f t="shared" ca="1" si="195"/>
        <v>0</v>
      </c>
      <c r="HW37" s="39">
        <f t="shared" ca="1" si="196"/>
        <v>0</v>
      </c>
      <c r="HX37" s="39">
        <f t="shared" ca="1" si="197"/>
        <v>0</v>
      </c>
      <c r="HY37" s="39">
        <f t="shared" ca="1" si="198"/>
        <v>0</v>
      </c>
      <c r="HZ37" s="39">
        <f t="shared" ca="1" si="199"/>
        <v>0</v>
      </c>
      <c r="IA37" s="39">
        <f t="shared" ca="1" si="200"/>
        <v>0</v>
      </c>
      <c r="IB37" s="39">
        <f t="shared" ca="1" si="201"/>
        <v>0</v>
      </c>
      <c r="IC37" s="39">
        <f t="shared" ca="1" si="202"/>
        <v>0</v>
      </c>
      <c r="ID37" s="39">
        <f t="shared" ca="1" si="203"/>
        <v>0</v>
      </c>
      <c r="IE37" s="39">
        <f t="shared" ca="1" si="204"/>
        <v>0</v>
      </c>
      <c r="IF37" s="39">
        <f t="shared" ca="1" si="205"/>
        <v>0</v>
      </c>
      <c r="IG37" s="39">
        <f t="shared" ca="1" si="206"/>
        <v>5</v>
      </c>
      <c r="IH37" s="39">
        <f t="shared" ca="1" si="207"/>
        <v>2</v>
      </c>
      <c r="II37" s="39">
        <f t="shared" ca="1" si="208"/>
        <v>0</v>
      </c>
      <c r="IJ37" s="39">
        <f t="shared" ca="1" si="209"/>
        <v>0</v>
      </c>
      <c r="IK37" s="39">
        <f t="shared" ca="1" si="210"/>
        <v>0</v>
      </c>
      <c r="IL37" s="39">
        <f t="shared" ca="1" si="211"/>
        <v>0</v>
      </c>
      <c r="IM37" s="39">
        <f t="shared" ca="1" si="212"/>
        <v>1</v>
      </c>
      <c r="IN37" s="39">
        <f t="shared" ca="1" si="213"/>
        <v>421</v>
      </c>
      <c r="IO37" s="39">
        <f t="shared" ca="1" si="214"/>
        <v>-84</v>
      </c>
      <c r="IP37" s="39">
        <f t="shared" ca="1" si="215"/>
        <v>0</v>
      </c>
      <c r="IQ37" s="39">
        <f t="shared" ca="1" si="216"/>
        <v>0</v>
      </c>
      <c r="IR37" s="39">
        <f t="shared" ca="1" si="217"/>
        <v>0</v>
      </c>
      <c r="IS37" s="39">
        <f t="shared" ca="1" si="218"/>
        <v>0</v>
      </c>
      <c r="IT37" s="39">
        <f t="shared" ca="1" si="219"/>
        <v>0</v>
      </c>
      <c r="IU37" s="39">
        <f t="shared" ca="1" si="220"/>
        <v>0</v>
      </c>
      <c r="IV37" s="39">
        <f t="shared" ca="1" si="221"/>
        <v>0</v>
      </c>
      <c r="IW37" s="39">
        <f t="shared" ca="1" si="222"/>
        <v>0</v>
      </c>
      <c r="IX37" s="39">
        <f t="shared" ca="1" si="223"/>
        <v>0</v>
      </c>
      <c r="IY37" s="39">
        <f t="shared" ca="1" si="224"/>
        <v>0</v>
      </c>
      <c r="IZ37" s="39">
        <f t="shared" ca="1" si="225"/>
        <v>0</v>
      </c>
      <c r="JA37" s="39">
        <f t="shared" ca="1" si="226"/>
        <v>0</v>
      </c>
      <c r="JB37" s="39">
        <f t="shared" ca="1" si="227"/>
        <v>0</v>
      </c>
      <c r="JC37" s="39">
        <f t="shared" ca="1" si="228"/>
        <v>0</v>
      </c>
      <c r="JD37" s="39">
        <f t="shared" ca="1" si="229"/>
        <v>0</v>
      </c>
      <c r="JE37" s="39">
        <f t="shared" ca="1" si="230"/>
        <v>0</v>
      </c>
      <c r="JF37" s="39">
        <f t="shared" ca="1" si="231"/>
        <v>0</v>
      </c>
      <c r="JG37" s="39">
        <f t="shared" ca="1" si="232"/>
        <v>0</v>
      </c>
      <c r="JH37" s="39">
        <f t="shared" ca="1" si="233"/>
        <v>0</v>
      </c>
      <c r="JI37" s="39">
        <f t="shared" ca="1" si="234"/>
        <v>0</v>
      </c>
      <c r="JJ37" s="39">
        <f t="shared" ca="1" si="235"/>
        <v>0</v>
      </c>
      <c r="JK37" s="39">
        <f t="shared" ca="1" si="236"/>
        <v>0</v>
      </c>
      <c r="JL37" s="39">
        <f t="shared" ca="1" si="237"/>
        <v>0</v>
      </c>
      <c r="JM37" s="39">
        <f t="shared" ca="1" si="238"/>
        <v>0</v>
      </c>
      <c r="JN37" s="39">
        <f t="shared" ca="1" si="239"/>
        <v>0</v>
      </c>
      <c r="JO37" s="39">
        <f t="shared" ca="1" si="240"/>
        <v>0</v>
      </c>
      <c r="JP37" s="39">
        <f t="shared" ca="1" si="241"/>
        <v>0</v>
      </c>
      <c r="JQ37" s="39">
        <f t="shared" ca="1" si="242"/>
        <v>0</v>
      </c>
      <c r="JR37" s="39">
        <f t="shared" ca="1" si="243"/>
        <v>0</v>
      </c>
      <c r="JS37" s="39">
        <f t="shared" ca="1" si="244"/>
        <v>0</v>
      </c>
      <c r="JT37" s="39">
        <f t="shared" ca="1" si="245"/>
        <v>0</v>
      </c>
      <c r="JU37" s="39">
        <f t="shared" ca="1" si="246"/>
        <v>0</v>
      </c>
      <c r="JV37" s="39">
        <f t="shared" ca="1" si="247"/>
        <v>0</v>
      </c>
      <c r="JW37" s="39">
        <f t="shared" ca="1" si="248"/>
        <v>0</v>
      </c>
      <c r="JX37" s="39">
        <f t="shared" ca="1" si="249"/>
        <v>0</v>
      </c>
      <c r="JY37" s="39">
        <f t="shared" ca="1" si="250"/>
        <v>0</v>
      </c>
      <c r="JZ37" s="39">
        <f t="shared" ca="1" si="251"/>
        <v>0</v>
      </c>
      <c r="KA37" s="39">
        <f t="shared" ca="1" si="252"/>
        <v>0</v>
      </c>
      <c r="KB37" s="39">
        <f t="shared" ca="1" si="253"/>
        <v>0</v>
      </c>
      <c r="KC37" s="39">
        <f t="shared" ca="1" si="254"/>
        <v>-167</v>
      </c>
      <c r="KD37" s="39">
        <f t="shared" ca="1" si="255"/>
        <v>7</v>
      </c>
      <c r="KE37" s="39">
        <f t="shared" ca="1" si="256"/>
        <v>3</v>
      </c>
      <c r="KF37" s="39">
        <f t="shared" ca="1" si="257"/>
        <v>13</v>
      </c>
      <c r="KG37" s="39">
        <f t="shared" ca="1" si="258"/>
        <v>1</v>
      </c>
      <c r="KH37" s="39">
        <f t="shared" ca="1" si="259"/>
        <v>0</v>
      </c>
      <c r="KI37" s="39">
        <f t="shared" ca="1" si="260"/>
        <v>0</v>
      </c>
      <c r="KJ37" s="39">
        <f t="shared" ca="1" si="261"/>
        <v>0</v>
      </c>
      <c r="KK37" s="39">
        <f t="shared" ca="1" si="262"/>
        <v>0</v>
      </c>
      <c r="KL37" s="39">
        <f t="shared" ca="1" si="263"/>
        <v>0</v>
      </c>
      <c r="KM37" s="39">
        <f t="shared" ca="1" si="264"/>
        <v>0</v>
      </c>
      <c r="KN37" s="39">
        <f t="shared" ca="1" si="265"/>
        <v>0</v>
      </c>
      <c r="KO37" s="39">
        <f t="shared" ca="1" si="266"/>
        <v>0</v>
      </c>
      <c r="KP37" s="39">
        <f t="shared" ca="1" si="267"/>
        <v>0</v>
      </c>
      <c r="KQ37" s="39">
        <f t="shared" ca="1" si="268"/>
        <v>0</v>
      </c>
      <c r="KR37" s="39">
        <f t="shared" ca="1" si="269"/>
        <v>0</v>
      </c>
      <c r="KS37" s="39">
        <f t="shared" ca="1" si="270"/>
        <v>0</v>
      </c>
      <c r="KT37" s="39">
        <f t="shared" ca="1" si="271"/>
        <v>0</v>
      </c>
      <c r="KU37" s="39">
        <f t="shared" ca="1" si="272"/>
        <v>0</v>
      </c>
      <c r="KV37" s="39">
        <f t="shared" ca="1" si="273"/>
        <v>0</v>
      </c>
      <c r="KW37" s="39">
        <f t="shared" ca="1" si="274"/>
        <v>0</v>
      </c>
      <c r="KX37" s="39">
        <f t="shared" ca="1" si="275"/>
        <v>-245</v>
      </c>
      <c r="KY37" s="39">
        <f t="shared" ca="1" si="276"/>
        <v>2</v>
      </c>
      <c r="KZ37" s="39">
        <f t="shared" ca="1" si="277"/>
        <v>1</v>
      </c>
      <c r="LA37" s="39">
        <f t="shared" ca="1" si="278"/>
        <v>139</v>
      </c>
      <c r="LB37" s="39">
        <f t="shared" ca="1" si="279"/>
        <v>0</v>
      </c>
      <c r="LC37" s="39">
        <f t="shared" ca="1" si="280"/>
        <v>0</v>
      </c>
      <c r="LD37" s="39">
        <f t="shared" ca="1" si="281"/>
        <v>0</v>
      </c>
      <c r="LE37" s="39">
        <f t="shared" ca="1" si="282"/>
        <v>0</v>
      </c>
      <c r="LF37" s="39">
        <f t="shared" ca="1" si="283"/>
        <v>2</v>
      </c>
      <c r="LG37" s="39">
        <f t="shared" ca="1" si="284"/>
        <v>2</v>
      </c>
      <c r="LH37" s="39">
        <f t="shared" ca="1" si="285"/>
        <v>160</v>
      </c>
      <c r="LI37" s="39">
        <f t="shared" ca="1" si="286"/>
        <v>5</v>
      </c>
      <c r="LJ37" s="39">
        <f t="shared" ca="1" si="287"/>
        <v>10</v>
      </c>
      <c r="LK37" s="39">
        <f t="shared" ca="1" si="288"/>
        <v>0</v>
      </c>
      <c r="LL37" s="39">
        <f t="shared" ca="1" si="289"/>
        <v>0</v>
      </c>
      <c r="LM37" s="39">
        <f t="shared" ca="1" si="290"/>
        <v>0</v>
      </c>
      <c r="LN37" s="39">
        <f t="shared" ca="1" si="291"/>
        <v>0</v>
      </c>
      <c r="LO37" s="39">
        <f t="shared" ca="1" si="292"/>
        <v>0</v>
      </c>
      <c r="LP37" s="39">
        <f t="shared" ca="1" si="293"/>
        <v>0</v>
      </c>
      <c r="LQ37" s="39">
        <f t="shared" ca="1" si="294"/>
        <v>0</v>
      </c>
      <c r="LR37" s="39">
        <f t="shared" ca="1" si="295"/>
        <v>0</v>
      </c>
      <c r="LS37" s="39">
        <f t="shared" ca="1" si="296"/>
        <v>2</v>
      </c>
      <c r="LT37" s="39">
        <f t="shared" ca="1" si="297"/>
        <v>769</v>
      </c>
      <c r="LU37" s="39">
        <f t="shared" ca="1" si="298"/>
        <v>5</v>
      </c>
      <c r="LV37" s="39">
        <f t="shared" ca="1" si="299"/>
        <v>13</v>
      </c>
      <c r="LW37" s="39">
        <f t="shared" ca="1" si="300"/>
        <v>59</v>
      </c>
      <c r="LX37" s="39">
        <f t="shared" ca="1" si="301"/>
        <v>6400</v>
      </c>
      <c r="LY37" s="39">
        <f t="shared" ca="1" si="302"/>
        <v>29</v>
      </c>
      <c r="LZ37" s="39">
        <f t="shared" ca="1" si="303"/>
        <v>0</v>
      </c>
      <c r="MA37" s="39">
        <f t="shared" ca="1" si="304"/>
        <v>16</v>
      </c>
      <c r="MB37" s="39">
        <f t="shared" ca="1" si="305"/>
        <v>0</v>
      </c>
      <c r="MC37" s="39">
        <f t="shared" ca="1" si="306"/>
        <v>0</v>
      </c>
      <c r="MD37" s="39">
        <f t="shared" ca="1" si="307"/>
        <v>0</v>
      </c>
      <c r="ME37" s="39">
        <f t="shared" ca="1" si="308"/>
        <v>0</v>
      </c>
      <c r="MF37" s="39">
        <f t="shared" ca="1" si="309"/>
        <v>0</v>
      </c>
      <c r="MG37" s="39">
        <f t="shared" ca="1" si="310"/>
        <v>0</v>
      </c>
      <c r="MH37" s="39">
        <f t="shared" ca="1" si="311"/>
        <v>0</v>
      </c>
      <c r="MI37" s="39">
        <f t="shared" ca="1" si="312"/>
        <v>0</v>
      </c>
      <c r="MJ37" s="39">
        <f t="shared" ca="1" si="313"/>
        <v>0</v>
      </c>
      <c r="MK37" s="39">
        <f t="shared" ca="1" si="314"/>
        <v>0</v>
      </c>
      <c r="ML37" s="39">
        <f t="shared" ca="1" si="315"/>
        <v>0</v>
      </c>
      <c r="MM37" s="39">
        <f t="shared" ca="1" si="316"/>
        <v>0</v>
      </c>
      <c r="MN37" s="39">
        <f t="shared" ca="1" si="317"/>
        <v>0</v>
      </c>
      <c r="MO37" s="39">
        <f t="shared" ca="1" si="318"/>
        <v>0</v>
      </c>
      <c r="MP37" s="39">
        <f t="shared" ca="1" si="319"/>
        <v>0</v>
      </c>
      <c r="MQ37" s="39">
        <f t="shared" ca="1" si="320"/>
        <v>0</v>
      </c>
      <c r="MR37" s="39">
        <f t="shared" ca="1" si="321"/>
        <v>0</v>
      </c>
      <c r="MS37" s="39">
        <f t="shared" ca="1" si="322"/>
        <v>0</v>
      </c>
      <c r="MT37" s="39">
        <f t="shared" ca="1" si="323"/>
        <v>0</v>
      </c>
      <c r="MU37" s="39">
        <f t="shared" ca="1" si="324"/>
        <v>0</v>
      </c>
      <c r="MV37" s="39">
        <f t="shared" ca="1" si="325"/>
        <v>0</v>
      </c>
      <c r="MW37" s="39">
        <f t="shared" ca="1" si="326"/>
        <v>0</v>
      </c>
      <c r="MX37" s="39">
        <f t="shared" ca="1" si="327"/>
        <v>0</v>
      </c>
      <c r="MY37" s="39">
        <f t="shared" ca="1" si="328"/>
        <v>0</v>
      </c>
      <c r="MZ37" s="39">
        <f t="shared" ca="1" si="329"/>
        <v>0</v>
      </c>
      <c r="NA37" s="39">
        <f t="shared" ca="1" si="330"/>
        <v>0</v>
      </c>
      <c r="NB37" s="39">
        <f t="shared" ca="1" si="331"/>
        <v>10</v>
      </c>
      <c r="NC37" s="39">
        <f t="shared" ca="1" si="332"/>
        <v>5</v>
      </c>
      <c r="ND37" s="39">
        <f t="shared" ca="1" si="333"/>
        <v>125</v>
      </c>
      <c r="NE37" s="39">
        <f t="shared" ca="1" si="334"/>
        <v>5</v>
      </c>
      <c r="NF37" s="39">
        <f t="shared" ca="1" si="335"/>
        <v>0</v>
      </c>
      <c r="NG37" s="39">
        <f t="shared" ca="1" si="336"/>
        <v>0</v>
      </c>
      <c r="NH37" s="39">
        <f t="shared" ca="1" si="337"/>
        <v>0</v>
      </c>
      <c r="NI37" s="39">
        <f t="shared" ca="1" si="338"/>
        <v>22132</v>
      </c>
      <c r="NJ37" s="39">
        <f t="shared" ca="1" si="339"/>
        <v>0</v>
      </c>
      <c r="NK37" s="39">
        <f t="shared" ca="1" si="340"/>
        <v>0</v>
      </c>
      <c r="NL37" s="39">
        <f t="shared" ca="1" si="341"/>
        <v>0</v>
      </c>
      <c r="NM37" s="39">
        <f t="shared" ca="1" si="342"/>
        <v>0</v>
      </c>
      <c r="NN37" s="39">
        <f t="shared" ca="1" si="343"/>
        <v>0</v>
      </c>
      <c r="NO37" s="39">
        <f t="shared" ca="1" si="344"/>
        <v>0</v>
      </c>
      <c r="NP37" s="39">
        <f t="shared" ca="1" si="345"/>
        <v>0</v>
      </c>
      <c r="NQ37" s="39">
        <f t="shared" ca="1" si="346"/>
        <v>0</v>
      </c>
      <c r="NR37" s="39">
        <f t="shared" ca="1" si="347"/>
        <v>0</v>
      </c>
      <c r="NS37" s="39">
        <f t="shared" ca="1" si="348"/>
        <v>0</v>
      </c>
      <c r="NT37" s="39">
        <f t="shared" ca="1" si="349"/>
        <v>0</v>
      </c>
      <c r="NU37" s="39">
        <f t="shared" ca="1" si="350"/>
        <v>0</v>
      </c>
      <c r="NV37" s="39">
        <f t="shared" ca="1" si="351"/>
        <v>0</v>
      </c>
    </row>
    <row r="38" spans="1:386" x14ac:dyDescent="0.2">
      <c r="A38" s="39">
        <f>'node config'!$A38</f>
        <v>9</v>
      </c>
      <c r="B38" s="39" t="str">
        <f>'node config'!$C38</f>
        <v>app_prod</v>
      </c>
      <c r="C38" s="39">
        <f>'node config'!E38</f>
        <v>4</v>
      </c>
      <c r="D38" s="40">
        <f>'node config'!$H38</f>
        <v>0</v>
      </c>
      <c r="E38" s="36">
        <f ca="1">IF(ISBLANK(OFFSET('node config'!$U38,0,2*(COLUMN()-COLUMN($E38)))),"",OFFSET('node config'!$U38,0,2*(COLUMN()-COLUMN($E38))))</f>
        <v>34</v>
      </c>
      <c r="F38" s="36" t="str">
        <f ca="1">IF(ISBLANK(OFFSET('node config'!$U38,0,2*(COLUMN()-COLUMN($E38)))),"",OFFSET('node config'!$U38,0,2*(COLUMN()-COLUMN($E38))))</f>
        <v/>
      </c>
      <c r="G38" s="36" t="str">
        <f ca="1">IF(ISBLANK(OFFSET('node config'!$U38,0,2*(COLUMN()-COLUMN($E38)))),"",OFFSET('node config'!$U38,0,2*(COLUMN()-COLUMN($E38))))</f>
        <v/>
      </c>
      <c r="H38" s="36" t="str">
        <f ca="1">IF(ISBLANK(OFFSET('node config'!$U38,0,2*(COLUMN()-COLUMN($E38)))),"",OFFSET('node config'!$U38,0,2*(COLUMN()-COLUMN($E38))))</f>
        <v/>
      </c>
      <c r="I38" s="36" t="str">
        <f ca="1">IF(ISBLANK(OFFSET('node config'!$U38,0,2*(COLUMN()-COLUMN($E38)))),"",OFFSET('node config'!$U38,0,2*(COLUMN()-COLUMN($E38))))</f>
        <v/>
      </c>
      <c r="J38" s="36" t="str">
        <f ca="1">IF(ISBLANK(OFFSET('node config'!$U38,0,2*(COLUMN()-COLUMN($E38)))),"",OFFSET('node config'!$U38,0,2*(COLUMN()-COLUMN($E38))))</f>
        <v/>
      </c>
      <c r="K38" s="36" t="str">
        <f ca="1">IF(ISBLANK(OFFSET('node config'!$U38,0,2*(COLUMN()-COLUMN($E38)))),"",OFFSET('node config'!$U38,0,2*(COLUMN()-COLUMN($E38))))</f>
        <v/>
      </c>
      <c r="L38" s="36" t="str">
        <f ca="1">IF(ISBLANK(OFFSET('node config'!$U38,0,2*(COLUMN()-COLUMN($E38)))),"",OFFSET('node config'!$U38,0,2*(COLUMN()-COLUMN($E38))))</f>
        <v/>
      </c>
      <c r="M38" s="38">
        <f ca="1">IFERROR(OFFSET('node config'!$V38,0,2*(COLUMN()-COLUMN($M38)))/INDEX('node config'!$B38:$B87,MATCH(E38,'node config'!$A38:$A87,0))-1,"")</f>
        <v>2</v>
      </c>
      <c r="N38" s="38" t="str">
        <f ca="1">IFERROR(OFFSET('node config'!$V38,0,2*(COLUMN()-COLUMN($M38)))/INDEX('node config'!$B38:$B87,MATCH(F38,'node config'!$A38:$A87,0))-1,"")</f>
        <v/>
      </c>
      <c r="O38" s="38" t="str">
        <f ca="1">IFERROR(OFFSET('node config'!$V38,0,2*(COLUMN()-COLUMN($M38)))/INDEX('node config'!$B38:$B87,MATCH(G38,'node config'!$A38:$A87,0))-1,"")</f>
        <v/>
      </c>
      <c r="P38" s="38" t="str">
        <f ca="1">IFERROR(OFFSET('node config'!$V38,0,2*(COLUMN()-COLUMN($M38)))/INDEX('node config'!$B38:$B87,MATCH(H38,'node config'!$A38:$A87,0))-1,"")</f>
        <v/>
      </c>
      <c r="Q38" s="38" t="str">
        <f ca="1">IFERROR(OFFSET('node config'!$V38,0,2*(COLUMN()-COLUMN($M38)))/INDEX('node config'!$B38:$B87,MATCH(I38,'node config'!$A38:$A87,0))-1,"")</f>
        <v/>
      </c>
      <c r="R38" s="38" t="str">
        <f ca="1">IFERROR(OFFSET('node config'!$V38,0,2*(COLUMN()-COLUMN($M38)))/INDEX('node config'!$B38:$B87,MATCH(J38,'node config'!$A38:$A87,0))-1,"")</f>
        <v/>
      </c>
      <c r="S38" s="38" t="str">
        <f ca="1">IFERROR(OFFSET('node config'!$V38,0,2*(COLUMN()-COLUMN($M38)))/INDEX('node config'!$B38:$B87,MATCH(K38,'node config'!$A38:$A87,0))-1,"")</f>
        <v/>
      </c>
      <c r="T38" s="38" t="str">
        <f ca="1">IFERROR(OFFSET('node config'!$V38,0,2*(COLUMN()-COLUMN($M38)))/INDEX('node config'!$B38:$B87,MATCH(L38,'node config'!$A38:$A87,0))-1,"")</f>
        <v/>
      </c>
      <c r="U38" s="36">
        <f t="shared" ca="1" si="352"/>
        <v>240</v>
      </c>
      <c r="V38" s="36" t="str">
        <f t="shared" ca="1" si="352"/>
        <v/>
      </c>
      <c r="W38" s="36" t="str">
        <f t="shared" ca="1" si="352"/>
        <v/>
      </c>
      <c r="X38" s="36" t="str">
        <f t="shared" ca="1" si="352"/>
        <v/>
      </c>
      <c r="Y38" s="36" t="str">
        <f t="shared" ca="1" si="352"/>
        <v/>
      </c>
      <c r="Z38" s="36" t="str">
        <f t="shared" ca="1" si="352"/>
        <v/>
      </c>
      <c r="AA38" s="36" t="str">
        <f t="shared" ca="1" si="352"/>
        <v/>
      </c>
      <c r="AB38" s="36" t="str">
        <f t="shared" ca="1" si="352"/>
        <v/>
      </c>
      <c r="AC38" s="40">
        <f t="shared" ca="1" si="353"/>
        <v>940470</v>
      </c>
      <c r="AD38" s="40">
        <f t="shared" ca="1" si="354"/>
        <v>47</v>
      </c>
      <c r="AE38" s="40">
        <f t="shared" ca="1" si="355"/>
        <v>23</v>
      </c>
      <c r="AF38" s="40">
        <f t="shared" ca="1" si="356"/>
        <v>870</v>
      </c>
      <c r="AG38" s="40">
        <f t="shared" ca="1" si="357"/>
        <v>1</v>
      </c>
      <c r="AH38" s="40">
        <f t="shared" ca="1" si="358"/>
        <v>0</v>
      </c>
      <c r="AI38" s="40">
        <f t="shared" ca="1" si="359"/>
        <v>0</v>
      </c>
      <c r="AJ38" s="40">
        <f t="shared" ca="1" si="360"/>
        <v>0</v>
      </c>
      <c r="AK38" s="39">
        <f t="shared" ca="1" si="2"/>
        <v>0</v>
      </c>
      <c r="AL38" s="39">
        <f t="shared" ca="1" si="3"/>
        <v>0</v>
      </c>
      <c r="AM38" s="39">
        <f t="shared" ca="1" si="4"/>
        <v>0</v>
      </c>
      <c r="AN38" s="39">
        <f t="shared" ca="1" si="5"/>
        <v>0</v>
      </c>
      <c r="AO38" s="39">
        <f t="shared" ca="1" si="6"/>
        <v>0</v>
      </c>
      <c r="AP38" s="39">
        <f t="shared" ca="1" si="7"/>
        <v>0</v>
      </c>
      <c r="AQ38" s="39">
        <f t="shared" ca="1" si="8"/>
        <v>0</v>
      </c>
      <c r="AR38" s="39">
        <f t="shared" ca="1" si="9"/>
        <v>22132</v>
      </c>
      <c r="AS38" s="39">
        <f t="shared" ca="1" si="10"/>
        <v>22132</v>
      </c>
      <c r="AT38" s="39">
        <f t="shared" ca="1" si="11"/>
        <v>22132</v>
      </c>
      <c r="AU38" s="39">
        <f t="shared" ca="1" si="12"/>
        <v>0</v>
      </c>
      <c r="AV38" s="39">
        <f t="shared" ca="1" si="13"/>
        <v>0</v>
      </c>
      <c r="AW38" s="39">
        <f t="shared" ca="1" si="14"/>
        <v>0</v>
      </c>
      <c r="AX38" s="39">
        <f t="shared" ca="1" si="15"/>
        <v>0</v>
      </c>
      <c r="AY38" s="39">
        <f t="shared" ca="1" si="16"/>
        <v>0</v>
      </c>
      <c r="AZ38" s="39">
        <f t="shared" ca="1" si="17"/>
        <v>0</v>
      </c>
      <c r="BA38" s="39">
        <f t="shared" ca="1" si="18"/>
        <v>0</v>
      </c>
      <c r="BB38" s="39">
        <f t="shared" ca="1" si="19"/>
        <v>0</v>
      </c>
      <c r="BC38" s="39">
        <f t="shared" ca="1" si="20"/>
        <v>0</v>
      </c>
      <c r="BD38" s="39">
        <f t="shared" ca="1" si="21"/>
        <v>0</v>
      </c>
      <c r="BE38" s="39">
        <f t="shared" ca="1" si="22"/>
        <v>0</v>
      </c>
      <c r="BF38" s="39">
        <f t="shared" ca="1" si="23"/>
        <v>0</v>
      </c>
      <c r="BG38" s="39">
        <f t="shared" ca="1" si="24"/>
        <v>0</v>
      </c>
      <c r="BH38" s="39">
        <f t="shared" ca="1" si="25"/>
        <v>0</v>
      </c>
      <c r="BI38" s="39">
        <f t="shared" ca="1" si="26"/>
        <v>0</v>
      </c>
      <c r="BJ38" s="39">
        <f t="shared" ca="1" si="27"/>
        <v>0</v>
      </c>
      <c r="BK38" s="39">
        <f t="shared" ca="1" si="28"/>
        <v>0</v>
      </c>
      <c r="BL38" s="39">
        <f t="shared" ca="1" si="29"/>
        <v>0</v>
      </c>
      <c r="BM38" s="39">
        <f t="shared" ca="1" si="30"/>
        <v>0</v>
      </c>
      <c r="BN38" s="39">
        <f t="shared" ca="1" si="31"/>
        <v>0</v>
      </c>
      <c r="BO38" s="39">
        <f t="shared" ca="1" si="32"/>
        <v>0</v>
      </c>
      <c r="BP38" s="39">
        <f t="shared" ca="1" si="33"/>
        <v>0</v>
      </c>
      <c r="BQ38" s="39">
        <f t="shared" ca="1" si="34"/>
        <v>0</v>
      </c>
      <c r="BR38" s="39">
        <f t="shared" ca="1" si="35"/>
        <v>0</v>
      </c>
      <c r="BS38" s="39">
        <f t="shared" ca="1" si="36"/>
        <v>0</v>
      </c>
      <c r="BT38" s="39">
        <f t="shared" ca="1" si="37"/>
        <v>2</v>
      </c>
      <c r="BU38" s="39">
        <f t="shared" ca="1" si="38"/>
        <v>29</v>
      </c>
      <c r="BV38" s="39">
        <f t="shared" ca="1" si="39"/>
        <v>-195</v>
      </c>
      <c r="BW38" s="39">
        <f t="shared" ca="1" si="40"/>
        <v>4</v>
      </c>
      <c r="BX38" s="39">
        <f t="shared" ca="1" si="41"/>
        <v>0</v>
      </c>
      <c r="BY38" s="39">
        <f t="shared" ca="1" si="42"/>
        <v>0</v>
      </c>
      <c r="BZ38" s="39">
        <f t="shared" ca="1" si="43"/>
        <v>0</v>
      </c>
      <c r="CA38" s="39">
        <f t="shared" ca="1" si="44"/>
        <v>0</v>
      </c>
      <c r="CB38" s="39">
        <f t="shared" ca="1" si="45"/>
        <v>0</v>
      </c>
      <c r="CC38" s="39">
        <f t="shared" ca="1" si="46"/>
        <v>0</v>
      </c>
      <c r="CD38" s="39">
        <f t="shared" ca="1" si="47"/>
        <v>0</v>
      </c>
      <c r="CE38" s="39">
        <f t="shared" ca="1" si="48"/>
        <v>0</v>
      </c>
      <c r="CF38" s="39">
        <f t="shared" ca="1" si="49"/>
        <v>0</v>
      </c>
      <c r="CG38" s="39">
        <f t="shared" ca="1" si="50"/>
        <v>0</v>
      </c>
      <c r="CH38" s="39">
        <f t="shared" ca="1" si="51"/>
        <v>0</v>
      </c>
      <c r="CI38" s="39">
        <f t="shared" ca="1" si="52"/>
        <v>0</v>
      </c>
      <c r="CJ38" s="39">
        <f t="shared" ca="1" si="53"/>
        <v>0</v>
      </c>
      <c r="CK38" s="39">
        <f t="shared" ca="1" si="54"/>
        <v>0</v>
      </c>
      <c r="CL38" s="39">
        <f t="shared" ca="1" si="55"/>
        <v>0</v>
      </c>
      <c r="CM38" s="39">
        <f t="shared" ca="1" si="56"/>
        <v>0</v>
      </c>
      <c r="CN38" s="39">
        <f t="shared" ca="1" si="57"/>
        <v>0</v>
      </c>
      <c r="CO38" s="39">
        <f t="shared" ca="1" si="58"/>
        <v>0</v>
      </c>
      <c r="CP38" s="39">
        <f t="shared" ca="1" si="59"/>
        <v>0</v>
      </c>
      <c r="CQ38" s="39">
        <f t="shared" ca="1" si="60"/>
        <v>0</v>
      </c>
      <c r="CR38" s="39">
        <f t="shared" ca="1" si="61"/>
        <v>0</v>
      </c>
      <c r="CS38" s="39">
        <f t="shared" ca="1" si="62"/>
        <v>0</v>
      </c>
      <c r="CT38" s="39">
        <f t="shared" ca="1" si="63"/>
        <v>0</v>
      </c>
      <c r="CU38" s="39">
        <f t="shared" ca="1" si="64"/>
        <v>0</v>
      </c>
      <c r="CV38" s="39">
        <f t="shared" ca="1" si="65"/>
        <v>47</v>
      </c>
      <c r="CW38" s="39">
        <f t="shared" ca="1" si="66"/>
        <v>23</v>
      </c>
      <c r="CX38" s="39">
        <f t="shared" ca="1" si="67"/>
        <v>870</v>
      </c>
      <c r="CY38" s="39">
        <f t="shared" ca="1" si="68"/>
        <v>1</v>
      </c>
      <c r="CZ38" s="39">
        <f t="shared" ca="1" si="69"/>
        <v>0</v>
      </c>
      <c r="DA38" s="39">
        <f t="shared" ca="1" si="70"/>
        <v>0</v>
      </c>
      <c r="DB38" s="39">
        <f t="shared" ca="1" si="71"/>
        <v>0</v>
      </c>
      <c r="DC38" s="39">
        <f t="shared" ca="1" si="72"/>
        <v>22132</v>
      </c>
      <c r="DD38" s="39">
        <f t="shared" ca="1" si="73"/>
        <v>22132</v>
      </c>
      <c r="DE38" s="39">
        <f t="shared" ca="1" si="74"/>
        <v>-45240</v>
      </c>
      <c r="DF38" s="39">
        <f t="shared" ca="1" si="75"/>
        <v>0</v>
      </c>
      <c r="DG38" s="39">
        <f t="shared" ca="1" si="76"/>
        <v>0</v>
      </c>
      <c r="DH38" s="39">
        <f t="shared" ca="1" si="77"/>
        <v>0</v>
      </c>
      <c r="DI38" s="39">
        <f t="shared" ca="1" si="78"/>
        <v>0</v>
      </c>
      <c r="DJ38" s="39">
        <f t="shared" ca="1" si="79"/>
        <v>0</v>
      </c>
      <c r="DK38" s="39">
        <f t="shared" ca="1" si="80"/>
        <v>0</v>
      </c>
      <c r="DL38" s="39">
        <f t="shared" ca="1" si="81"/>
        <v>0</v>
      </c>
      <c r="DM38" s="39">
        <f t="shared" ca="1" si="82"/>
        <v>0</v>
      </c>
      <c r="DN38" s="39">
        <f t="shared" ca="1" si="83"/>
        <v>0</v>
      </c>
      <c r="DO38" s="39">
        <f t="shared" ca="1" si="84"/>
        <v>0</v>
      </c>
      <c r="DP38" s="39">
        <f t="shared" ca="1" si="85"/>
        <v>0</v>
      </c>
      <c r="DQ38" s="39">
        <f t="shared" ca="1" si="86"/>
        <v>0</v>
      </c>
      <c r="DR38" s="39">
        <f t="shared" ca="1" si="87"/>
        <v>0</v>
      </c>
      <c r="DS38" s="39">
        <f t="shared" ca="1" si="88"/>
        <v>0</v>
      </c>
      <c r="DT38" s="39">
        <f t="shared" ca="1" si="89"/>
        <v>0</v>
      </c>
      <c r="DU38" s="39">
        <f t="shared" ca="1" si="90"/>
        <v>0</v>
      </c>
      <c r="DV38" s="39">
        <f t="shared" ca="1" si="91"/>
        <v>0</v>
      </c>
      <c r="DW38" s="39">
        <f t="shared" ca="1" si="92"/>
        <v>0</v>
      </c>
      <c r="DX38" s="39">
        <f t="shared" ca="1" si="93"/>
        <v>0</v>
      </c>
      <c r="DY38" s="39">
        <f t="shared" ca="1" si="94"/>
        <v>0</v>
      </c>
      <c r="DZ38" s="39">
        <f t="shared" ca="1" si="95"/>
        <v>0</v>
      </c>
      <c r="EA38" s="39">
        <f t="shared" ca="1" si="96"/>
        <v>0</v>
      </c>
      <c r="EB38" s="39">
        <f t="shared" ca="1" si="97"/>
        <v>0</v>
      </c>
      <c r="EC38" s="39">
        <f t="shared" ca="1" si="98"/>
        <v>0</v>
      </c>
      <c r="ED38" s="39">
        <f t="shared" ca="1" si="99"/>
        <v>0</v>
      </c>
      <c r="EE38" s="39">
        <f t="shared" ca="1" si="100"/>
        <v>0</v>
      </c>
      <c r="EF38" s="39">
        <f t="shared" ca="1" si="101"/>
        <v>0</v>
      </c>
      <c r="EG38" s="39">
        <f t="shared" ca="1" si="102"/>
        <v>0</v>
      </c>
      <c r="EH38" s="39">
        <f t="shared" ca="1" si="103"/>
        <v>0</v>
      </c>
      <c r="EI38" s="39">
        <f t="shared" ca="1" si="104"/>
        <v>0</v>
      </c>
      <c r="EJ38" s="39">
        <f t="shared" ca="1" si="105"/>
        <v>0</v>
      </c>
      <c r="EK38" s="39">
        <f t="shared" ca="1" si="106"/>
        <v>0</v>
      </c>
      <c r="EL38" s="39">
        <f t="shared" ca="1" si="107"/>
        <v>0</v>
      </c>
      <c r="EM38" s="39">
        <f t="shared" ca="1" si="108"/>
        <v>0</v>
      </c>
      <c r="EN38" s="39">
        <f t="shared" ca="1" si="109"/>
        <v>0</v>
      </c>
      <c r="EO38" s="39">
        <f t="shared" ca="1" si="110"/>
        <v>0</v>
      </c>
      <c r="EP38" s="39">
        <f t="shared" ca="1" si="111"/>
        <v>0</v>
      </c>
      <c r="EQ38" s="39">
        <f t="shared" ca="1" si="112"/>
        <v>0</v>
      </c>
      <c r="ER38" s="39">
        <f t="shared" ca="1" si="113"/>
        <v>0</v>
      </c>
      <c r="ES38" s="39">
        <f t="shared" ca="1" si="114"/>
        <v>0</v>
      </c>
      <c r="ET38" s="39">
        <f t="shared" ca="1" si="115"/>
        <v>0</v>
      </c>
      <c r="EU38" s="39">
        <f t="shared" ca="1" si="116"/>
        <v>0</v>
      </c>
      <c r="EV38" s="39">
        <f t="shared" ca="1" si="117"/>
        <v>0</v>
      </c>
      <c r="EW38" s="39">
        <f t="shared" ca="1" si="118"/>
        <v>0</v>
      </c>
      <c r="EX38" s="39">
        <f t="shared" ca="1" si="119"/>
        <v>0</v>
      </c>
      <c r="EY38" s="39">
        <f t="shared" ca="1" si="120"/>
        <v>0</v>
      </c>
      <c r="EZ38" s="39">
        <f t="shared" ca="1" si="121"/>
        <v>1094711488000</v>
      </c>
      <c r="FA38" s="39">
        <f t="shared" ca="1" si="122"/>
        <v>0</v>
      </c>
      <c r="FB38" s="39">
        <f t="shared" ca="1" si="123"/>
        <v>10840816283968</v>
      </c>
      <c r="FC38" s="39">
        <f t="shared" ca="1" si="124"/>
        <v>-22159702181760</v>
      </c>
      <c r="FD38" s="39">
        <f t="shared" ca="1" si="125"/>
        <v>0</v>
      </c>
      <c r="FE38" s="39">
        <f t="shared" ca="1" si="126"/>
        <v>0</v>
      </c>
      <c r="FF38" s="39">
        <f t="shared" ca="1" si="127"/>
        <v>0</v>
      </c>
      <c r="FG38" s="39">
        <f t="shared" ca="1" si="128"/>
        <v>0</v>
      </c>
      <c r="FH38" s="39">
        <f t="shared" ca="1" si="129"/>
        <v>0</v>
      </c>
      <c r="FI38" s="39">
        <f t="shared" ca="1" si="130"/>
        <v>0</v>
      </c>
      <c r="FJ38" s="39">
        <f t="shared" ca="1" si="131"/>
        <v>0</v>
      </c>
      <c r="FK38" s="39">
        <f t="shared" ca="1" si="132"/>
        <v>0</v>
      </c>
      <c r="FL38" s="39">
        <f t="shared" ca="1" si="133"/>
        <v>0</v>
      </c>
      <c r="FM38" s="39">
        <f t="shared" ca="1" si="134"/>
        <v>0</v>
      </c>
      <c r="FN38" s="39">
        <f t="shared" ca="1" si="135"/>
        <v>0</v>
      </c>
      <c r="FO38" s="39">
        <f t="shared" ca="1" si="136"/>
        <v>0</v>
      </c>
      <c r="FP38" s="39">
        <f t="shared" ca="1" si="137"/>
        <v>0</v>
      </c>
      <c r="FQ38" s="39">
        <f t="shared" ca="1" si="138"/>
        <v>0</v>
      </c>
      <c r="FR38" s="39">
        <f t="shared" ca="1" si="139"/>
        <v>0</v>
      </c>
      <c r="FS38" s="39">
        <f t="shared" ca="1" si="140"/>
        <v>0</v>
      </c>
      <c r="FT38" s="39">
        <f t="shared" ca="1" si="141"/>
        <v>0</v>
      </c>
      <c r="FU38" s="39">
        <f t="shared" ca="1" si="142"/>
        <v>0</v>
      </c>
      <c r="FV38" s="39">
        <f t="shared" ca="1" si="143"/>
        <v>0</v>
      </c>
      <c r="FW38" s="39">
        <f t="shared" ca="1" si="144"/>
        <v>0</v>
      </c>
      <c r="FX38" s="39">
        <f t="shared" ca="1" si="145"/>
        <v>0</v>
      </c>
      <c r="FY38" s="39">
        <f t="shared" ca="1" si="146"/>
        <v>0</v>
      </c>
      <c r="FZ38" s="39">
        <f t="shared" ca="1" si="147"/>
        <v>0</v>
      </c>
      <c r="GA38" s="39">
        <f t="shared" ca="1" si="148"/>
        <v>0</v>
      </c>
      <c r="GB38" s="39">
        <f t="shared" ca="1" si="149"/>
        <v>5</v>
      </c>
      <c r="GC38" s="39">
        <f t="shared" ca="1" si="150"/>
        <v>2</v>
      </c>
      <c r="GD38" s="39">
        <f t="shared" ca="1" si="151"/>
        <v>0</v>
      </c>
      <c r="GE38" s="39">
        <f t="shared" ca="1" si="152"/>
        <v>0</v>
      </c>
      <c r="GF38" s="39">
        <f t="shared" ca="1" si="153"/>
        <v>0</v>
      </c>
      <c r="GG38" s="39">
        <f t="shared" ca="1" si="154"/>
        <v>0</v>
      </c>
      <c r="GH38" s="39">
        <f t="shared" ca="1" si="155"/>
        <v>0</v>
      </c>
      <c r="GI38" s="39">
        <f t="shared" ca="1" si="156"/>
        <v>0</v>
      </c>
      <c r="GJ38" s="39">
        <f t="shared" ca="1" si="157"/>
        <v>0</v>
      </c>
      <c r="GK38" s="39">
        <f t="shared" ca="1" si="158"/>
        <v>0</v>
      </c>
      <c r="GL38" s="39">
        <f t="shared" ca="1" si="159"/>
        <v>0</v>
      </c>
      <c r="GM38" s="39">
        <f t="shared" ca="1" si="160"/>
        <v>0</v>
      </c>
      <c r="GN38" s="39">
        <f t="shared" ca="1" si="161"/>
        <v>0</v>
      </c>
      <c r="GO38" s="39">
        <f t="shared" ca="1" si="162"/>
        <v>0</v>
      </c>
      <c r="GP38" s="39">
        <f t="shared" ca="1" si="163"/>
        <v>0</v>
      </c>
      <c r="GQ38" s="39">
        <f t="shared" ca="1" si="164"/>
        <v>0</v>
      </c>
      <c r="GR38" s="39">
        <f t="shared" ca="1" si="165"/>
        <v>0</v>
      </c>
      <c r="GS38" s="39">
        <f t="shared" ca="1" si="166"/>
        <v>0</v>
      </c>
      <c r="GT38" s="39">
        <f t="shared" ca="1" si="167"/>
        <v>0</v>
      </c>
      <c r="GU38" s="39">
        <f t="shared" ca="1" si="168"/>
        <v>0</v>
      </c>
      <c r="GV38" s="39">
        <f t="shared" ca="1" si="169"/>
        <v>0</v>
      </c>
      <c r="GW38" s="39">
        <f t="shared" ca="1" si="170"/>
        <v>0</v>
      </c>
      <c r="GX38" s="39">
        <f t="shared" ca="1" si="171"/>
        <v>0</v>
      </c>
      <c r="GY38" s="39">
        <f t="shared" ca="1" si="172"/>
        <v>0</v>
      </c>
      <c r="GZ38" s="39">
        <f t="shared" ca="1" si="173"/>
        <v>0</v>
      </c>
      <c r="HA38" s="39">
        <f t="shared" ca="1" si="174"/>
        <v>0</v>
      </c>
      <c r="HB38" s="39">
        <f t="shared" ca="1" si="175"/>
        <v>0</v>
      </c>
      <c r="HC38" s="39">
        <f t="shared" ca="1" si="176"/>
        <v>0</v>
      </c>
      <c r="HD38" s="39">
        <f t="shared" ca="1" si="177"/>
        <v>0</v>
      </c>
      <c r="HE38" s="39">
        <f t="shared" ca="1" si="178"/>
        <v>0</v>
      </c>
      <c r="HF38" s="39">
        <f t="shared" ca="1" si="179"/>
        <v>0</v>
      </c>
      <c r="HG38" s="39">
        <f t="shared" ca="1" si="180"/>
        <v>0</v>
      </c>
      <c r="HH38" s="39">
        <f t="shared" ca="1" si="181"/>
        <v>0</v>
      </c>
      <c r="HI38" s="39">
        <f t="shared" ca="1" si="182"/>
        <v>0</v>
      </c>
      <c r="HJ38" s="39">
        <f t="shared" ca="1" si="183"/>
        <v>0</v>
      </c>
      <c r="HK38" s="39">
        <f t="shared" ca="1" si="184"/>
        <v>0</v>
      </c>
      <c r="HL38" s="39">
        <f t="shared" ca="1" si="185"/>
        <v>0</v>
      </c>
      <c r="HM38" s="39">
        <f t="shared" ca="1" si="186"/>
        <v>0</v>
      </c>
      <c r="HN38" s="39">
        <f t="shared" ca="1" si="187"/>
        <v>0</v>
      </c>
      <c r="HO38" s="39">
        <f t="shared" ca="1" si="188"/>
        <v>0</v>
      </c>
      <c r="HP38" s="39">
        <f t="shared" ca="1" si="189"/>
        <v>0</v>
      </c>
      <c r="HQ38" s="39">
        <f t="shared" ca="1" si="190"/>
        <v>0</v>
      </c>
      <c r="HR38" s="39">
        <f t="shared" ca="1" si="191"/>
        <v>36241</v>
      </c>
      <c r="HS38" s="39">
        <f t="shared" ca="1" si="192"/>
        <v>2</v>
      </c>
      <c r="HT38" s="39">
        <f t="shared" ca="1" si="193"/>
        <v>1</v>
      </c>
      <c r="HU38" s="39">
        <f t="shared" ca="1" si="194"/>
        <v>0</v>
      </c>
      <c r="HV38" s="39">
        <f t="shared" ca="1" si="195"/>
        <v>0</v>
      </c>
      <c r="HW38" s="39">
        <f t="shared" ca="1" si="196"/>
        <v>0</v>
      </c>
      <c r="HX38" s="39">
        <f t="shared" ca="1" si="197"/>
        <v>0</v>
      </c>
      <c r="HY38" s="39">
        <f t="shared" ca="1" si="198"/>
        <v>0</v>
      </c>
      <c r="HZ38" s="39">
        <f t="shared" ca="1" si="199"/>
        <v>0</v>
      </c>
      <c r="IA38" s="39">
        <f t="shared" ca="1" si="200"/>
        <v>0</v>
      </c>
      <c r="IB38" s="39">
        <f t="shared" ca="1" si="201"/>
        <v>0</v>
      </c>
      <c r="IC38" s="39">
        <f t="shared" ca="1" si="202"/>
        <v>0</v>
      </c>
      <c r="ID38" s="39">
        <f t="shared" ca="1" si="203"/>
        <v>0</v>
      </c>
      <c r="IE38" s="39">
        <f t="shared" ca="1" si="204"/>
        <v>0</v>
      </c>
      <c r="IF38" s="39">
        <f t="shared" ca="1" si="205"/>
        <v>0</v>
      </c>
      <c r="IG38" s="39">
        <f t="shared" ca="1" si="206"/>
        <v>5</v>
      </c>
      <c r="IH38" s="39">
        <f t="shared" ca="1" si="207"/>
        <v>2</v>
      </c>
      <c r="II38" s="39">
        <f t="shared" ca="1" si="208"/>
        <v>0</v>
      </c>
      <c r="IJ38" s="39">
        <f t="shared" ca="1" si="209"/>
        <v>0</v>
      </c>
      <c r="IK38" s="39">
        <f t="shared" ca="1" si="210"/>
        <v>0</v>
      </c>
      <c r="IL38" s="39">
        <f t="shared" ca="1" si="211"/>
        <v>0</v>
      </c>
      <c r="IM38" s="39">
        <f t="shared" ca="1" si="212"/>
        <v>1</v>
      </c>
      <c r="IN38" s="39">
        <f t="shared" ca="1" si="213"/>
        <v>421</v>
      </c>
      <c r="IO38" s="39">
        <f t="shared" ca="1" si="214"/>
        <v>-84</v>
      </c>
      <c r="IP38" s="39">
        <f t="shared" ca="1" si="215"/>
        <v>0</v>
      </c>
      <c r="IQ38" s="39">
        <f t="shared" ca="1" si="216"/>
        <v>0</v>
      </c>
      <c r="IR38" s="39">
        <f t="shared" ca="1" si="217"/>
        <v>0</v>
      </c>
      <c r="IS38" s="39">
        <f t="shared" ca="1" si="218"/>
        <v>0</v>
      </c>
      <c r="IT38" s="39">
        <f t="shared" ca="1" si="219"/>
        <v>0</v>
      </c>
      <c r="IU38" s="39">
        <f t="shared" ca="1" si="220"/>
        <v>0</v>
      </c>
      <c r="IV38" s="39">
        <f t="shared" ca="1" si="221"/>
        <v>0</v>
      </c>
      <c r="IW38" s="39">
        <f t="shared" ca="1" si="222"/>
        <v>0</v>
      </c>
      <c r="IX38" s="39">
        <f t="shared" ca="1" si="223"/>
        <v>0</v>
      </c>
      <c r="IY38" s="39">
        <f t="shared" ca="1" si="224"/>
        <v>0</v>
      </c>
      <c r="IZ38" s="39">
        <f t="shared" ca="1" si="225"/>
        <v>0</v>
      </c>
      <c r="JA38" s="39">
        <f t="shared" ca="1" si="226"/>
        <v>0</v>
      </c>
      <c r="JB38" s="39">
        <f t="shared" ca="1" si="227"/>
        <v>0</v>
      </c>
      <c r="JC38" s="39">
        <f t="shared" ca="1" si="228"/>
        <v>0</v>
      </c>
      <c r="JD38" s="39">
        <f t="shared" ca="1" si="229"/>
        <v>0</v>
      </c>
      <c r="JE38" s="39">
        <f t="shared" ca="1" si="230"/>
        <v>0</v>
      </c>
      <c r="JF38" s="39">
        <f t="shared" ca="1" si="231"/>
        <v>0</v>
      </c>
      <c r="JG38" s="39">
        <f t="shared" ca="1" si="232"/>
        <v>0</v>
      </c>
      <c r="JH38" s="39">
        <f t="shared" ca="1" si="233"/>
        <v>0</v>
      </c>
      <c r="JI38" s="39">
        <f t="shared" ca="1" si="234"/>
        <v>0</v>
      </c>
      <c r="JJ38" s="39">
        <f t="shared" ca="1" si="235"/>
        <v>0</v>
      </c>
      <c r="JK38" s="39">
        <f t="shared" ca="1" si="236"/>
        <v>0</v>
      </c>
      <c r="JL38" s="39">
        <f t="shared" ca="1" si="237"/>
        <v>0</v>
      </c>
      <c r="JM38" s="39">
        <f t="shared" ca="1" si="238"/>
        <v>0</v>
      </c>
      <c r="JN38" s="39">
        <f t="shared" ca="1" si="239"/>
        <v>0</v>
      </c>
      <c r="JO38" s="39">
        <f t="shared" ca="1" si="240"/>
        <v>0</v>
      </c>
      <c r="JP38" s="39">
        <f t="shared" ca="1" si="241"/>
        <v>0</v>
      </c>
      <c r="JQ38" s="39">
        <f t="shared" ca="1" si="242"/>
        <v>940470</v>
      </c>
      <c r="JR38" s="39">
        <f t="shared" ca="1" si="243"/>
        <v>0</v>
      </c>
      <c r="JS38" s="39">
        <f t="shared" ca="1" si="244"/>
        <v>0</v>
      </c>
      <c r="JT38" s="39">
        <f t="shared" ca="1" si="245"/>
        <v>0</v>
      </c>
      <c r="JU38" s="39">
        <f t="shared" ca="1" si="246"/>
        <v>0</v>
      </c>
      <c r="JV38" s="39">
        <f t="shared" ca="1" si="247"/>
        <v>0</v>
      </c>
      <c r="JW38" s="39">
        <f t="shared" ca="1" si="248"/>
        <v>0</v>
      </c>
      <c r="JX38" s="39">
        <f t="shared" ca="1" si="249"/>
        <v>0</v>
      </c>
      <c r="JY38" s="39">
        <f t="shared" ca="1" si="250"/>
        <v>0</v>
      </c>
      <c r="JZ38" s="39">
        <f t="shared" ca="1" si="251"/>
        <v>0</v>
      </c>
      <c r="KA38" s="39">
        <f t="shared" ca="1" si="252"/>
        <v>0</v>
      </c>
      <c r="KB38" s="39">
        <f t="shared" ca="1" si="253"/>
        <v>0</v>
      </c>
      <c r="KC38" s="39">
        <f t="shared" ca="1" si="254"/>
        <v>-167</v>
      </c>
      <c r="KD38" s="39">
        <f t="shared" ca="1" si="255"/>
        <v>7</v>
      </c>
      <c r="KE38" s="39">
        <f t="shared" ca="1" si="256"/>
        <v>3</v>
      </c>
      <c r="KF38" s="39">
        <f t="shared" ca="1" si="257"/>
        <v>13</v>
      </c>
      <c r="KG38" s="39">
        <f t="shared" ca="1" si="258"/>
        <v>1</v>
      </c>
      <c r="KH38" s="39">
        <f t="shared" ca="1" si="259"/>
        <v>0</v>
      </c>
      <c r="KI38" s="39">
        <f t="shared" ca="1" si="260"/>
        <v>0</v>
      </c>
      <c r="KJ38" s="39">
        <f t="shared" ca="1" si="261"/>
        <v>0</v>
      </c>
      <c r="KK38" s="39">
        <f t="shared" ca="1" si="262"/>
        <v>0</v>
      </c>
      <c r="KL38" s="39">
        <f t="shared" ca="1" si="263"/>
        <v>0</v>
      </c>
      <c r="KM38" s="39">
        <f t="shared" ca="1" si="264"/>
        <v>0</v>
      </c>
      <c r="KN38" s="39">
        <f t="shared" ca="1" si="265"/>
        <v>0</v>
      </c>
      <c r="KO38" s="39">
        <f t="shared" ca="1" si="266"/>
        <v>0</v>
      </c>
      <c r="KP38" s="39">
        <f t="shared" ca="1" si="267"/>
        <v>0</v>
      </c>
      <c r="KQ38" s="39">
        <f t="shared" ca="1" si="268"/>
        <v>0</v>
      </c>
      <c r="KR38" s="39">
        <f t="shared" ca="1" si="269"/>
        <v>0</v>
      </c>
      <c r="KS38" s="39">
        <f t="shared" ca="1" si="270"/>
        <v>0</v>
      </c>
      <c r="KT38" s="39">
        <f t="shared" ca="1" si="271"/>
        <v>0</v>
      </c>
      <c r="KU38" s="39">
        <f t="shared" ca="1" si="272"/>
        <v>0</v>
      </c>
      <c r="KV38" s="39">
        <f t="shared" ca="1" si="273"/>
        <v>0</v>
      </c>
      <c r="KW38" s="39">
        <f t="shared" ca="1" si="274"/>
        <v>0</v>
      </c>
      <c r="KX38" s="39">
        <f t="shared" ca="1" si="275"/>
        <v>-245</v>
      </c>
      <c r="KY38" s="39">
        <f t="shared" ca="1" si="276"/>
        <v>2</v>
      </c>
      <c r="KZ38" s="39">
        <f t="shared" ca="1" si="277"/>
        <v>1</v>
      </c>
      <c r="LA38" s="39">
        <f t="shared" ca="1" si="278"/>
        <v>139</v>
      </c>
      <c r="LB38" s="39">
        <f t="shared" ca="1" si="279"/>
        <v>0</v>
      </c>
      <c r="LC38" s="39">
        <f t="shared" ca="1" si="280"/>
        <v>0</v>
      </c>
      <c r="LD38" s="39">
        <f t="shared" ca="1" si="281"/>
        <v>0</v>
      </c>
      <c r="LE38" s="39">
        <f t="shared" ca="1" si="282"/>
        <v>0</v>
      </c>
      <c r="LF38" s="39">
        <f t="shared" ca="1" si="283"/>
        <v>2</v>
      </c>
      <c r="LG38" s="39">
        <f t="shared" ca="1" si="284"/>
        <v>2</v>
      </c>
      <c r="LH38" s="39">
        <f t="shared" ca="1" si="285"/>
        <v>160</v>
      </c>
      <c r="LI38" s="39">
        <f t="shared" ca="1" si="286"/>
        <v>5</v>
      </c>
      <c r="LJ38" s="39">
        <f t="shared" ca="1" si="287"/>
        <v>10</v>
      </c>
      <c r="LK38" s="39">
        <f t="shared" ca="1" si="288"/>
        <v>0</v>
      </c>
      <c r="LL38" s="39">
        <f t="shared" ca="1" si="289"/>
        <v>0</v>
      </c>
      <c r="LM38" s="39">
        <f t="shared" ca="1" si="290"/>
        <v>0</v>
      </c>
      <c r="LN38" s="39">
        <f t="shared" ca="1" si="291"/>
        <v>0</v>
      </c>
      <c r="LO38" s="39">
        <f t="shared" ca="1" si="292"/>
        <v>0</v>
      </c>
      <c r="LP38" s="39">
        <f t="shared" ca="1" si="293"/>
        <v>0</v>
      </c>
      <c r="LQ38" s="39">
        <f t="shared" ca="1" si="294"/>
        <v>0</v>
      </c>
      <c r="LR38" s="39">
        <f t="shared" ca="1" si="295"/>
        <v>0</v>
      </c>
      <c r="LS38" s="39">
        <f t="shared" ca="1" si="296"/>
        <v>2</v>
      </c>
      <c r="LT38" s="39">
        <f t="shared" ca="1" si="297"/>
        <v>769</v>
      </c>
      <c r="LU38" s="39">
        <f t="shared" ca="1" si="298"/>
        <v>5</v>
      </c>
      <c r="LV38" s="39">
        <f t="shared" ca="1" si="299"/>
        <v>13</v>
      </c>
      <c r="LW38" s="39">
        <f t="shared" ca="1" si="300"/>
        <v>59</v>
      </c>
      <c r="LX38" s="39">
        <f t="shared" ca="1" si="301"/>
        <v>6400</v>
      </c>
      <c r="LY38" s="39">
        <f t="shared" ca="1" si="302"/>
        <v>29</v>
      </c>
      <c r="LZ38" s="39">
        <f t="shared" ca="1" si="303"/>
        <v>0</v>
      </c>
      <c r="MA38" s="39">
        <f t="shared" ca="1" si="304"/>
        <v>16</v>
      </c>
      <c r="MB38" s="39">
        <f t="shared" ca="1" si="305"/>
        <v>0</v>
      </c>
      <c r="MC38" s="39">
        <f t="shared" ca="1" si="306"/>
        <v>0</v>
      </c>
      <c r="MD38" s="39">
        <f t="shared" ca="1" si="307"/>
        <v>0</v>
      </c>
      <c r="ME38" s="39">
        <f t="shared" ca="1" si="308"/>
        <v>0</v>
      </c>
      <c r="MF38" s="39">
        <f t="shared" ca="1" si="309"/>
        <v>0</v>
      </c>
      <c r="MG38" s="39">
        <f t="shared" ca="1" si="310"/>
        <v>0</v>
      </c>
      <c r="MH38" s="39">
        <f t="shared" ca="1" si="311"/>
        <v>0</v>
      </c>
      <c r="MI38" s="39">
        <f t="shared" ca="1" si="312"/>
        <v>0</v>
      </c>
      <c r="MJ38" s="39">
        <f t="shared" ca="1" si="313"/>
        <v>0</v>
      </c>
      <c r="MK38" s="39">
        <f t="shared" ca="1" si="314"/>
        <v>0</v>
      </c>
      <c r="ML38" s="39">
        <f t="shared" ca="1" si="315"/>
        <v>0</v>
      </c>
      <c r="MM38" s="39">
        <f t="shared" ca="1" si="316"/>
        <v>0</v>
      </c>
      <c r="MN38" s="39">
        <f t="shared" ca="1" si="317"/>
        <v>0</v>
      </c>
      <c r="MO38" s="39">
        <f t="shared" ca="1" si="318"/>
        <v>0</v>
      </c>
      <c r="MP38" s="39">
        <f t="shared" ca="1" si="319"/>
        <v>0</v>
      </c>
      <c r="MQ38" s="39">
        <f t="shared" ca="1" si="320"/>
        <v>0</v>
      </c>
      <c r="MR38" s="39">
        <f t="shared" ca="1" si="321"/>
        <v>0</v>
      </c>
      <c r="MS38" s="39">
        <f t="shared" ca="1" si="322"/>
        <v>0</v>
      </c>
      <c r="MT38" s="39">
        <f t="shared" ca="1" si="323"/>
        <v>0</v>
      </c>
      <c r="MU38" s="39">
        <f t="shared" ca="1" si="324"/>
        <v>0</v>
      </c>
      <c r="MV38" s="39">
        <f t="shared" ca="1" si="325"/>
        <v>0</v>
      </c>
      <c r="MW38" s="39">
        <f t="shared" ca="1" si="326"/>
        <v>0</v>
      </c>
      <c r="MX38" s="39">
        <f t="shared" ca="1" si="327"/>
        <v>0</v>
      </c>
      <c r="MY38" s="39">
        <f t="shared" ca="1" si="328"/>
        <v>0</v>
      </c>
      <c r="MZ38" s="39">
        <f t="shared" ca="1" si="329"/>
        <v>0</v>
      </c>
      <c r="NA38" s="39">
        <f t="shared" ca="1" si="330"/>
        <v>0</v>
      </c>
      <c r="NB38" s="39">
        <f t="shared" ca="1" si="331"/>
        <v>10</v>
      </c>
      <c r="NC38" s="39">
        <f t="shared" ca="1" si="332"/>
        <v>5</v>
      </c>
      <c r="ND38" s="39">
        <f t="shared" ca="1" si="333"/>
        <v>125</v>
      </c>
      <c r="NE38" s="39">
        <f t="shared" ca="1" si="334"/>
        <v>5</v>
      </c>
      <c r="NF38" s="39">
        <f t="shared" ca="1" si="335"/>
        <v>0</v>
      </c>
      <c r="NG38" s="39">
        <f t="shared" ca="1" si="336"/>
        <v>0</v>
      </c>
      <c r="NH38" s="39">
        <f t="shared" ca="1" si="337"/>
        <v>0</v>
      </c>
      <c r="NI38" s="39">
        <f t="shared" ca="1" si="338"/>
        <v>22132</v>
      </c>
      <c r="NJ38" s="39">
        <f t="shared" ca="1" si="339"/>
        <v>0</v>
      </c>
      <c r="NK38" s="39">
        <f t="shared" ca="1" si="340"/>
        <v>0</v>
      </c>
      <c r="NL38" s="39">
        <f t="shared" ca="1" si="341"/>
        <v>0</v>
      </c>
      <c r="NM38" s="39">
        <f t="shared" ca="1" si="342"/>
        <v>0</v>
      </c>
      <c r="NN38" s="39">
        <f t="shared" ca="1" si="343"/>
        <v>0</v>
      </c>
      <c r="NO38" s="39">
        <f t="shared" ca="1" si="344"/>
        <v>0</v>
      </c>
      <c r="NP38" s="39">
        <f t="shared" ca="1" si="345"/>
        <v>0</v>
      </c>
      <c r="NQ38" s="39">
        <f t="shared" ca="1" si="346"/>
        <v>0</v>
      </c>
      <c r="NR38" s="39">
        <f t="shared" ca="1" si="347"/>
        <v>0</v>
      </c>
      <c r="NS38" s="39">
        <f t="shared" ca="1" si="348"/>
        <v>0</v>
      </c>
      <c r="NT38" s="39">
        <f t="shared" ca="1" si="349"/>
        <v>0</v>
      </c>
      <c r="NU38" s="39">
        <f t="shared" ca="1" si="350"/>
        <v>0</v>
      </c>
      <c r="NV38" s="39">
        <f t="shared" ca="1" si="351"/>
        <v>0</v>
      </c>
    </row>
    <row r="39" spans="1:386" x14ac:dyDescent="0.2">
      <c r="A39" s="39">
        <f>'node config'!$A39</f>
        <v>27</v>
      </c>
      <c r="B39" s="39" t="str">
        <f>'node config'!$C39</f>
        <v>app_prod</v>
      </c>
      <c r="C39" s="39">
        <f>'node config'!E39</f>
        <v>3</v>
      </c>
      <c r="D39" s="40">
        <f>'node config'!$H39</f>
        <v>0</v>
      </c>
      <c r="E39" s="36">
        <f ca="1">IF(ISBLANK(OFFSET('node config'!$U39,0,2*(COLUMN()-COLUMN($E39)))),"",OFFSET('node config'!$U39,0,2*(COLUMN()-COLUMN($E39))))</f>
        <v>34</v>
      </c>
      <c r="F39" s="36" t="str">
        <f ca="1">IF(ISBLANK(OFFSET('node config'!$U39,0,2*(COLUMN()-COLUMN($E39)))),"",OFFSET('node config'!$U39,0,2*(COLUMN()-COLUMN($E39))))</f>
        <v/>
      </c>
      <c r="G39" s="36" t="str">
        <f ca="1">IF(ISBLANK(OFFSET('node config'!$U39,0,2*(COLUMN()-COLUMN($E39)))),"",OFFSET('node config'!$U39,0,2*(COLUMN()-COLUMN($E39))))</f>
        <v/>
      </c>
      <c r="H39" s="36" t="str">
        <f ca="1">IF(ISBLANK(OFFSET('node config'!$U39,0,2*(COLUMN()-COLUMN($E39)))),"",OFFSET('node config'!$U39,0,2*(COLUMN()-COLUMN($E39))))</f>
        <v/>
      </c>
      <c r="I39" s="36" t="str">
        <f ca="1">IF(ISBLANK(OFFSET('node config'!$U39,0,2*(COLUMN()-COLUMN($E39)))),"",OFFSET('node config'!$U39,0,2*(COLUMN()-COLUMN($E39))))</f>
        <v/>
      </c>
      <c r="J39" s="36" t="str">
        <f ca="1">IF(ISBLANK(OFFSET('node config'!$U39,0,2*(COLUMN()-COLUMN($E39)))),"",OFFSET('node config'!$U39,0,2*(COLUMN()-COLUMN($E39))))</f>
        <v/>
      </c>
      <c r="K39" s="36" t="str">
        <f ca="1">IF(ISBLANK(OFFSET('node config'!$U39,0,2*(COLUMN()-COLUMN($E39)))),"",OFFSET('node config'!$U39,0,2*(COLUMN()-COLUMN($E39))))</f>
        <v/>
      </c>
      <c r="L39" s="36" t="str">
        <f ca="1">IF(ISBLANK(OFFSET('node config'!$U39,0,2*(COLUMN()-COLUMN($E39)))),"",OFFSET('node config'!$U39,0,2*(COLUMN()-COLUMN($E39))))</f>
        <v/>
      </c>
      <c r="M39" s="38">
        <f ca="1">IFERROR(OFFSET('node config'!$V39,0,2*(COLUMN()-COLUMN($M39)))/INDEX('node config'!$B39:$B88,MATCH(E39,'node config'!$A39:$A88,0))-1,"")</f>
        <v>1</v>
      </c>
      <c r="N39" s="38" t="str">
        <f ca="1">IFERROR(OFFSET('node config'!$V39,0,2*(COLUMN()-COLUMN($M39)))/INDEX('node config'!$B39:$B88,MATCH(F39,'node config'!$A39:$A88,0))-1,"")</f>
        <v/>
      </c>
      <c r="O39" s="38" t="str">
        <f ca="1">IFERROR(OFFSET('node config'!$V39,0,2*(COLUMN()-COLUMN($M39)))/INDEX('node config'!$B39:$B88,MATCH(G39,'node config'!$A39:$A88,0))-1,"")</f>
        <v/>
      </c>
      <c r="P39" s="38" t="str">
        <f ca="1">IFERROR(OFFSET('node config'!$V39,0,2*(COLUMN()-COLUMN($M39)))/INDEX('node config'!$B39:$B88,MATCH(H39,'node config'!$A39:$A88,0))-1,"")</f>
        <v/>
      </c>
      <c r="Q39" s="38" t="str">
        <f ca="1">IFERROR(OFFSET('node config'!$V39,0,2*(COLUMN()-COLUMN($M39)))/INDEX('node config'!$B39:$B88,MATCH(I39,'node config'!$A39:$A88,0))-1,"")</f>
        <v/>
      </c>
      <c r="R39" s="38" t="str">
        <f ca="1">IFERROR(OFFSET('node config'!$V39,0,2*(COLUMN()-COLUMN($M39)))/INDEX('node config'!$B39:$B88,MATCH(J39,'node config'!$A39:$A88,0))-1,"")</f>
        <v/>
      </c>
      <c r="S39" s="38" t="str">
        <f ca="1">IFERROR(OFFSET('node config'!$V39,0,2*(COLUMN()-COLUMN($M39)))/INDEX('node config'!$B39:$B88,MATCH(K39,'node config'!$A39:$A88,0))-1,"")</f>
        <v/>
      </c>
      <c r="T39" s="38" t="str">
        <f ca="1">IFERROR(OFFSET('node config'!$V39,0,2*(COLUMN()-COLUMN($M39)))/INDEX('node config'!$B39:$B88,MATCH(L39,'node config'!$A39:$A88,0))-1,"")</f>
        <v/>
      </c>
      <c r="U39" s="36">
        <f t="shared" ca="1" si="352"/>
        <v>239</v>
      </c>
      <c r="V39" s="36" t="str">
        <f t="shared" ca="1" si="352"/>
        <v/>
      </c>
      <c r="W39" s="36" t="str">
        <f t="shared" ca="1" si="352"/>
        <v/>
      </c>
      <c r="X39" s="36" t="str">
        <f t="shared" ca="1" si="352"/>
        <v/>
      </c>
      <c r="Y39" s="36" t="str">
        <f t="shared" ca="1" si="352"/>
        <v/>
      </c>
      <c r="Z39" s="36" t="str">
        <f t="shared" ca="1" si="352"/>
        <v/>
      </c>
      <c r="AA39" s="36" t="str">
        <f t="shared" ca="1" si="352"/>
        <v/>
      </c>
      <c r="AB39" s="36" t="str">
        <f t="shared" ca="1" si="352"/>
        <v/>
      </c>
      <c r="AC39" s="40">
        <f t="shared" ca="1" si="353"/>
        <v>72482</v>
      </c>
      <c r="AD39" s="40">
        <f t="shared" ca="1" si="354"/>
        <v>36241</v>
      </c>
      <c r="AE39" s="40">
        <f t="shared" ca="1" si="355"/>
        <v>2</v>
      </c>
      <c r="AF39" s="40">
        <f t="shared" ca="1" si="356"/>
        <v>1</v>
      </c>
      <c r="AG39" s="40">
        <f t="shared" ca="1" si="357"/>
        <v>0</v>
      </c>
      <c r="AH39" s="40">
        <f t="shared" ca="1" si="358"/>
        <v>0</v>
      </c>
      <c r="AI39" s="40">
        <f t="shared" ca="1" si="359"/>
        <v>0</v>
      </c>
      <c r="AJ39" s="40">
        <f t="shared" ca="1" si="360"/>
        <v>0</v>
      </c>
      <c r="AK39" s="39">
        <f t="shared" ca="1" si="2"/>
        <v>0</v>
      </c>
      <c r="AL39" s="39">
        <f t="shared" ca="1" si="3"/>
        <v>0</v>
      </c>
      <c r="AM39" s="39">
        <f t="shared" ca="1" si="4"/>
        <v>0</v>
      </c>
      <c r="AN39" s="39">
        <f t="shared" ca="1" si="5"/>
        <v>0</v>
      </c>
      <c r="AO39" s="39">
        <f t="shared" ca="1" si="6"/>
        <v>0</v>
      </c>
      <c r="AP39" s="39">
        <f t="shared" ca="1" si="7"/>
        <v>0</v>
      </c>
      <c r="AQ39" s="39">
        <f t="shared" ca="1" si="8"/>
        <v>0</v>
      </c>
      <c r="AR39" s="39">
        <f t="shared" ca="1" si="9"/>
        <v>22132</v>
      </c>
      <c r="AS39" s="39">
        <f t="shared" ca="1" si="10"/>
        <v>22132</v>
      </c>
      <c r="AT39" s="39">
        <f t="shared" ca="1" si="11"/>
        <v>22132</v>
      </c>
      <c r="AU39" s="39">
        <f t="shared" ca="1" si="12"/>
        <v>0</v>
      </c>
      <c r="AV39" s="39">
        <f t="shared" ca="1" si="13"/>
        <v>0</v>
      </c>
      <c r="AW39" s="39">
        <f t="shared" ca="1" si="14"/>
        <v>0</v>
      </c>
      <c r="AX39" s="39">
        <f t="shared" ca="1" si="15"/>
        <v>0</v>
      </c>
      <c r="AY39" s="39">
        <f t="shared" ca="1" si="16"/>
        <v>0</v>
      </c>
      <c r="AZ39" s="39">
        <f t="shared" ca="1" si="17"/>
        <v>0</v>
      </c>
      <c r="BA39" s="39">
        <f t="shared" ca="1" si="18"/>
        <v>0</v>
      </c>
      <c r="BB39" s="39">
        <f t="shared" ca="1" si="19"/>
        <v>0</v>
      </c>
      <c r="BC39" s="39">
        <f t="shared" ca="1" si="20"/>
        <v>0</v>
      </c>
      <c r="BD39" s="39">
        <f t="shared" ca="1" si="21"/>
        <v>0</v>
      </c>
      <c r="BE39" s="39">
        <f t="shared" ca="1" si="22"/>
        <v>0</v>
      </c>
      <c r="BF39" s="39">
        <f t="shared" ca="1" si="23"/>
        <v>0</v>
      </c>
      <c r="BG39" s="39">
        <f t="shared" ca="1" si="24"/>
        <v>0</v>
      </c>
      <c r="BH39" s="39">
        <f t="shared" ca="1" si="25"/>
        <v>0</v>
      </c>
      <c r="BI39" s="39">
        <f t="shared" ca="1" si="26"/>
        <v>0</v>
      </c>
      <c r="BJ39" s="39">
        <f t="shared" ca="1" si="27"/>
        <v>0</v>
      </c>
      <c r="BK39" s="39">
        <f t="shared" ca="1" si="28"/>
        <v>0</v>
      </c>
      <c r="BL39" s="39">
        <f t="shared" ca="1" si="29"/>
        <v>0</v>
      </c>
      <c r="BM39" s="39">
        <f t="shared" ca="1" si="30"/>
        <v>0</v>
      </c>
      <c r="BN39" s="39">
        <f t="shared" ca="1" si="31"/>
        <v>0</v>
      </c>
      <c r="BO39" s="39">
        <f t="shared" ca="1" si="32"/>
        <v>0</v>
      </c>
      <c r="BP39" s="39">
        <f t="shared" ca="1" si="33"/>
        <v>0</v>
      </c>
      <c r="BQ39" s="39">
        <f t="shared" ca="1" si="34"/>
        <v>0</v>
      </c>
      <c r="BR39" s="39">
        <f t="shared" ca="1" si="35"/>
        <v>0</v>
      </c>
      <c r="BS39" s="39">
        <f t="shared" ca="1" si="36"/>
        <v>0</v>
      </c>
      <c r="BT39" s="39">
        <f t="shared" ca="1" si="37"/>
        <v>2</v>
      </c>
      <c r="BU39" s="39">
        <f t="shared" ca="1" si="38"/>
        <v>29</v>
      </c>
      <c r="BV39" s="39">
        <f t="shared" ca="1" si="39"/>
        <v>-195</v>
      </c>
      <c r="BW39" s="39">
        <f t="shared" ca="1" si="40"/>
        <v>4</v>
      </c>
      <c r="BX39" s="39">
        <f t="shared" ca="1" si="41"/>
        <v>0</v>
      </c>
      <c r="BY39" s="39">
        <f t="shared" ca="1" si="42"/>
        <v>0</v>
      </c>
      <c r="BZ39" s="39">
        <f t="shared" ca="1" si="43"/>
        <v>0</v>
      </c>
      <c r="CA39" s="39">
        <f t="shared" ca="1" si="44"/>
        <v>0</v>
      </c>
      <c r="CB39" s="39">
        <f t="shared" ca="1" si="45"/>
        <v>0</v>
      </c>
      <c r="CC39" s="39">
        <f t="shared" ca="1" si="46"/>
        <v>0</v>
      </c>
      <c r="CD39" s="39">
        <f t="shared" ca="1" si="47"/>
        <v>0</v>
      </c>
      <c r="CE39" s="39">
        <f t="shared" ca="1" si="48"/>
        <v>0</v>
      </c>
      <c r="CF39" s="39">
        <f t="shared" ca="1" si="49"/>
        <v>0</v>
      </c>
      <c r="CG39" s="39">
        <f t="shared" ca="1" si="50"/>
        <v>0</v>
      </c>
      <c r="CH39" s="39">
        <f t="shared" ca="1" si="51"/>
        <v>0</v>
      </c>
      <c r="CI39" s="39">
        <f t="shared" ca="1" si="52"/>
        <v>0</v>
      </c>
      <c r="CJ39" s="39">
        <f t="shared" ca="1" si="53"/>
        <v>0</v>
      </c>
      <c r="CK39" s="39">
        <f t="shared" ca="1" si="54"/>
        <v>0</v>
      </c>
      <c r="CL39" s="39">
        <f t="shared" ca="1" si="55"/>
        <v>0</v>
      </c>
      <c r="CM39" s="39">
        <f t="shared" ca="1" si="56"/>
        <v>0</v>
      </c>
      <c r="CN39" s="39">
        <f t="shared" ca="1" si="57"/>
        <v>0</v>
      </c>
      <c r="CO39" s="39">
        <f t="shared" ca="1" si="58"/>
        <v>0</v>
      </c>
      <c r="CP39" s="39">
        <f t="shared" ca="1" si="59"/>
        <v>0</v>
      </c>
      <c r="CQ39" s="39">
        <f t="shared" ca="1" si="60"/>
        <v>0</v>
      </c>
      <c r="CR39" s="39">
        <f t="shared" ca="1" si="61"/>
        <v>0</v>
      </c>
      <c r="CS39" s="39">
        <f t="shared" ca="1" si="62"/>
        <v>0</v>
      </c>
      <c r="CT39" s="39">
        <f t="shared" ca="1" si="63"/>
        <v>0</v>
      </c>
      <c r="CU39" s="39">
        <f t="shared" ca="1" si="64"/>
        <v>0</v>
      </c>
      <c r="CV39" s="39">
        <f t="shared" ca="1" si="65"/>
        <v>47</v>
      </c>
      <c r="CW39" s="39">
        <f t="shared" ca="1" si="66"/>
        <v>23</v>
      </c>
      <c r="CX39" s="39">
        <f t="shared" ca="1" si="67"/>
        <v>870</v>
      </c>
      <c r="CY39" s="39">
        <f t="shared" ca="1" si="68"/>
        <v>1</v>
      </c>
      <c r="CZ39" s="39">
        <f t="shared" ca="1" si="69"/>
        <v>0</v>
      </c>
      <c r="DA39" s="39">
        <f t="shared" ca="1" si="70"/>
        <v>0</v>
      </c>
      <c r="DB39" s="39">
        <f t="shared" ca="1" si="71"/>
        <v>0</v>
      </c>
      <c r="DC39" s="39">
        <f t="shared" ca="1" si="72"/>
        <v>22132</v>
      </c>
      <c r="DD39" s="39">
        <f t="shared" ca="1" si="73"/>
        <v>22132</v>
      </c>
      <c r="DE39" s="39">
        <f t="shared" ca="1" si="74"/>
        <v>-45240</v>
      </c>
      <c r="DF39" s="39">
        <f t="shared" ca="1" si="75"/>
        <v>0</v>
      </c>
      <c r="DG39" s="39">
        <f t="shared" ca="1" si="76"/>
        <v>0</v>
      </c>
      <c r="DH39" s="39">
        <f t="shared" ca="1" si="77"/>
        <v>0</v>
      </c>
      <c r="DI39" s="39">
        <f t="shared" ca="1" si="78"/>
        <v>0</v>
      </c>
      <c r="DJ39" s="39">
        <f t="shared" ca="1" si="79"/>
        <v>0</v>
      </c>
      <c r="DK39" s="39">
        <f t="shared" ca="1" si="80"/>
        <v>0</v>
      </c>
      <c r="DL39" s="39">
        <f t="shared" ca="1" si="81"/>
        <v>0</v>
      </c>
      <c r="DM39" s="39">
        <f t="shared" ca="1" si="82"/>
        <v>0</v>
      </c>
      <c r="DN39" s="39">
        <f t="shared" ca="1" si="83"/>
        <v>0</v>
      </c>
      <c r="DO39" s="39">
        <f t="shared" ca="1" si="84"/>
        <v>0</v>
      </c>
      <c r="DP39" s="39">
        <f t="shared" ca="1" si="85"/>
        <v>0</v>
      </c>
      <c r="DQ39" s="39">
        <f t="shared" ca="1" si="86"/>
        <v>0</v>
      </c>
      <c r="DR39" s="39">
        <f t="shared" ca="1" si="87"/>
        <v>0</v>
      </c>
      <c r="DS39" s="39">
        <f t="shared" ca="1" si="88"/>
        <v>0</v>
      </c>
      <c r="DT39" s="39">
        <f t="shared" ca="1" si="89"/>
        <v>0</v>
      </c>
      <c r="DU39" s="39">
        <f t="shared" ca="1" si="90"/>
        <v>0</v>
      </c>
      <c r="DV39" s="39">
        <f t="shared" ca="1" si="91"/>
        <v>0</v>
      </c>
      <c r="DW39" s="39">
        <f t="shared" ca="1" si="92"/>
        <v>0</v>
      </c>
      <c r="DX39" s="39">
        <f t="shared" ca="1" si="93"/>
        <v>0</v>
      </c>
      <c r="DY39" s="39">
        <f t="shared" ca="1" si="94"/>
        <v>0</v>
      </c>
      <c r="DZ39" s="39">
        <f t="shared" ca="1" si="95"/>
        <v>0</v>
      </c>
      <c r="EA39" s="39">
        <f t="shared" ca="1" si="96"/>
        <v>0</v>
      </c>
      <c r="EB39" s="39">
        <f t="shared" ca="1" si="97"/>
        <v>0</v>
      </c>
      <c r="EC39" s="39">
        <f t="shared" ca="1" si="98"/>
        <v>0</v>
      </c>
      <c r="ED39" s="39">
        <f t="shared" ca="1" si="99"/>
        <v>0</v>
      </c>
      <c r="EE39" s="39">
        <f t="shared" ca="1" si="100"/>
        <v>0</v>
      </c>
      <c r="EF39" s="39">
        <f t="shared" ca="1" si="101"/>
        <v>0</v>
      </c>
      <c r="EG39" s="39">
        <f t="shared" ca="1" si="102"/>
        <v>0</v>
      </c>
      <c r="EH39" s="39">
        <f t="shared" ca="1" si="103"/>
        <v>0</v>
      </c>
      <c r="EI39" s="39">
        <f t="shared" ca="1" si="104"/>
        <v>0</v>
      </c>
      <c r="EJ39" s="39">
        <f t="shared" ca="1" si="105"/>
        <v>0</v>
      </c>
      <c r="EK39" s="39">
        <f t="shared" ca="1" si="106"/>
        <v>0</v>
      </c>
      <c r="EL39" s="39">
        <f t="shared" ca="1" si="107"/>
        <v>0</v>
      </c>
      <c r="EM39" s="39">
        <f t="shared" ca="1" si="108"/>
        <v>0</v>
      </c>
      <c r="EN39" s="39">
        <f t="shared" ca="1" si="109"/>
        <v>0</v>
      </c>
      <c r="EO39" s="39">
        <f t="shared" ca="1" si="110"/>
        <v>0</v>
      </c>
      <c r="EP39" s="39">
        <f t="shared" ca="1" si="111"/>
        <v>0</v>
      </c>
      <c r="EQ39" s="39">
        <f t="shared" ca="1" si="112"/>
        <v>0</v>
      </c>
      <c r="ER39" s="39">
        <f t="shared" ca="1" si="113"/>
        <v>0</v>
      </c>
      <c r="ES39" s="39">
        <f t="shared" ca="1" si="114"/>
        <v>0</v>
      </c>
      <c r="ET39" s="39">
        <f t="shared" ca="1" si="115"/>
        <v>0</v>
      </c>
      <c r="EU39" s="39">
        <f t="shared" ca="1" si="116"/>
        <v>0</v>
      </c>
      <c r="EV39" s="39">
        <f t="shared" ca="1" si="117"/>
        <v>0</v>
      </c>
      <c r="EW39" s="39">
        <f t="shared" ca="1" si="118"/>
        <v>0</v>
      </c>
      <c r="EX39" s="39">
        <f t="shared" ca="1" si="119"/>
        <v>0</v>
      </c>
      <c r="EY39" s="39">
        <f t="shared" ca="1" si="120"/>
        <v>0</v>
      </c>
      <c r="EZ39" s="39">
        <f t="shared" ca="1" si="121"/>
        <v>1094711488000</v>
      </c>
      <c r="FA39" s="39">
        <f t="shared" ca="1" si="122"/>
        <v>0</v>
      </c>
      <c r="FB39" s="39">
        <f t="shared" ca="1" si="123"/>
        <v>10840816283968</v>
      </c>
      <c r="FC39" s="39">
        <f t="shared" ca="1" si="124"/>
        <v>-22159702181760</v>
      </c>
      <c r="FD39" s="39">
        <f t="shared" ca="1" si="125"/>
        <v>0</v>
      </c>
      <c r="FE39" s="39">
        <f t="shared" ca="1" si="126"/>
        <v>0</v>
      </c>
      <c r="FF39" s="39">
        <f t="shared" ca="1" si="127"/>
        <v>0</v>
      </c>
      <c r="FG39" s="39">
        <f t="shared" ca="1" si="128"/>
        <v>0</v>
      </c>
      <c r="FH39" s="39">
        <f t="shared" ca="1" si="129"/>
        <v>0</v>
      </c>
      <c r="FI39" s="39">
        <f t="shared" ca="1" si="130"/>
        <v>0</v>
      </c>
      <c r="FJ39" s="39">
        <f t="shared" ca="1" si="131"/>
        <v>0</v>
      </c>
      <c r="FK39" s="39">
        <f t="shared" ca="1" si="132"/>
        <v>0</v>
      </c>
      <c r="FL39" s="39">
        <f t="shared" ca="1" si="133"/>
        <v>0</v>
      </c>
      <c r="FM39" s="39">
        <f t="shared" ca="1" si="134"/>
        <v>0</v>
      </c>
      <c r="FN39" s="39">
        <f t="shared" ca="1" si="135"/>
        <v>0</v>
      </c>
      <c r="FO39" s="39">
        <f t="shared" ca="1" si="136"/>
        <v>0</v>
      </c>
      <c r="FP39" s="39">
        <f t="shared" ca="1" si="137"/>
        <v>0</v>
      </c>
      <c r="FQ39" s="39">
        <f t="shared" ca="1" si="138"/>
        <v>0</v>
      </c>
      <c r="FR39" s="39">
        <f t="shared" ca="1" si="139"/>
        <v>0</v>
      </c>
      <c r="FS39" s="39">
        <f t="shared" ca="1" si="140"/>
        <v>0</v>
      </c>
      <c r="FT39" s="39">
        <f t="shared" ca="1" si="141"/>
        <v>0</v>
      </c>
      <c r="FU39" s="39">
        <f t="shared" ca="1" si="142"/>
        <v>0</v>
      </c>
      <c r="FV39" s="39">
        <f t="shared" ca="1" si="143"/>
        <v>0</v>
      </c>
      <c r="FW39" s="39">
        <f t="shared" ca="1" si="144"/>
        <v>0</v>
      </c>
      <c r="FX39" s="39">
        <f t="shared" ca="1" si="145"/>
        <v>0</v>
      </c>
      <c r="FY39" s="39">
        <f t="shared" ca="1" si="146"/>
        <v>0</v>
      </c>
      <c r="FZ39" s="39">
        <f t="shared" ca="1" si="147"/>
        <v>0</v>
      </c>
      <c r="GA39" s="39">
        <f t="shared" ca="1" si="148"/>
        <v>0</v>
      </c>
      <c r="GB39" s="39">
        <f t="shared" ca="1" si="149"/>
        <v>5</v>
      </c>
      <c r="GC39" s="39">
        <f t="shared" ca="1" si="150"/>
        <v>2</v>
      </c>
      <c r="GD39" s="39">
        <f t="shared" ca="1" si="151"/>
        <v>0</v>
      </c>
      <c r="GE39" s="39">
        <f t="shared" ca="1" si="152"/>
        <v>0</v>
      </c>
      <c r="GF39" s="39">
        <f t="shared" ca="1" si="153"/>
        <v>0</v>
      </c>
      <c r="GG39" s="39">
        <f t="shared" ca="1" si="154"/>
        <v>0</v>
      </c>
      <c r="GH39" s="39">
        <f t="shared" ca="1" si="155"/>
        <v>0</v>
      </c>
      <c r="GI39" s="39">
        <f t="shared" ca="1" si="156"/>
        <v>0</v>
      </c>
      <c r="GJ39" s="39">
        <f t="shared" ca="1" si="157"/>
        <v>0</v>
      </c>
      <c r="GK39" s="39">
        <f t="shared" ca="1" si="158"/>
        <v>0</v>
      </c>
      <c r="GL39" s="39">
        <f t="shared" ca="1" si="159"/>
        <v>0</v>
      </c>
      <c r="GM39" s="39">
        <f t="shared" ca="1" si="160"/>
        <v>0</v>
      </c>
      <c r="GN39" s="39">
        <f t="shared" ca="1" si="161"/>
        <v>0</v>
      </c>
      <c r="GO39" s="39">
        <f t="shared" ca="1" si="162"/>
        <v>0</v>
      </c>
      <c r="GP39" s="39">
        <f t="shared" ca="1" si="163"/>
        <v>0</v>
      </c>
      <c r="GQ39" s="39">
        <f t="shared" ca="1" si="164"/>
        <v>0</v>
      </c>
      <c r="GR39" s="39">
        <f t="shared" ca="1" si="165"/>
        <v>0</v>
      </c>
      <c r="GS39" s="39">
        <f t="shared" ca="1" si="166"/>
        <v>0</v>
      </c>
      <c r="GT39" s="39">
        <f t="shared" ca="1" si="167"/>
        <v>0</v>
      </c>
      <c r="GU39" s="39">
        <f t="shared" ca="1" si="168"/>
        <v>0</v>
      </c>
      <c r="GV39" s="39">
        <f t="shared" ca="1" si="169"/>
        <v>0</v>
      </c>
      <c r="GW39" s="39">
        <f t="shared" ca="1" si="170"/>
        <v>0</v>
      </c>
      <c r="GX39" s="39">
        <f t="shared" ca="1" si="171"/>
        <v>0</v>
      </c>
      <c r="GY39" s="39">
        <f t="shared" ca="1" si="172"/>
        <v>0</v>
      </c>
      <c r="GZ39" s="39">
        <f t="shared" ca="1" si="173"/>
        <v>0</v>
      </c>
      <c r="HA39" s="39">
        <f t="shared" ca="1" si="174"/>
        <v>0</v>
      </c>
      <c r="HB39" s="39">
        <f t="shared" ca="1" si="175"/>
        <v>0</v>
      </c>
      <c r="HC39" s="39">
        <f t="shared" ca="1" si="176"/>
        <v>0</v>
      </c>
      <c r="HD39" s="39">
        <f t="shared" ca="1" si="177"/>
        <v>0</v>
      </c>
      <c r="HE39" s="39">
        <f t="shared" ca="1" si="178"/>
        <v>0</v>
      </c>
      <c r="HF39" s="39">
        <f t="shared" ca="1" si="179"/>
        <v>0</v>
      </c>
      <c r="HG39" s="39">
        <f t="shared" ca="1" si="180"/>
        <v>0</v>
      </c>
      <c r="HH39" s="39">
        <f t="shared" ca="1" si="181"/>
        <v>0</v>
      </c>
      <c r="HI39" s="39">
        <f t="shared" ca="1" si="182"/>
        <v>0</v>
      </c>
      <c r="HJ39" s="39">
        <f t="shared" ca="1" si="183"/>
        <v>0</v>
      </c>
      <c r="HK39" s="39">
        <f t="shared" ca="1" si="184"/>
        <v>0</v>
      </c>
      <c r="HL39" s="39">
        <f t="shared" ca="1" si="185"/>
        <v>0</v>
      </c>
      <c r="HM39" s="39">
        <f t="shared" ca="1" si="186"/>
        <v>0</v>
      </c>
      <c r="HN39" s="39">
        <f t="shared" ca="1" si="187"/>
        <v>0</v>
      </c>
      <c r="HO39" s="39">
        <f t="shared" ca="1" si="188"/>
        <v>0</v>
      </c>
      <c r="HP39" s="39">
        <f t="shared" ca="1" si="189"/>
        <v>0</v>
      </c>
      <c r="HQ39" s="39">
        <f t="shared" ca="1" si="190"/>
        <v>0</v>
      </c>
      <c r="HR39" s="39">
        <f t="shared" ca="1" si="191"/>
        <v>36241</v>
      </c>
      <c r="HS39" s="39">
        <f t="shared" ca="1" si="192"/>
        <v>2</v>
      </c>
      <c r="HT39" s="39">
        <f t="shared" ca="1" si="193"/>
        <v>1</v>
      </c>
      <c r="HU39" s="39">
        <f t="shared" ca="1" si="194"/>
        <v>0</v>
      </c>
      <c r="HV39" s="39">
        <f t="shared" ca="1" si="195"/>
        <v>0</v>
      </c>
      <c r="HW39" s="39">
        <f t="shared" ca="1" si="196"/>
        <v>0</v>
      </c>
      <c r="HX39" s="39">
        <f t="shared" ca="1" si="197"/>
        <v>0</v>
      </c>
      <c r="HY39" s="39">
        <f t="shared" ca="1" si="198"/>
        <v>0</v>
      </c>
      <c r="HZ39" s="39">
        <f t="shared" ca="1" si="199"/>
        <v>0</v>
      </c>
      <c r="IA39" s="39">
        <f t="shared" ca="1" si="200"/>
        <v>0</v>
      </c>
      <c r="IB39" s="39">
        <f t="shared" ca="1" si="201"/>
        <v>0</v>
      </c>
      <c r="IC39" s="39">
        <f t="shared" ca="1" si="202"/>
        <v>0</v>
      </c>
      <c r="ID39" s="39">
        <f t="shared" ca="1" si="203"/>
        <v>0</v>
      </c>
      <c r="IE39" s="39">
        <f t="shared" ca="1" si="204"/>
        <v>0</v>
      </c>
      <c r="IF39" s="39">
        <f t="shared" ca="1" si="205"/>
        <v>0</v>
      </c>
      <c r="IG39" s="39">
        <f t="shared" ca="1" si="206"/>
        <v>5</v>
      </c>
      <c r="IH39" s="39">
        <f t="shared" ca="1" si="207"/>
        <v>2</v>
      </c>
      <c r="II39" s="39">
        <f t="shared" ca="1" si="208"/>
        <v>0</v>
      </c>
      <c r="IJ39" s="39">
        <f t="shared" ca="1" si="209"/>
        <v>0</v>
      </c>
      <c r="IK39" s="39">
        <f t="shared" ca="1" si="210"/>
        <v>0</v>
      </c>
      <c r="IL39" s="39">
        <f t="shared" ca="1" si="211"/>
        <v>0</v>
      </c>
      <c r="IM39" s="39">
        <f t="shared" ca="1" si="212"/>
        <v>1</v>
      </c>
      <c r="IN39" s="39">
        <f t="shared" ca="1" si="213"/>
        <v>421</v>
      </c>
      <c r="IO39" s="39">
        <f t="shared" ca="1" si="214"/>
        <v>-84</v>
      </c>
      <c r="IP39" s="39">
        <f t="shared" ca="1" si="215"/>
        <v>0</v>
      </c>
      <c r="IQ39" s="39">
        <f t="shared" ca="1" si="216"/>
        <v>0</v>
      </c>
      <c r="IR39" s="39">
        <f t="shared" ca="1" si="217"/>
        <v>0</v>
      </c>
      <c r="IS39" s="39">
        <f t="shared" ca="1" si="218"/>
        <v>0</v>
      </c>
      <c r="IT39" s="39">
        <f t="shared" ca="1" si="219"/>
        <v>0</v>
      </c>
      <c r="IU39" s="39">
        <f t="shared" ca="1" si="220"/>
        <v>0</v>
      </c>
      <c r="IV39" s="39">
        <f t="shared" ca="1" si="221"/>
        <v>0</v>
      </c>
      <c r="IW39" s="39">
        <f t="shared" ca="1" si="222"/>
        <v>0</v>
      </c>
      <c r="IX39" s="39">
        <f t="shared" ca="1" si="223"/>
        <v>0</v>
      </c>
      <c r="IY39" s="39">
        <f t="shared" ca="1" si="224"/>
        <v>0</v>
      </c>
      <c r="IZ39" s="39">
        <f t="shared" ca="1" si="225"/>
        <v>0</v>
      </c>
      <c r="JA39" s="39">
        <f t="shared" ca="1" si="226"/>
        <v>0</v>
      </c>
      <c r="JB39" s="39">
        <f t="shared" ca="1" si="227"/>
        <v>0</v>
      </c>
      <c r="JC39" s="39">
        <f t="shared" ca="1" si="228"/>
        <v>0</v>
      </c>
      <c r="JD39" s="39">
        <f t="shared" ca="1" si="229"/>
        <v>0</v>
      </c>
      <c r="JE39" s="39">
        <f t="shared" ca="1" si="230"/>
        <v>0</v>
      </c>
      <c r="JF39" s="39">
        <f t="shared" ca="1" si="231"/>
        <v>0</v>
      </c>
      <c r="JG39" s="39">
        <f t="shared" ca="1" si="232"/>
        <v>0</v>
      </c>
      <c r="JH39" s="39">
        <f t="shared" ca="1" si="233"/>
        <v>0</v>
      </c>
      <c r="JI39" s="39">
        <f t="shared" ca="1" si="234"/>
        <v>0</v>
      </c>
      <c r="JJ39" s="39">
        <f t="shared" ca="1" si="235"/>
        <v>0</v>
      </c>
      <c r="JK39" s="39">
        <f t="shared" ca="1" si="236"/>
        <v>0</v>
      </c>
      <c r="JL39" s="39">
        <f t="shared" ca="1" si="237"/>
        <v>0</v>
      </c>
      <c r="JM39" s="39">
        <f t="shared" ca="1" si="238"/>
        <v>0</v>
      </c>
      <c r="JN39" s="39">
        <f t="shared" ca="1" si="239"/>
        <v>0</v>
      </c>
      <c r="JO39" s="39">
        <f t="shared" ca="1" si="240"/>
        <v>0</v>
      </c>
      <c r="JP39" s="39">
        <f t="shared" ca="1" si="241"/>
        <v>72482</v>
      </c>
      <c r="JQ39" s="39">
        <f t="shared" ca="1" si="242"/>
        <v>940470</v>
      </c>
      <c r="JR39" s="39">
        <f t="shared" ca="1" si="243"/>
        <v>0</v>
      </c>
      <c r="JS39" s="39">
        <f t="shared" ca="1" si="244"/>
        <v>0</v>
      </c>
      <c r="JT39" s="39">
        <f t="shared" ca="1" si="245"/>
        <v>0</v>
      </c>
      <c r="JU39" s="39">
        <f t="shared" ca="1" si="246"/>
        <v>0</v>
      </c>
      <c r="JV39" s="39">
        <f t="shared" ca="1" si="247"/>
        <v>0</v>
      </c>
      <c r="JW39" s="39">
        <f t="shared" ca="1" si="248"/>
        <v>0</v>
      </c>
      <c r="JX39" s="39">
        <f t="shared" ca="1" si="249"/>
        <v>0</v>
      </c>
      <c r="JY39" s="39">
        <f t="shared" ca="1" si="250"/>
        <v>0</v>
      </c>
      <c r="JZ39" s="39">
        <f t="shared" ca="1" si="251"/>
        <v>0</v>
      </c>
      <c r="KA39" s="39">
        <f t="shared" ca="1" si="252"/>
        <v>0</v>
      </c>
      <c r="KB39" s="39">
        <f t="shared" ca="1" si="253"/>
        <v>0</v>
      </c>
      <c r="KC39" s="39">
        <f t="shared" ca="1" si="254"/>
        <v>-167</v>
      </c>
      <c r="KD39" s="39">
        <f t="shared" ca="1" si="255"/>
        <v>7</v>
      </c>
      <c r="KE39" s="39">
        <f t="shared" ca="1" si="256"/>
        <v>3</v>
      </c>
      <c r="KF39" s="39">
        <f t="shared" ca="1" si="257"/>
        <v>13</v>
      </c>
      <c r="KG39" s="39">
        <f t="shared" ca="1" si="258"/>
        <v>1</v>
      </c>
      <c r="KH39" s="39">
        <f t="shared" ca="1" si="259"/>
        <v>0</v>
      </c>
      <c r="KI39" s="39">
        <f t="shared" ca="1" si="260"/>
        <v>0</v>
      </c>
      <c r="KJ39" s="39">
        <f t="shared" ca="1" si="261"/>
        <v>0</v>
      </c>
      <c r="KK39" s="39">
        <f t="shared" ca="1" si="262"/>
        <v>0</v>
      </c>
      <c r="KL39" s="39">
        <f t="shared" ca="1" si="263"/>
        <v>0</v>
      </c>
      <c r="KM39" s="39">
        <f t="shared" ca="1" si="264"/>
        <v>0</v>
      </c>
      <c r="KN39" s="39">
        <f t="shared" ca="1" si="265"/>
        <v>0</v>
      </c>
      <c r="KO39" s="39">
        <f t="shared" ca="1" si="266"/>
        <v>0</v>
      </c>
      <c r="KP39" s="39">
        <f t="shared" ca="1" si="267"/>
        <v>0</v>
      </c>
      <c r="KQ39" s="39">
        <f t="shared" ca="1" si="268"/>
        <v>0</v>
      </c>
      <c r="KR39" s="39">
        <f t="shared" ca="1" si="269"/>
        <v>0</v>
      </c>
      <c r="KS39" s="39">
        <f t="shared" ca="1" si="270"/>
        <v>0</v>
      </c>
      <c r="KT39" s="39">
        <f t="shared" ca="1" si="271"/>
        <v>0</v>
      </c>
      <c r="KU39" s="39">
        <f t="shared" ca="1" si="272"/>
        <v>0</v>
      </c>
      <c r="KV39" s="39">
        <f t="shared" ca="1" si="273"/>
        <v>0</v>
      </c>
      <c r="KW39" s="39">
        <f t="shared" ca="1" si="274"/>
        <v>0</v>
      </c>
      <c r="KX39" s="39">
        <f t="shared" ca="1" si="275"/>
        <v>-245</v>
      </c>
      <c r="KY39" s="39">
        <f t="shared" ca="1" si="276"/>
        <v>2</v>
      </c>
      <c r="KZ39" s="39">
        <f t="shared" ca="1" si="277"/>
        <v>1</v>
      </c>
      <c r="LA39" s="39">
        <f t="shared" ca="1" si="278"/>
        <v>139</v>
      </c>
      <c r="LB39" s="39">
        <f t="shared" ca="1" si="279"/>
        <v>0</v>
      </c>
      <c r="LC39" s="39">
        <f t="shared" ca="1" si="280"/>
        <v>0</v>
      </c>
      <c r="LD39" s="39">
        <f t="shared" ca="1" si="281"/>
        <v>0</v>
      </c>
      <c r="LE39" s="39">
        <f t="shared" ca="1" si="282"/>
        <v>0</v>
      </c>
      <c r="LF39" s="39">
        <f t="shared" ca="1" si="283"/>
        <v>2</v>
      </c>
      <c r="LG39" s="39">
        <f t="shared" ca="1" si="284"/>
        <v>2</v>
      </c>
      <c r="LH39" s="39">
        <f t="shared" ca="1" si="285"/>
        <v>160</v>
      </c>
      <c r="LI39" s="39">
        <f t="shared" ca="1" si="286"/>
        <v>5</v>
      </c>
      <c r="LJ39" s="39">
        <f t="shared" ca="1" si="287"/>
        <v>10</v>
      </c>
      <c r="LK39" s="39">
        <f t="shared" ca="1" si="288"/>
        <v>0</v>
      </c>
      <c r="LL39" s="39">
        <f t="shared" ca="1" si="289"/>
        <v>0</v>
      </c>
      <c r="LM39" s="39">
        <f t="shared" ca="1" si="290"/>
        <v>0</v>
      </c>
      <c r="LN39" s="39">
        <f t="shared" ca="1" si="291"/>
        <v>0</v>
      </c>
      <c r="LO39" s="39">
        <f t="shared" ca="1" si="292"/>
        <v>0</v>
      </c>
      <c r="LP39" s="39">
        <f t="shared" ca="1" si="293"/>
        <v>0</v>
      </c>
      <c r="LQ39" s="39">
        <f t="shared" ca="1" si="294"/>
        <v>0</v>
      </c>
      <c r="LR39" s="39">
        <f t="shared" ca="1" si="295"/>
        <v>0</v>
      </c>
      <c r="LS39" s="39">
        <f t="shared" ca="1" si="296"/>
        <v>2</v>
      </c>
      <c r="LT39" s="39">
        <f t="shared" ca="1" si="297"/>
        <v>769</v>
      </c>
      <c r="LU39" s="39">
        <f t="shared" ca="1" si="298"/>
        <v>5</v>
      </c>
      <c r="LV39" s="39">
        <f t="shared" ca="1" si="299"/>
        <v>13</v>
      </c>
      <c r="LW39" s="39">
        <f t="shared" ca="1" si="300"/>
        <v>59</v>
      </c>
      <c r="LX39" s="39">
        <f t="shared" ca="1" si="301"/>
        <v>6400</v>
      </c>
      <c r="LY39" s="39">
        <f t="shared" ca="1" si="302"/>
        <v>29</v>
      </c>
      <c r="LZ39" s="39">
        <f t="shared" ca="1" si="303"/>
        <v>0</v>
      </c>
      <c r="MA39" s="39">
        <f t="shared" ca="1" si="304"/>
        <v>16</v>
      </c>
      <c r="MB39" s="39">
        <f t="shared" ca="1" si="305"/>
        <v>0</v>
      </c>
      <c r="MC39" s="39">
        <f t="shared" ca="1" si="306"/>
        <v>0</v>
      </c>
      <c r="MD39" s="39">
        <f t="shared" ca="1" si="307"/>
        <v>0</v>
      </c>
      <c r="ME39" s="39">
        <f t="shared" ca="1" si="308"/>
        <v>0</v>
      </c>
      <c r="MF39" s="39">
        <f t="shared" ca="1" si="309"/>
        <v>0</v>
      </c>
      <c r="MG39" s="39">
        <f t="shared" ca="1" si="310"/>
        <v>0</v>
      </c>
      <c r="MH39" s="39">
        <f t="shared" ca="1" si="311"/>
        <v>0</v>
      </c>
      <c r="MI39" s="39">
        <f t="shared" ca="1" si="312"/>
        <v>0</v>
      </c>
      <c r="MJ39" s="39">
        <f t="shared" ca="1" si="313"/>
        <v>0</v>
      </c>
      <c r="MK39" s="39">
        <f t="shared" ca="1" si="314"/>
        <v>0</v>
      </c>
      <c r="ML39" s="39">
        <f t="shared" ca="1" si="315"/>
        <v>0</v>
      </c>
      <c r="MM39" s="39">
        <f t="shared" ca="1" si="316"/>
        <v>0</v>
      </c>
      <c r="MN39" s="39">
        <f t="shared" ca="1" si="317"/>
        <v>0</v>
      </c>
      <c r="MO39" s="39">
        <f t="shared" ca="1" si="318"/>
        <v>0</v>
      </c>
      <c r="MP39" s="39">
        <f t="shared" ca="1" si="319"/>
        <v>0</v>
      </c>
      <c r="MQ39" s="39">
        <f t="shared" ca="1" si="320"/>
        <v>0</v>
      </c>
      <c r="MR39" s="39">
        <f t="shared" ca="1" si="321"/>
        <v>0</v>
      </c>
      <c r="MS39" s="39">
        <f t="shared" ca="1" si="322"/>
        <v>0</v>
      </c>
      <c r="MT39" s="39">
        <f t="shared" ca="1" si="323"/>
        <v>0</v>
      </c>
      <c r="MU39" s="39">
        <f t="shared" ca="1" si="324"/>
        <v>0</v>
      </c>
      <c r="MV39" s="39">
        <f t="shared" ca="1" si="325"/>
        <v>0</v>
      </c>
      <c r="MW39" s="39">
        <f t="shared" ca="1" si="326"/>
        <v>0</v>
      </c>
      <c r="MX39" s="39">
        <f t="shared" ca="1" si="327"/>
        <v>0</v>
      </c>
      <c r="MY39" s="39">
        <f t="shared" ca="1" si="328"/>
        <v>0</v>
      </c>
      <c r="MZ39" s="39">
        <f t="shared" ca="1" si="329"/>
        <v>0</v>
      </c>
      <c r="NA39" s="39">
        <f t="shared" ca="1" si="330"/>
        <v>0</v>
      </c>
      <c r="NB39" s="39">
        <f t="shared" ca="1" si="331"/>
        <v>10</v>
      </c>
      <c r="NC39" s="39">
        <f t="shared" ca="1" si="332"/>
        <v>5</v>
      </c>
      <c r="ND39" s="39">
        <f t="shared" ca="1" si="333"/>
        <v>125</v>
      </c>
      <c r="NE39" s="39">
        <f t="shared" ca="1" si="334"/>
        <v>5</v>
      </c>
      <c r="NF39" s="39">
        <f t="shared" ca="1" si="335"/>
        <v>0</v>
      </c>
      <c r="NG39" s="39">
        <f t="shared" ca="1" si="336"/>
        <v>0</v>
      </c>
      <c r="NH39" s="39">
        <f t="shared" ca="1" si="337"/>
        <v>0</v>
      </c>
      <c r="NI39" s="39">
        <f t="shared" ca="1" si="338"/>
        <v>22132</v>
      </c>
      <c r="NJ39" s="39">
        <f t="shared" ca="1" si="339"/>
        <v>0</v>
      </c>
      <c r="NK39" s="39">
        <f t="shared" ca="1" si="340"/>
        <v>0</v>
      </c>
      <c r="NL39" s="39">
        <f t="shared" ca="1" si="341"/>
        <v>0</v>
      </c>
      <c r="NM39" s="39">
        <f t="shared" ca="1" si="342"/>
        <v>0</v>
      </c>
      <c r="NN39" s="39">
        <f t="shared" ca="1" si="343"/>
        <v>0</v>
      </c>
      <c r="NO39" s="39">
        <f t="shared" ca="1" si="344"/>
        <v>0</v>
      </c>
      <c r="NP39" s="39">
        <f t="shared" ca="1" si="345"/>
        <v>0</v>
      </c>
      <c r="NQ39" s="39">
        <f t="shared" ca="1" si="346"/>
        <v>0</v>
      </c>
      <c r="NR39" s="39">
        <f t="shared" ca="1" si="347"/>
        <v>0</v>
      </c>
      <c r="NS39" s="39">
        <f t="shared" ca="1" si="348"/>
        <v>0</v>
      </c>
      <c r="NT39" s="39">
        <f t="shared" ca="1" si="349"/>
        <v>0</v>
      </c>
      <c r="NU39" s="39">
        <f t="shared" ca="1" si="350"/>
        <v>0</v>
      </c>
      <c r="NV39" s="39">
        <f t="shared" ca="1" si="351"/>
        <v>0</v>
      </c>
    </row>
    <row r="40" spans="1:386" x14ac:dyDescent="0.2">
      <c r="A40" s="39">
        <f>'node config'!$A40</f>
        <v>30</v>
      </c>
      <c r="B40" s="39" t="str">
        <f>'node config'!$C40</f>
        <v>app_prod</v>
      </c>
      <c r="C40" s="39">
        <f>'node config'!E40</f>
        <v>3</v>
      </c>
      <c r="D40" s="40">
        <f>'node config'!$H40</f>
        <v>0</v>
      </c>
      <c r="E40" s="36">
        <f ca="1">IF(ISBLANK(OFFSET('node config'!$U40,0,2*(COLUMN()-COLUMN($E40)))),"",OFFSET('node config'!$U40,0,2*(COLUMN()-COLUMN($E40))))</f>
        <v>34</v>
      </c>
      <c r="F40" s="36" t="str">
        <f ca="1">IF(ISBLANK(OFFSET('node config'!$U40,0,2*(COLUMN()-COLUMN($E40)))),"",OFFSET('node config'!$U40,0,2*(COLUMN()-COLUMN($E40))))</f>
        <v/>
      </c>
      <c r="G40" s="36" t="str">
        <f ca="1">IF(ISBLANK(OFFSET('node config'!$U40,0,2*(COLUMN()-COLUMN($E40)))),"",OFFSET('node config'!$U40,0,2*(COLUMN()-COLUMN($E40))))</f>
        <v/>
      </c>
      <c r="H40" s="36" t="str">
        <f ca="1">IF(ISBLANK(OFFSET('node config'!$U40,0,2*(COLUMN()-COLUMN($E40)))),"",OFFSET('node config'!$U40,0,2*(COLUMN()-COLUMN($E40))))</f>
        <v/>
      </c>
      <c r="I40" s="36" t="str">
        <f ca="1">IF(ISBLANK(OFFSET('node config'!$U40,0,2*(COLUMN()-COLUMN($E40)))),"",OFFSET('node config'!$U40,0,2*(COLUMN()-COLUMN($E40))))</f>
        <v/>
      </c>
      <c r="J40" s="36" t="str">
        <f ca="1">IF(ISBLANK(OFFSET('node config'!$U40,0,2*(COLUMN()-COLUMN($E40)))),"",OFFSET('node config'!$U40,0,2*(COLUMN()-COLUMN($E40))))</f>
        <v/>
      </c>
      <c r="K40" s="36" t="str">
        <f ca="1">IF(ISBLANK(OFFSET('node config'!$U40,0,2*(COLUMN()-COLUMN($E40)))),"",OFFSET('node config'!$U40,0,2*(COLUMN()-COLUMN($E40))))</f>
        <v/>
      </c>
      <c r="L40" s="36" t="str">
        <f ca="1">IF(ISBLANK(OFFSET('node config'!$U40,0,2*(COLUMN()-COLUMN($E40)))),"",OFFSET('node config'!$U40,0,2*(COLUMN()-COLUMN($E40))))</f>
        <v/>
      </c>
      <c r="M40" s="38">
        <f ca="1">IFERROR(OFFSET('node config'!$V40,0,2*(COLUMN()-COLUMN($M40)))/INDEX('node config'!$B40:$B89,MATCH(E40,'node config'!$A40:$A89,0))-1,"")</f>
        <v>3</v>
      </c>
      <c r="N40" s="38" t="str">
        <f ca="1">IFERROR(OFFSET('node config'!$V40,0,2*(COLUMN()-COLUMN($M40)))/INDEX('node config'!$B40:$B89,MATCH(F40,'node config'!$A40:$A89,0))-1,"")</f>
        <v/>
      </c>
      <c r="O40" s="38" t="str">
        <f ca="1">IFERROR(OFFSET('node config'!$V40,0,2*(COLUMN()-COLUMN($M40)))/INDEX('node config'!$B40:$B89,MATCH(G40,'node config'!$A40:$A89,0))-1,"")</f>
        <v/>
      </c>
      <c r="P40" s="38" t="str">
        <f ca="1">IFERROR(OFFSET('node config'!$V40,0,2*(COLUMN()-COLUMN($M40)))/INDEX('node config'!$B40:$B89,MATCH(H40,'node config'!$A40:$A89,0))-1,"")</f>
        <v/>
      </c>
      <c r="Q40" s="38" t="str">
        <f ca="1">IFERROR(OFFSET('node config'!$V40,0,2*(COLUMN()-COLUMN($M40)))/INDEX('node config'!$B40:$B89,MATCH(I40,'node config'!$A40:$A89,0))-1,"")</f>
        <v/>
      </c>
      <c r="R40" s="38" t="str">
        <f ca="1">IFERROR(OFFSET('node config'!$V40,0,2*(COLUMN()-COLUMN($M40)))/INDEX('node config'!$B40:$B89,MATCH(J40,'node config'!$A40:$A89,0))-1,"")</f>
        <v/>
      </c>
      <c r="S40" s="38" t="str">
        <f ca="1">IFERROR(OFFSET('node config'!$V40,0,2*(COLUMN()-COLUMN($M40)))/INDEX('node config'!$B40:$B89,MATCH(K40,'node config'!$A40:$A89,0))-1,"")</f>
        <v/>
      </c>
      <c r="T40" s="38" t="str">
        <f ca="1">IFERROR(OFFSET('node config'!$V40,0,2*(COLUMN()-COLUMN($M40)))/INDEX('node config'!$B40:$B89,MATCH(L40,'node config'!$A40:$A89,0))-1,"")</f>
        <v/>
      </c>
      <c r="U40" s="36">
        <f t="shared" ca="1" si="352"/>
        <v>241</v>
      </c>
      <c r="V40" s="36" t="str">
        <f t="shared" ca="1" si="352"/>
        <v/>
      </c>
      <c r="W40" s="36" t="str">
        <f t="shared" ca="1" si="352"/>
        <v/>
      </c>
      <c r="X40" s="36" t="str">
        <f t="shared" ca="1" si="352"/>
        <v/>
      </c>
      <c r="Y40" s="36" t="str">
        <f t="shared" ca="1" si="352"/>
        <v/>
      </c>
      <c r="Z40" s="36" t="str">
        <f t="shared" ca="1" si="352"/>
        <v/>
      </c>
      <c r="AA40" s="36" t="str">
        <f t="shared" ca="1" si="352"/>
        <v/>
      </c>
      <c r="AB40" s="36" t="str">
        <f t="shared" ca="1" si="352"/>
        <v/>
      </c>
      <c r="AC40" s="40">
        <f t="shared" ca="1" si="353"/>
        <v>-35364</v>
      </c>
      <c r="AD40" s="40">
        <f t="shared" ca="1" si="354"/>
        <v>1</v>
      </c>
      <c r="AE40" s="40">
        <f t="shared" ca="1" si="355"/>
        <v>421</v>
      </c>
      <c r="AF40" s="40">
        <f t="shared" ca="1" si="356"/>
        <v>-84</v>
      </c>
      <c r="AG40" s="40">
        <f t="shared" ca="1" si="357"/>
        <v>0</v>
      </c>
      <c r="AH40" s="40">
        <f t="shared" ca="1" si="358"/>
        <v>0</v>
      </c>
      <c r="AI40" s="40">
        <f t="shared" ca="1" si="359"/>
        <v>0</v>
      </c>
      <c r="AJ40" s="40">
        <f t="shared" ca="1" si="360"/>
        <v>0</v>
      </c>
      <c r="AK40" s="39">
        <f t="shared" ca="1" si="2"/>
        <v>0</v>
      </c>
      <c r="AL40" s="39">
        <f t="shared" ca="1" si="3"/>
        <v>0</v>
      </c>
      <c r="AM40" s="39">
        <f t="shared" ca="1" si="4"/>
        <v>0</v>
      </c>
      <c r="AN40" s="39">
        <f t="shared" ca="1" si="5"/>
        <v>0</v>
      </c>
      <c r="AO40" s="39">
        <f t="shared" ca="1" si="6"/>
        <v>0</v>
      </c>
      <c r="AP40" s="39">
        <f t="shared" ca="1" si="7"/>
        <v>0</v>
      </c>
      <c r="AQ40" s="39">
        <f t="shared" ca="1" si="8"/>
        <v>0</v>
      </c>
      <c r="AR40" s="39">
        <f t="shared" ca="1" si="9"/>
        <v>22132</v>
      </c>
      <c r="AS40" s="39">
        <f t="shared" ca="1" si="10"/>
        <v>22132</v>
      </c>
      <c r="AT40" s="39">
        <f t="shared" ca="1" si="11"/>
        <v>22132</v>
      </c>
      <c r="AU40" s="39">
        <f t="shared" ca="1" si="12"/>
        <v>0</v>
      </c>
      <c r="AV40" s="39">
        <f t="shared" ca="1" si="13"/>
        <v>0</v>
      </c>
      <c r="AW40" s="39">
        <f t="shared" ca="1" si="14"/>
        <v>0</v>
      </c>
      <c r="AX40" s="39">
        <f t="shared" ca="1" si="15"/>
        <v>0</v>
      </c>
      <c r="AY40" s="39">
        <f t="shared" ca="1" si="16"/>
        <v>0</v>
      </c>
      <c r="AZ40" s="39">
        <f t="shared" ca="1" si="17"/>
        <v>0</v>
      </c>
      <c r="BA40" s="39">
        <f t="shared" ca="1" si="18"/>
        <v>0</v>
      </c>
      <c r="BB40" s="39">
        <f t="shared" ca="1" si="19"/>
        <v>0</v>
      </c>
      <c r="BC40" s="39">
        <f t="shared" ca="1" si="20"/>
        <v>0</v>
      </c>
      <c r="BD40" s="39">
        <f t="shared" ca="1" si="21"/>
        <v>0</v>
      </c>
      <c r="BE40" s="39">
        <f t="shared" ca="1" si="22"/>
        <v>0</v>
      </c>
      <c r="BF40" s="39">
        <f t="shared" ca="1" si="23"/>
        <v>0</v>
      </c>
      <c r="BG40" s="39">
        <f t="shared" ca="1" si="24"/>
        <v>0</v>
      </c>
      <c r="BH40" s="39">
        <f t="shared" ca="1" si="25"/>
        <v>0</v>
      </c>
      <c r="BI40" s="39">
        <f t="shared" ca="1" si="26"/>
        <v>0</v>
      </c>
      <c r="BJ40" s="39">
        <f t="shared" ca="1" si="27"/>
        <v>0</v>
      </c>
      <c r="BK40" s="39">
        <f t="shared" ca="1" si="28"/>
        <v>0</v>
      </c>
      <c r="BL40" s="39">
        <f t="shared" ca="1" si="29"/>
        <v>0</v>
      </c>
      <c r="BM40" s="39">
        <f t="shared" ca="1" si="30"/>
        <v>0</v>
      </c>
      <c r="BN40" s="39">
        <f t="shared" ca="1" si="31"/>
        <v>0</v>
      </c>
      <c r="BO40" s="39">
        <f t="shared" ca="1" si="32"/>
        <v>0</v>
      </c>
      <c r="BP40" s="39">
        <f t="shared" ca="1" si="33"/>
        <v>0</v>
      </c>
      <c r="BQ40" s="39">
        <f t="shared" ca="1" si="34"/>
        <v>0</v>
      </c>
      <c r="BR40" s="39">
        <f t="shared" ca="1" si="35"/>
        <v>0</v>
      </c>
      <c r="BS40" s="39">
        <f t="shared" ca="1" si="36"/>
        <v>0</v>
      </c>
      <c r="BT40" s="39">
        <f t="shared" ca="1" si="37"/>
        <v>2</v>
      </c>
      <c r="BU40" s="39">
        <f t="shared" ca="1" si="38"/>
        <v>29</v>
      </c>
      <c r="BV40" s="39">
        <f t="shared" ca="1" si="39"/>
        <v>-195</v>
      </c>
      <c r="BW40" s="39">
        <f t="shared" ca="1" si="40"/>
        <v>4</v>
      </c>
      <c r="BX40" s="39">
        <f t="shared" ca="1" si="41"/>
        <v>0</v>
      </c>
      <c r="BY40" s="39">
        <f t="shared" ca="1" si="42"/>
        <v>0</v>
      </c>
      <c r="BZ40" s="39">
        <f t="shared" ca="1" si="43"/>
        <v>0</v>
      </c>
      <c r="CA40" s="39">
        <f t="shared" ca="1" si="44"/>
        <v>0</v>
      </c>
      <c r="CB40" s="39">
        <f t="shared" ca="1" si="45"/>
        <v>0</v>
      </c>
      <c r="CC40" s="39">
        <f t="shared" ca="1" si="46"/>
        <v>0</v>
      </c>
      <c r="CD40" s="39">
        <f t="shared" ca="1" si="47"/>
        <v>0</v>
      </c>
      <c r="CE40" s="39">
        <f t="shared" ca="1" si="48"/>
        <v>0</v>
      </c>
      <c r="CF40" s="39">
        <f t="shared" ca="1" si="49"/>
        <v>0</v>
      </c>
      <c r="CG40" s="39">
        <f t="shared" ca="1" si="50"/>
        <v>0</v>
      </c>
      <c r="CH40" s="39">
        <f t="shared" ca="1" si="51"/>
        <v>0</v>
      </c>
      <c r="CI40" s="39">
        <f t="shared" ca="1" si="52"/>
        <v>0</v>
      </c>
      <c r="CJ40" s="39">
        <f t="shared" ca="1" si="53"/>
        <v>0</v>
      </c>
      <c r="CK40" s="39">
        <f t="shared" ca="1" si="54"/>
        <v>0</v>
      </c>
      <c r="CL40" s="39">
        <f t="shared" ca="1" si="55"/>
        <v>0</v>
      </c>
      <c r="CM40" s="39">
        <f t="shared" ca="1" si="56"/>
        <v>0</v>
      </c>
      <c r="CN40" s="39">
        <f t="shared" ca="1" si="57"/>
        <v>0</v>
      </c>
      <c r="CO40" s="39">
        <f t="shared" ca="1" si="58"/>
        <v>0</v>
      </c>
      <c r="CP40" s="39">
        <f t="shared" ca="1" si="59"/>
        <v>0</v>
      </c>
      <c r="CQ40" s="39">
        <f t="shared" ca="1" si="60"/>
        <v>0</v>
      </c>
      <c r="CR40" s="39">
        <f t="shared" ca="1" si="61"/>
        <v>0</v>
      </c>
      <c r="CS40" s="39">
        <f t="shared" ca="1" si="62"/>
        <v>0</v>
      </c>
      <c r="CT40" s="39">
        <f t="shared" ca="1" si="63"/>
        <v>0</v>
      </c>
      <c r="CU40" s="39">
        <f t="shared" ca="1" si="64"/>
        <v>0</v>
      </c>
      <c r="CV40" s="39">
        <f t="shared" ca="1" si="65"/>
        <v>47</v>
      </c>
      <c r="CW40" s="39">
        <f t="shared" ca="1" si="66"/>
        <v>23</v>
      </c>
      <c r="CX40" s="39">
        <f t="shared" ca="1" si="67"/>
        <v>870</v>
      </c>
      <c r="CY40" s="39">
        <f t="shared" ca="1" si="68"/>
        <v>1</v>
      </c>
      <c r="CZ40" s="39">
        <f t="shared" ca="1" si="69"/>
        <v>0</v>
      </c>
      <c r="DA40" s="39">
        <f t="shared" ca="1" si="70"/>
        <v>0</v>
      </c>
      <c r="DB40" s="39">
        <f t="shared" ca="1" si="71"/>
        <v>0</v>
      </c>
      <c r="DC40" s="39">
        <f t="shared" ca="1" si="72"/>
        <v>22132</v>
      </c>
      <c r="DD40" s="39">
        <f t="shared" ca="1" si="73"/>
        <v>22132</v>
      </c>
      <c r="DE40" s="39">
        <f t="shared" ca="1" si="74"/>
        <v>-45240</v>
      </c>
      <c r="DF40" s="39">
        <f t="shared" ca="1" si="75"/>
        <v>0</v>
      </c>
      <c r="DG40" s="39">
        <f t="shared" ca="1" si="76"/>
        <v>0</v>
      </c>
      <c r="DH40" s="39">
        <f t="shared" ca="1" si="77"/>
        <v>0</v>
      </c>
      <c r="DI40" s="39">
        <f t="shared" ca="1" si="78"/>
        <v>0</v>
      </c>
      <c r="DJ40" s="39">
        <f t="shared" ca="1" si="79"/>
        <v>0</v>
      </c>
      <c r="DK40" s="39">
        <f t="shared" ca="1" si="80"/>
        <v>0</v>
      </c>
      <c r="DL40" s="39">
        <f t="shared" ca="1" si="81"/>
        <v>0</v>
      </c>
      <c r="DM40" s="39">
        <f t="shared" ca="1" si="82"/>
        <v>0</v>
      </c>
      <c r="DN40" s="39">
        <f t="shared" ca="1" si="83"/>
        <v>0</v>
      </c>
      <c r="DO40" s="39">
        <f t="shared" ca="1" si="84"/>
        <v>0</v>
      </c>
      <c r="DP40" s="39">
        <f t="shared" ca="1" si="85"/>
        <v>0</v>
      </c>
      <c r="DQ40" s="39">
        <f t="shared" ca="1" si="86"/>
        <v>0</v>
      </c>
      <c r="DR40" s="39">
        <f t="shared" ca="1" si="87"/>
        <v>0</v>
      </c>
      <c r="DS40" s="39">
        <f t="shared" ca="1" si="88"/>
        <v>0</v>
      </c>
      <c r="DT40" s="39">
        <f t="shared" ca="1" si="89"/>
        <v>0</v>
      </c>
      <c r="DU40" s="39">
        <f t="shared" ca="1" si="90"/>
        <v>0</v>
      </c>
      <c r="DV40" s="39">
        <f t="shared" ca="1" si="91"/>
        <v>0</v>
      </c>
      <c r="DW40" s="39">
        <f t="shared" ca="1" si="92"/>
        <v>0</v>
      </c>
      <c r="DX40" s="39">
        <f t="shared" ca="1" si="93"/>
        <v>0</v>
      </c>
      <c r="DY40" s="39">
        <f t="shared" ca="1" si="94"/>
        <v>0</v>
      </c>
      <c r="DZ40" s="39">
        <f t="shared" ca="1" si="95"/>
        <v>0</v>
      </c>
      <c r="EA40" s="39">
        <f t="shared" ca="1" si="96"/>
        <v>0</v>
      </c>
      <c r="EB40" s="39">
        <f t="shared" ca="1" si="97"/>
        <v>0</v>
      </c>
      <c r="EC40" s="39">
        <f t="shared" ca="1" si="98"/>
        <v>0</v>
      </c>
      <c r="ED40" s="39">
        <f t="shared" ca="1" si="99"/>
        <v>0</v>
      </c>
      <c r="EE40" s="39">
        <f t="shared" ca="1" si="100"/>
        <v>0</v>
      </c>
      <c r="EF40" s="39">
        <f t="shared" ca="1" si="101"/>
        <v>0</v>
      </c>
      <c r="EG40" s="39">
        <f t="shared" ca="1" si="102"/>
        <v>0</v>
      </c>
      <c r="EH40" s="39">
        <f t="shared" ca="1" si="103"/>
        <v>0</v>
      </c>
      <c r="EI40" s="39">
        <f t="shared" ca="1" si="104"/>
        <v>0</v>
      </c>
      <c r="EJ40" s="39">
        <f t="shared" ca="1" si="105"/>
        <v>0</v>
      </c>
      <c r="EK40" s="39">
        <f t="shared" ca="1" si="106"/>
        <v>0</v>
      </c>
      <c r="EL40" s="39">
        <f t="shared" ca="1" si="107"/>
        <v>0</v>
      </c>
      <c r="EM40" s="39">
        <f t="shared" ca="1" si="108"/>
        <v>0</v>
      </c>
      <c r="EN40" s="39">
        <f t="shared" ca="1" si="109"/>
        <v>0</v>
      </c>
      <c r="EO40" s="39">
        <f t="shared" ca="1" si="110"/>
        <v>0</v>
      </c>
      <c r="EP40" s="39">
        <f t="shared" ca="1" si="111"/>
        <v>0</v>
      </c>
      <c r="EQ40" s="39">
        <f t="shared" ca="1" si="112"/>
        <v>0</v>
      </c>
      <c r="ER40" s="39">
        <f t="shared" ca="1" si="113"/>
        <v>0</v>
      </c>
      <c r="ES40" s="39">
        <f t="shared" ca="1" si="114"/>
        <v>0</v>
      </c>
      <c r="ET40" s="39">
        <f t="shared" ca="1" si="115"/>
        <v>0</v>
      </c>
      <c r="EU40" s="39">
        <f t="shared" ca="1" si="116"/>
        <v>0</v>
      </c>
      <c r="EV40" s="39">
        <f t="shared" ca="1" si="117"/>
        <v>0</v>
      </c>
      <c r="EW40" s="39">
        <f t="shared" ca="1" si="118"/>
        <v>0</v>
      </c>
      <c r="EX40" s="39">
        <f t="shared" ca="1" si="119"/>
        <v>0</v>
      </c>
      <c r="EY40" s="39">
        <f t="shared" ca="1" si="120"/>
        <v>0</v>
      </c>
      <c r="EZ40" s="39">
        <f t="shared" ca="1" si="121"/>
        <v>1094711488000</v>
      </c>
      <c r="FA40" s="39">
        <f t="shared" ca="1" si="122"/>
        <v>0</v>
      </c>
      <c r="FB40" s="39">
        <f t="shared" ca="1" si="123"/>
        <v>10840816283968</v>
      </c>
      <c r="FC40" s="39">
        <f t="shared" ca="1" si="124"/>
        <v>-22159702181760</v>
      </c>
      <c r="FD40" s="39">
        <f t="shared" ca="1" si="125"/>
        <v>0</v>
      </c>
      <c r="FE40" s="39">
        <f t="shared" ca="1" si="126"/>
        <v>0</v>
      </c>
      <c r="FF40" s="39">
        <f t="shared" ca="1" si="127"/>
        <v>0</v>
      </c>
      <c r="FG40" s="39">
        <f t="shared" ca="1" si="128"/>
        <v>0</v>
      </c>
      <c r="FH40" s="39">
        <f t="shared" ca="1" si="129"/>
        <v>0</v>
      </c>
      <c r="FI40" s="39">
        <f t="shared" ca="1" si="130"/>
        <v>0</v>
      </c>
      <c r="FJ40" s="39">
        <f t="shared" ca="1" si="131"/>
        <v>0</v>
      </c>
      <c r="FK40" s="39">
        <f t="shared" ca="1" si="132"/>
        <v>0</v>
      </c>
      <c r="FL40" s="39">
        <f t="shared" ca="1" si="133"/>
        <v>0</v>
      </c>
      <c r="FM40" s="39">
        <f t="shared" ca="1" si="134"/>
        <v>0</v>
      </c>
      <c r="FN40" s="39">
        <f t="shared" ca="1" si="135"/>
        <v>0</v>
      </c>
      <c r="FO40" s="39">
        <f t="shared" ca="1" si="136"/>
        <v>0</v>
      </c>
      <c r="FP40" s="39">
        <f t="shared" ca="1" si="137"/>
        <v>0</v>
      </c>
      <c r="FQ40" s="39">
        <f t="shared" ca="1" si="138"/>
        <v>0</v>
      </c>
      <c r="FR40" s="39">
        <f t="shared" ca="1" si="139"/>
        <v>0</v>
      </c>
      <c r="FS40" s="39">
        <f t="shared" ca="1" si="140"/>
        <v>0</v>
      </c>
      <c r="FT40" s="39">
        <f t="shared" ca="1" si="141"/>
        <v>0</v>
      </c>
      <c r="FU40" s="39">
        <f t="shared" ca="1" si="142"/>
        <v>0</v>
      </c>
      <c r="FV40" s="39">
        <f t="shared" ca="1" si="143"/>
        <v>0</v>
      </c>
      <c r="FW40" s="39">
        <f t="shared" ca="1" si="144"/>
        <v>0</v>
      </c>
      <c r="FX40" s="39">
        <f t="shared" ca="1" si="145"/>
        <v>0</v>
      </c>
      <c r="FY40" s="39">
        <f t="shared" ca="1" si="146"/>
        <v>0</v>
      </c>
      <c r="FZ40" s="39">
        <f t="shared" ca="1" si="147"/>
        <v>0</v>
      </c>
      <c r="GA40" s="39">
        <f t="shared" ca="1" si="148"/>
        <v>0</v>
      </c>
      <c r="GB40" s="39">
        <f t="shared" ca="1" si="149"/>
        <v>5</v>
      </c>
      <c r="GC40" s="39">
        <f t="shared" ca="1" si="150"/>
        <v>2</v>
      </c>
      <c r="GD40" s="39">
        <f t="shared" ca="1" si="151"/>
        <v>0</v>
      </c>
      <c r="GE40" s="39">
        <f t="shared" ca="1" si="152"/>
        <v>0</v>
      </c>
      <c r="GF40" s="39">
        <f t="shared" ca="1" si="153"/>
        <v>0</v>
      </c>
      <c r="GG40" s="39">
        <f t="shared" ca="1" si="154"/>
        <v>0</v>
      </c>
      <c r="GH40" s="39">
        <f t="shared" ca="1" si="155"/>
        <v>0</v>
      </c>
      <c r="GI40" s="39">
        <f t="shared" ca="1" si="156"/>
        <v>0</v>
      </c>
      <c r="GJ40" s="39">
        <f t="shared" ca="1" si="157"/>
        <v>0</v>
      </c>
      <c r="GK40" s="39">
        <f t="shared" ca="1" si="158"/>
        <v>0</v>
      </c>
      <c r="GL40" s="39">
        <f t="shared" ca="1" si="159"/>
        <v>0</v>
      </c>
      <c r="GM40" s="39">
        <f t="shared" ca="1" si="160"/>
        <v>0</v>
      </c>
      <c r="GN40" s="39">
        <f t="shared" ca="1" si="161"/>
        <v>0</v>
      </c>
      <c r="GO40" s="39">
        <f t="shared" ca="1" si="162"/>
        <v>0</v>
      </c>
      <c r="GP40" s="39">
        <f t="shared" ca="1" si="163"/>
        <v>0</v>
      </c>
      <c r="GQ40" s="39">
        <f t="shared" ca="1" si="164"/>
        <v>0</v>
      </c>
      <c r="GR40" s="39">
        <f t="shared" ca="1" si="165"/>
        <v>0</v>
      </c>
      <c r="GS40" s="39">
        <f t="shared" ca="1" si="166"/>
        <v>0</v>
      </c>
      <c r="GT40" s="39">
        <f t="shared" ca="1" si="167"/>
        <v>0</v>
      </c>
      <c r="GU40" s="39">
        <f t="shared" ca="1" si="168"/>
        <v>0</v>
      </c>
      <c r="GV40" s="39">
        <f t="shared" ca="1" si="169"/>
        <v>0</v>
      </c>
      <c r="GW40" s="39">
        <f t="shared" ca="1" si="170"/>
        <v>0</v>
      </c>
      <c r="GX40" s="39">
        <f t="shared" ca="1" si="171"/>
        <v>0</v>
      </c>
      <c r="GY40" s="39">
        <f t="shared" ca="1" si="172"/>
        <v>0</v>
      </c>
      <c r="GZ40" s="39">
        <f t="shared" ca="1" si="173"/>
        <v>0</v>
      </c>
      <c r="HA40" s="39">
        <f t="shared" ca="1" si="174"/>
        <v>0</v>
      </c>
      <c r="HB40" s="39">
        <f t="shared" ca="1" si="175"/>
        <v>0</v>
      </c>
      <c r="HC40" s="39">
        <f t="shared" ca="1" si="176"/>
        <v>0</v>
      </c>
      <c r="HD40" s="39">
        <f t="shared" ca="1" si="177"/>
        <v>0</v>
      </c>
      <c r="HE40" s="39">
        <f t="shared" ca="1" si="178"/>
        <v>0</v>
      </c>
      <c r="HF40" s="39">
        <f t="shared" ca="1" si="179"/>
        <v>0</v>
      </c>
      <c r="HG40" s="39">
        <f t="shared" ca="1" si="180"/>
        <v>0</v>
      </c>
      <c r="HH40" s="39">
        <f t="shared" ca="1" si="181"/>
        <v>0</v>
      </c>
      <c r="HI40" s="39">
        <f t="shared" ca="1" si="182"/>
        <v>0</v>
      </c>
      <c r="HJ40" s="39">
        <f t="shared" ca="1" si="183"/>
        <v>0</v>
      </c>
      <c r="HK40" s="39">
        <f t="shared" ca="1" si="184"/>
        <v>0</v>
      </c>
      <c r="HL40" s="39">
        <f t="shared" ca="1" si="185"/>
        <v>0</v>
      </c>
      <c r="HM40" s="39">
        <f t="shared" ca="1" si="186"/>
        <v>0</v>
      </c>
      <c r="HN40" s="39">
        <f t="shared" ca="1" si="187"/>
        <v>0</v>
      </c>
      <c r="HO40" s="39">
        <f t="shared" ca="1" si="188"/>
        <v>0</v>
      </c>
      <c r="HP40" s="39">
        <f t="shared" ca="1" si="189"/>
        <v>0</v>
      </c>
      <c r="HQ40" s="39">
        <f t="shared" ca="1" si="190"/>
        <v>0</v>
      </c>
      <c r="HR40" s="39">
        <f t="shared" ca="1" si="191"/>
        <v>36241</v>
      </c>
      <c r="HS40" s="39">
        <f t="shared" ca="1" si="192"/>
        <v>2</v>
      </c>
      <c r="HT40" s="39">
        <f t="shared" ca="1" si="193"/>
        <v>1</v>
      </c>
      <c r="HU40" s="39">
        <f t="shared" ca="1" si="194"/>
        <v>0</v>
      </c>
      <c r="HV40" s="39">
        <f t="shared" ca="1" si="195"/>
        <v>0</v>
      </c>
      <c r="HW40" s="39">
        <f t="shared" ca="1" si="196"/>
        <v>0</v>
      </c>
      <c r="HX40" s="39">
        <f t="shared" ca="1" si="197"/>
        <v>0</v>
      </c>
      <c r="HY40" s="39">
        <f t="shared" ca="1" si="198"/>
        <v>0</v>
      </c>
      <c r="HZ40" s="39">
        <f t="shared" ca="1" si="199"/>
        <v>0</v>
      </c>
      <c r="IA40" s="39">
        <f t="shared" ca="1" si="200"/>
        <v>0</v>
      </c>
      <c r="IB40" s="39">
        <f t="shared" ca="1" si="201"/>
        <v>0</v>
      </c>
      <c r="IC40" s="39">
        <f t="shared" ca="1" si="202"/>
        <v>0</v>
      </c>
      <c r="ID40" s="39">
        <f t="shared" ca="1" si="203"/>
        <v>0</v>
      </c>
      <c r="IE40" s="39">
        <f t="shared" ca="1" si="204"/>
        <v>0</v>
      </c>
      <c r="IF40" s="39">
        <f t="shared" ca="1" si="205"/>
        <v>0</v>
      </c>
      <c r="IG40" s="39">
        <f t="shared" ca="1" si="206"/>
        <v>5</v>
      </c>
      <c r="IH40" s="39">
        <f t="shared" ca="1" si="207"/>
        <v>2</v>
      </c>
      <c r="II40" s="39">
        <f t="shared" ca="1" si="208"/>
        <v>0</v>
      </c>
      <c r="IJ40" s="39">
        <f t="shared" ca="1" si="209"/>
        <v>0</v>
      </c>
      <c r="IK40" s="39">
        <f t="shared" ca="1" si="210"/>
        <v>0</v>
      </c>
      <c r="IL40" s="39">
        <f t="shared" ca="1" si="211"/>
        <v>0</v>
      </c>
      <c r="IM40" s="39">
        <f t="shared" ca="1" si="212"/>
        <v>1</v>
      </c>
      <c r="IN40" s="39">
        <f t="shared" ca="1" si="213"/>
        <v>421</v>
      </c>
      <c r="IO40" s="39">
        <f t="shared" ca="1" si="214"/>
        <v>-84</v>
      </c>
      <c r="IP40" s="39">
        <f t="shared" ca="1" si="215"/>
        <v>0</v>
      </c>
      <c r="IQ40" s="39">
        <f t="shared" ca="1" si="216"/>
        <v>0</v>
      </c>
      <c r="IR40" s="39">
        <f t="shared" ca="1" si="217"/>
        <v>0</v>
      </c>
      <c r="IS40" s="39">
        <f t="shared" ca="1" si="218"/>
        <v>0</v>
      </c>
      <c r="IT40" s="39">
        <f t="shared" ca="1" si="219"/>
        <v>0</v>
      </c>
      <c r="IU40" s="39">
        <f t="shared" ca="1" si="220"/>
        <v>0</v>
      </c>
      <c r="IV40" s="39">
        <f t="shared" ca="1" si="221"/>
        <v>0</v>
      </c>
      <c r="IW40" s="39">
        <f t="shared" ca="1" si="222"/>
        <v>0</v>
      </c>
      <c r="IX40" s="39">
        <f t="shared" ca="1" si="223"/>
        <v>0</v>
      </c>
      <c r="IY40" s="39">
        <f t="shared" ca="1" si="224"/>
        <v>0</v>
      </c>
      <c r="IZ40" s="39">
        <f t="shared" ca="1" si="225"/>
        <v>0</v>
      </c>
      <c r="JA40" s="39">
        <f t="shared" ca="1" si="226"/>
        <v>0</v>
      </c>
      <c r="JB40" s="39">
        <f t="shared" ca="1" si="227"/>
        <v>0</v>
      </c>
      <c r="JC40" s="39">
        <f t="shared" ca="1" si="228"/>
        <v>0</v>
      </c>
      <c r="JD40" s="39">
        <f t="shared" ca="1" si="229"/>
        <v>0</v>
      </c>
      <c r="JE40" s="39">
        <f t="shared" ca="1" si="230"/>
        <v>0</v>
      </c>
      <c r="JF40" s="39">
        <f t="shared" ca="1" si="231"/>
        <v>0</v>
      </c>
      <c r="JG40" s="39">
        <f t="shared" ca="1" si="232"/>
        <v>0</v>
      </c>
      <c r="JH40" s="39">
        <f t="shared" ca="1" si="233"/>
        <v>0</v>
      </c>
      <c r="JI40" s="39">
        <f t="shared" ca="1" si="234"/>
        <v>0</v>
      </c>
      <c r="JJ40" s="39">
        <f t="shared" ca="1" si="235"/>
        <v>0</v>
      </c>
      <c r="JK40" s="39">
        <f t="shared" ca="1" si="236"/>
        <v>0</v>
      </c>
      <c r="JL40" s="39">
        <f t="shared" ca="1" si="237"/>
        <v>0</v>
      </c>
      <c r="JM40" s="39">
        <f t="shared" ca="1" si="238"/>
        <v>0</v>
      </c>
      <c r="JN40" s="39">
        <f t="shared" ca="1" si="239"/>
        <v>0</v>
      </c>
      <c r="JO40" s="39">
        <f t="shared" ca="1" si="240"/>
        <v>0</v>
      </c>
      <c r="JP40" s="39">
        <f t="shared" ca="1" si="241"/>
        <v>72482</v>
      </c>
      <c r="JQ40" s="39">
        <f t="shared" ca="1" si="242"/>
        <v>940470</v>
      </c>
      <c r="JR40" s="39">
        <f t="shared" ca="1" si="243"/>
        <v>-35364</v>
      </c>
      <c r="JS40" s="39">
        <f t="shared" ca="1" si="244"/>
        <v>0</v>
      </c>
      <c r="JT40" s="39">
        <f t="shared" ca="1" si="245"/>
        <v>0</v>
      </c>
      <c r="JU40" s="39">
        <f t="shared" ca="1" si="246"/>
        <v>0</v>
      </c>
      <c r="JV40" s="39">
        <f t="shared" ca="1" si="247"/>
        <v>0</v>
      </c>
      <c r="JW40" s="39">
        <f t="shared" ca="1" si="248"/>
        <v>0</v>
      </c>
      <c r="JX40" s="39">
        <f t="shared" ca="1" si="249"/>
        <v>0</v>
      </c>
      <c r="JY40" s="39">
        <f t="shared" ca="1" si="250"/>
        <v>0</v>
      </c>
      <c r="JZ40" s="39">
        <f t="shared" ca="1" si="251"/>
        <v>0</v>
      </c>
      <c r="KA40" s="39">
        <f t="shared" ca="1" si="252"/>
        <v>0</v>
      </c>
      <c r="KB40" s="39">
        <f t="shared" ca="1" si="253"/>
        <v>0</v>
      </c>
      <c r="KC40" s="39">
        <f t="shared" ca="1" si="254"/>
        <v>-167</v>
      </c>
      <c r="KD40" s="39">
        <f t="shared" ca="1" si="255"/>
        <v>7</v>
      </c>
      <c r="KE40" s="39">
        <f t="shared" ca="1" si="256"/>
        <v>3</v>
      </c>
      <c r="KF40" s="39">
        <f t="shared" ca="1" si="257"/>
        <v>13</v>
      </c>
      <c r="KG40" s="39">
        <f t="shared" ca="1" si="258"/>
        <v>1</v>
      </c>
      <c r="KH40" s="39">
        <f t="shared" ca="1" si="259"/>
        <v>0</v>
      </c>
      <c r="KI40" s="39">
        <f t="shared" ca="1" si="260"/>
        <v>0</v>
      </c>
      <c r="KJ40" s="39">
        <f t="shared" ca="1" si="261"/>
        <v>0</v>
      </c>
      <c r="KK40" s="39">
        <f t="shared" ca="1" si="262"/>
        <v>0</v>
      </c>
      <c r="KL40" s="39">
        <f t="shared" ca="1" si="263"/>
        <v>0</v>
      </c>
      <c r="KM40" s="39">
        <f t="shared" ca="1" si="264"/>
        <v>0</v>
      </c>
      <c r="KN40" s="39">
        <f t="shared" ca="1" si="265"/>
        <v>0</v>
      </c>
      <c r="KO40" s="39">
        <f t="shared" ca="1" si="266"/>
        <v>0</v>
      </c>
      <c r="KP40" s="39">
        <f t="shared" ca="1" si="267"/>
        <v>0</v>
      </c>
      <c r="KQ40" s="39">
        <f t="shared" ca="1" si="268"/>
        <v>0</v>
      </c>
      <c r="KR40" s="39">
        <f t="shared" ca="1" si="269"/>
        <v>0</v>
      </c>
      <c r="KS40" s="39">
        <f t="shared" ca="1" si="270"/>
        <v>0</v>
      </c>
      <c r="KT40" s="39">
        <f t="shared" ca="1" si="271"/>
        <v>0</v>
      </c>
      <c r="KU40" s="39">
        <f t="shared" ca="1" si="272"/>
        <v>0</v>
      </c>
      <c r="KV40" s="39">
        <f t="shared" ca="1" si="273"/>
        <v>0</v>
      </c>
      <c r="KW40" s="39">
        <f t="shared" ca="1" si="274"/>
        <v>0</v>
      </c>
      <c r="KX40" s="39">
        <f t="shared" ca="1" si="275"/>
        <v>-245</v>
      </c>
      <c r="KY40" s="39">
        <f t="shared" ca="1" si="276"/>
        <v>2</v>
      </c>
      <c r="KZ40" s="39">
        <f t="shared" ca="1" si="277"/>
        <v>1</v>
      </c>
      <c r="LA40" s="39">
        <f t="shared" ca="1" si="278"/>
        <v>139</v>
      </c>
      <c r="LB40" s="39">
        <f t="shared" ca="1" si="279"/>
        <v>0</v>
      </c>
      <c r="LC40" s="39">
        <f t="shared" ca="1" si="280"/>
        <v>0</v>
      </c>
      <c r="LD40" s="39">
        <f t="shared" ca="1" si="281"/>
        <v>0</v>
      </c>
      <c r="LE40" s="39">
        <f t="shared" ca="1" si="282"/>
        <v>0</v>
      </c>
      <c r="LF40" s="39">
        <f t="shared" ca="1" si="283"/>
        <v>2</v>
      </c>
      <c r="LG40" s="39">
        <f t="shared" ca="1" si="284"/>
        <v>2</v>
      </c>
      <c r="LH40" s="39">
        <f t="shared" ca="1" si="285"/>
        <v>160</v>
      </c>
      <c r="LI40" s="39">
        <f t="shared" ca="1" si="286"/>
        <v>5</v>
      </c>
      <c r="LJ40" s="39">
        <f t="shared" ca="1" si="287"/>
        <v>10</v>
      </c>
      <c r="LK40" s="39">
        <f t="shared" ca="1" si="288"/>
        <v>0</v>
      </c>
      <c r="LL40" s="39">
        <f t="shared" ca="1" si="289"/>
        <v>0</v>
      </c>
      <c r="LM40" s="39">
        <f t="shared" ca="1" si="290"/>
        <v>0</v>
      </c>
      <c r="LN40" s="39">
        <f t="shared" ca="1" si="291"/>
        <v>0</v>
      </c>
      <c r="LO40" s="39">
        <f t="shared" ca="1" si="292"/>
        <v>0</v>
      </c>
      <c r="LP40" s="39">
        <f t="shared" ca="1" si="293"/>
        <v>0</v>
      </c>
      <c r="LQ40" s="39">
        <f t="shared" ca="1" si="294"/>
        <v>0</v>
      </c>
      <c r="LR40" s="39">
        <f t="shared" ca="1" si="295"/>
        <v>0</v>
      </c>
      <c r="LS40" s="39">
        <f t="shared" ca="1" si="296"/>
        <v>2</v>
      </c>
      <c r="LT40" s="39">
        <f t="shared" ca="1" si="297"/>
        <v>769</v>
      </c>
      <c r="LU40" s="39">
        <f t="shared" ca="1" si="298"/>
        <v>5</v>
      </c>
      <c r="LV40" s="39">
        <f t="shared" ca="1" si="299"/>
        <v>13</v>
      </c>
      <c r="LW40" s="39">
        <f t="shared" ca="1" si="300"/>
        <v>59</v>
      </c>
      <c r="LX40" s="39">
        <f t="shared" ca="1" si="301"/>
        <v>6400</v>
      </c>
      <c r="LY40" s="39">
        <f t="shared" ca="1" si="302"/>
        <v>29</v>
      </c>
      <c r="LZ40" s="39">
        <f t="shared" ca="1" si="303"/>
        <v>0</v>
      </c>
      <c r="MA40" s="39">
        <f t="shared" ca="1" si="304"/>
        <v>16</v>
      </c>
      <c r="MB40" s="39">
        <f t="shared" ca="1" si="305"/>
        <v>0</v>
      </c>
      <c r="MC40" s="39">
        <f t="shared" ca="1" si="306"/>
        <v>0</v>
      </c>
      <c r="MD40" s="39">
        <f t="shared" ca="1" si="307"/>
        <v>0</v>
      </c>
      <c r="ME40" s="39">
        <f t="shared" ca="1" si="308"/>
        <v>0</v>
      </c>
      <c r="MF40" s="39">
        <f t="shared" ca="1" si="309"/>
        <v>0</v>
      </c>
      <c r="MG40" s="39">
        <f t="shared" ca="1" si="310"/>
        <v>0</v>
      </c>
      <c r="MH40" s="39">
        <f t="shared" ca="1" si="311"/>
        <v>0</v>
      </c>
      <c r="MI40" s="39">
        <f t="shared" ca="1" si="312"/>
        <v>0</v>
      </c>
      <c r="MJ40" s="39">
        <f t="shared" ca="1" si="313"/>
        <v>0</v>
      </c>
      <c r="MK40" s="39">
        <f t="shared" ca="1" si="314"/>
        <v>0</v>
      </c>
      <c r="ML40" s="39">
        <f t="shared" ca="1" si="315"/>
        <v>0</v>
      </c>
      <c r="MM40" s="39">
        <f t="shared" ca="1" si="316"/>
        <v>0</v>
      </c>
      <c r="MN40" s="39">
        <f t="shared" ca="1" si="317"/>
        <v>0</v>
      </c>
      <c r="MO40" s="39">
        <f t="shared" ca="1" si="318"/>
        <v>0</v>
      </c>
      <c r="MP40" s="39">
        <f t="shared" ca="1" si="319"/>
        <v>0</v>
      </c>
      <c r="MQ40" s="39">
        <f t="shared" ca="1" si="320"/>
        <v>0</v>
      </c>
      <c r="MR40" s="39">
        <f t="shared" ca="1" si="321"/>
        <v>0</v>
      </c>
      <c r="MS40" s="39">
        <f t="shared" ca="1" si="322"/>
        <v>0</v>
      </c>
      <c r="MT40" s="39">
        <f t="shared" ca="1" si="323"/>
        <v>0</v>
      </c>
      <c r="MU40" s="39">
        <f t="shared" ca="1" si="324"/>
        <v>0</v>
      </c>
      <c r="MV40" s="39">
        <f t="shared" ca="1" si="325"/>
        <v>0</v>
      </c>
      <c r="MW40" s="39">
        <f t="shared" ca="1" si="326"/>
        <v>0</v>
      </c>
      <c r="MX40" s="39">
        <f t="shared" ca="1" si="327"/>
        <v>0</v>
      </c>
      <c r="MY40" s="39">
        <f t="shared" ca="1" si="328"/>
        <v>0</v>
      </c>
      <c r="MZ40" s="39">
        <f t="shared" ca="1" si="329"/>
        <v>0</v>
      </c>
      <c r="NA40" s="39">
        <f t="shared" ca="1" si="330"/>
        <v>0</v>
      </c>
      <c r="NB40" s="39">
        <f t="shared" ca="1" si="331"/>
        <v>10</v>
      </c>
      <c r="NC40" s="39">
        <f t="shared" ca="1" si="332"/>
        <v>5</v>
      </c>
      <c r="ND40" s="39">
        <f t="shared" ca="1" si="333"/>
        <v>125</v>
      </c>
      <c r="NE40" s="39">
        <f t="shared" ca="1" si="334"/>
        <v>5</v>
      </c>
      <c r="NF40" s="39">
        <f t="shared" ca="1" si="335"/>
        <v>0</v>
      </c>
      <c r="NG40" s="39">
        <f t="shared" ca="1" si="336"/>
        <v>0</v>
      </c>
      <c r="NH40" s="39">
        <f t="shared" ca="1" si="337"/>
        <v>0</v>
      </c>
      <c r="NI40" s="39">
        <f t="shared" ca="1" si="338"/>
        <v>22132</v>
      </c>
      <c r="NJ40" s="39">
        <f t="shared" ca="1" si="339"/>
        <v>0</v>
      </c>
      <c r="NK40" s="39">
        <f t="shared" ca="1" si="340"/>
        <v>0</v>
      </c>
      <c r="NL40" s="39">
        <f t="shared" ca="1" si="341"/>
        <v>0</v>
      </c>
      <c r="NM40" s="39">
        <f t="shared" ca="1" si="342"/>
        <v>0</v>
      </c>
      <c r="NN40" s="39">
        <f t="shared" ca="1" si="343"/>
        <v>0</v>
      </c>
      <c r="NO40" s="39">
        <f t="shared" ca="1" si="344"/>
        <v>0</v>
      </c>
      <c r="NP40" s="39">
        <f t="shared" ca="1" si="345"/>
        <v>0</v>
      </c>
      <c r="NQ40" s="39">
        <f t="shared" ca="1" si="346"/>
        <v>0</v>
      </c>
      <c r="NR40" s="39">
        <f t="shared" ca="1" si="347"/>
        <v>0</v>
      </c>
      <c r="NS40" s="39">
        <f t="shared" ca="1" si="348"/>
        <v>0</v>
      </c>
      <c r="NT40" s="39">
        <f t="shared" ca="1" si="349"/>
        <v>0</v>
      </c>
      <c r="NU40" s="39">
        <f t="shared" ca="1" si="350"/>
        <v>0</v>
      </c>
      <c r="NV40" s="39">
        <f t="shared" ca="1" si="351"/>
        <v>0</v>
      </c>
    </row>
    <row r="41" spans="1:386" x14ac:dyDescent="0.2">
      <c r="A41" s="39">
        <f>'node config'!$A41</f>
        <v>36</v>
      </c>
      <c r="B41" s="39" t="str">
        <f>'node config'!$C41</f>
        <v>app_prod</v>
      </c>
      <c r="C41" s="39">
        <f>'node config'!E41</f>
        <v>5</v>
      </c>
      <c r="D41" s="40">
        <f>'node config'!$H41</f>
        <v>0</v>
      </c>
      <c r="E41" s="36">
        <f ca="1">IF(ISBLANK(OFFSET('node config'!$U41,0,2*(COLUMN()-COLUMN($E41)))),"",OFFSET('node config'!$U41,0,2*(COLUMN()-COLUMN($E41))))</f>
        <v>34</v>
      </c>
      <c r="F41" s="36" t="str">
        <f ca="1">IF(ISBLANK(OFFSET('node config'!$U41,0,2*(COLUMN()-COLUMN($E41)))),"",OFFSET('node config'!$U41,0,2*(COLUMN()-COLUMN($E41))))</f>
        <v/>
      </c>
      <c r="G41" s="36" t="str">
        <f ca="1">IF(ISBLANK(OFFSET('node config'!$U41,0,2*(COLUMN()-COLUMN($E41)))),"",OFFSET('node config'!$U41,0,2*(COLUMN()-COLUMN($E41))))</f>
        <v/>
      </c>
      <c r="H41" s="36" t="str">
        <f ca="1">IF(ISBLANK(OFFSET('node config'!$U41,0,2*(COLUMN()-COLUMN($E41)))),"",OFFSET('node config'!$U41,0,2*(COLUMN()-COLUMN($E41))))</f>
        <v/>
      </c>
      <c r="I41" s="36" t="str">
        <f ca="1">IF(ISBLANK(OFFSET('node config'!$U41,0,2*(COLUMN()-COLUMN($E41)))),"",OFFSET('node config'!$U41,0,2*(COLUMN()-COLUMN($E41))))</f>
        <v/>
      </c>
      <c r="J41" s="36" t="str">
        <f ca="1">IF(ISBLANK(OFFSET('node config'!$U41,0,2*(COLUMN()-COLUMN($E41)))),"",OFFSET('node config'!$U41,0,2*(COLUMN()-COLUMN($E41))))</f>
        <v/>
      </c>
      <c r="K41" s="36" t="str">
        <f ca="1">IF(ISBLANK(OFFSET('node config'!$U41,0,2*(COLUMN()-COLUMN($E41)))),"",OFFSET('node config'!$U41,0,2*(COLUMN()-COLUMN($E41))))</f>
        <v/>
      </c>
      <c r="L41" s="36" t="str">
        <f ca="1">IF(ISBLANK(OFFSET('node config'!$U41,0,2*(COLUMN()-COLUMN($E41)))),"",OFFSET('node config'!$U41,0,2*(COLUMN()-COLUMN($E41))))</f>
        <v/>
      </c>
      <c r="M41" s="38">
        <f ca="1">IFERROR(OFFSET('node config'!$V41,0,2*(COLUMN()-COLUMN($M41)))/INDEX('node config'!$B41:$B90,MATCH(E41,'node config'!$A41:$A90,0))-1,"")</f>
        <v>0</v>
      </c>
      <c r="N41" s="38" t="str">
        <f ca="1">IFERROR(OFFSET('node config'!$V41,0,2*(COLUMN()-COLUMN($M41)))/INDEX('node config'!$B41:$B90,MATCH(F41,'node config'!$A41:$A90,0))-1,"")</f>
        <v/>
      </c>
      <c r="O41" s="38" t="str">
        <f ca="1">IFERROR(OFFSET('node config'!$V41,0,2*(COLUMN()-COLUMN($M41)))/INDEX('node config'!$B41:$B90,MATCH(G41,'node config'!$A41:$A90,0))-1,"")</f>
        <v/>
      </c>
      <c r="P41" s="38" t="str">
        <f ca="1">IFERROR(OFFSET('node config'!$V41,0,2*(COLUMN()-COLUMN($M41)))/INDEX('node config'!$B41:$B90,MATCH(H41,'node config'!$A41:$A90,0))-1,"")</f>
        <v/>
      </c>
      <c r="Q41" s="38" t="str">
        <f ca="1">IFERROR(OFFSET('node config'!$V41,0,2*(COLUMN()-COLUMN($M41)))/INDEX('node config'!$B41:$B90,MATCH(I41,'node config'!$A41:$A90,0))-1,"")</f>
        <v/>
      </c>
      <c r="R41" s="38" t="str">
        <f ca="1">IFERROR(OFFSET('node config'!$V41,0,2*(COLUMN()-COLUMN($M41)))/INDEX('node config'!$B41:$B90,MATCH(J41,'node config'!$A41:$A90,0))-1,"")</f>
        <v/>
      </c>
      <c r="S41" s="38" t="str">
        <f ca="1">IFERROR(OFFSET('node config'!$V41,0,2*(COLUMN()-COLUMN($M41)))/INDEX('node config'!$B41:$B90,MATCH(K41,'node config'!$A41:$A90,0))-1,"")</f>
        <v/>
      </c>
      <c r="T41" s="38" t="str">
        <f ca="1">IFERROR(OFFSET('node config'!$V41,0,2*(COLUMN()-COLUMN($M41)))/INDEX('node config'!$B41:$B90,MATCH(L41,'node config'!$A41:$A90,0))-1,"")</f>
        <v/>
      </c>
      <c r="U41" s="36">
        <f t="shared" ca="1" si="352"/>
        <v>238</v>
      </c>
      <c r="V41" s="36" t="str">
        <f t="shared" ca="1" si="352"/>
        <v/>
      </c>
      <c r="W41" s="36" t="str">
        <f t="shared" ca="1" si="352"/>
        <v/>
      </c>
      <c r="X41" s="36" t="str">
        <f t="shared" ca="1" si="352"/>
        <v/>
      </c>
      <c r="Y41" s="36" t="str">
        <f t="shared" ca="1" si="352"/>
        <v/>
      </c>
      <c r="Z41" s="36" t="str">
        <f t="shared" ca="1" si="352"/>
        <v/>
      </c>
      <c r="AA41" s="36" t="str">
        <f t="shared" ca="1" si="352"/>
        <v/>
      </c>
      <c r="AB41" s="36" t="str">
        <f t="shared" ca="1" si="352"/>
        <v/>
      </c>
      <c r="AC41" s="40">
        <f t="shared" ca="1" si="353"/>
        <v>-45591</v>
      </c>
      <c r="AD41" s="40">
        <f t="shared" ca="1" si="354"/>
        <v>-167</v>
      </c>
      <c r="AE41" s="40">
        <f t="shared" ca="1" si="355"/>
        <v>7</v>
      </c>
      <c r="AF41" s="40">
        <f t="shared" ca="1" si="356"/>
        <v>3</v>
      </c>
      <c r="AG41" s="40">
        <f t="shared" ca="1" si="357"/>
        <v>13</v>
      </c>
      <c r="AH41" s="40">
        <f t="shared" ca="1" si="358"/>
        <v>1</v>
      </c>
      <c r="AI41" s="40">
        <f t="shared" ca="1" si="359"/>
        <v>0</v>
      </c>
      <c r="AJ41" s="40">
        <f t="shared" ca="1" si="360"/>
        <v>0</v>
      </c>
      <c r="AK41" s="39">
        <f t="shared" ca="1" si="2"/>
        <v>0</v>
      </c>
      <c r="AL41" s="39">
        <f t="shared" ca="1" si="3"/>
        <v>0</v>
      </c>
      <c r="AM41" s="39">
        <f t="shared" ca="1" si="4"/>
        <v>0</v>
      </c>
      <c r="AN41" s="39">
        <f t="shared" ca="1" si="5"/>
        <v>0</v>
      </c>
      <c r="AO41" s="39">
        <f t="shared" ca="1" si="6"/>
        <v>0</v>
      </c>
      <c r="AP41" s="39">
        <f t="shared" ca="1" si="7"/>
        <v>0</v>
      </c>
      <c r="AQ41" s="39">
        <f t="shared" ca="1" si="8"/>
        <v>0</v>
      </c>
      <c r="AR41" s="39">
        <f t="shared" ca="1" si="9"/>
        <v>22132</v>
      </c>
      <c r="AS41" s="39">
        <f t="shared" ca="1" si="10"/>
        <v>22132</v>
      </c>
      <c r="AT41" s="39">
        <f t="shared" ca="1" si="11"/>
        <v>22132</v>
      </c>
      <c r="AU41" s="39">
        <f t="shared" ca="1" si="12"/>
        <v>0</v>
      </c>
      <c r="AV41" s="39">
        <f t="shared" ca="1" si="13"/>
        <v>0</v>
      </c>
      <c r="AW41" s="39">
        <f t="shared" ca="1" si="14"/>
        <v>0</v>
      </c>
      <c r="AX41" s="39">
        <f t="shared" ca="1" si="15"/>
        <v>0</v>
      </c>
      <c r="AY41" s="39">
        <f t="shared" ca="1" si="16"/>
        <v>0</v>
      </c>
      <c r="AZ41" s="39">
        <f t="shared" ca="1" si="17"/>
        <v>0</v>
      </c>
      <c r="BA41" s="39">
        <f t="shared" ca="1" si="18"/>
        <v>0</v>
      </c>
      <c r="BB41" s="39">
        <f t="shared" ca="1" si="19"/>
        <v>0</v>
      </c>
      <c r="BC41" s="39">
        <f t="shared" ca="1" si="20"/>
        <v>0</v>
      </c>
      <c r="BD41" s="39">
        <f t="shared" ca="1" si="21"/>
        <v>0</v>
      </c>
      <c r="BE41" s="39">
        <f t="shared" ca="1" si="22"/>
        <v>0</v>
      </c>
      <c r="BF41" s="39">
        <f t="shared" ca="1" si="23"/>
        <v>0</v>
      </c>
      <c r="BG41" s="39">
        <f t="shared" ca="1" si="24"/>
        <v>0</v>
      </c>
      <c r="BH41" s="39">
        <f t="shared" ca="1" si="25"/>
        <v>0</v>
      </c>
      <c r="BI41" s="39">
        <f t="shared" ca="1" si="26"/>
        <v>0</v>
      </c>
      <c r="BJ41" s="39">
        <f t="shared" ca="1" si="27"/>
        <v>0</v>
      </c>
      <c r="BK41" s="39">
        <f t="shared" ca="1" si="28"/>
        <v>0</v>
      </c>
      <c r="BL41" s="39">
        <f t="shared" ca="1" si="29"/>
        <v>0</v>
      </c>
      <c r="BM41" s="39">
        <f t="shared" ca="1" si="30"/>
        <v>0</v>
      </c>
      <c r="BN41" s="39">
        <f t="shared" ca="1" si="31"/>
        <v>0</v>
      </c>
      <c r="BO41" s="39">
        <f t="shared" ca="1" si="32"/>
        <v>0</v>
      </c>
      <c r="BP41" s="39">
        <f t="shared" ca="1" si="33"/>
        <v>0</v>
      </c>
      <c r="BQ41" s="39">
        <f t="shared" ca="1" si="34"/>
        <v>0</v>
      </c>
      <c r="BR41" s="39">
        <f t="shared" ca="1" si="35"/>
        <v>0</v>
      </c>
      <c r="BS41" s="39">
        <f t="shared" ca="1" si="36"/>
        <v>0</v>
      </c>
      <c r="BT41" s="39">
        <f t="shared" ca="1" si="37"/>
        <v>2</v>
      </c>
      <c r="BU41" s="39">
        <f t="shared" ca="1" si="38"/>
        <v>29</v>
      </c>
      <c r="BV41" s="39">
        <f t="shared" ca="1" si="39"/>
        <v>-195</v>
      </c>
      <c r="BW41" s="39">
        <f t="shared" ca="1" si="40"/>
        <v>4</v>
      </c>
      <c r="BX41" s="39">
        <f t="shared" ca="1" si="41"/>
        <v>0</v>
      </c>
      <c r="BY41" s="39">
        <f t="shared" ca="1" si="42"/>
        <v>0</v>
      </c>
      <c r="BZ41" s="39">
        <f t="shared" ca="1" si="43"/>
        <v>0</v>
      </c>
      <c r="CA41" s="39">
        <f t="shared" ca="1" si="44"/>
        <v>0</v>
      </c>
      <c r="CB41" s="39">
        <f t="shared" ca="1" si="45"/>
        <v>0</v>
      </c>
      <c r="CC41" s="39">
        <f t="shared" ca="1" si="46"/>
        <v>0</v>
      </c>
      <c r="CD41" s="39">
        <f t="shared" ca="1" si="47"/>
        <v>0</v>
      </c>
      <c r="CE41" s="39">
        <f t="shared" ca="1" si="48"/>
        <v>0</v>
      </c>
      <c r="CF41" s="39">
        <f t="shared" ca="1" si="49"/>
        <v>0</v>
      </c>
      <c r="CG41" s="39">
        <f t="shared" ca="1" si="50"/>
        <v>0</v>
      </c>
      <c r="CH41" s="39">
        <f t="shared" ca="1" si="51"/>
        <v>0</v>
      </c>
      <c r="CI41" s="39">
        <f t="shared" ca="1" si="52"/>
        <v>0</v>
      </c>
      <c r="CJ41" s="39">
        <f t="shared" ca="1" si="53"/>
        <v>0</v>
      </c>
      <c r="CK41" s="39">
        <f t="shared" ca="1" si="54"/>
        <v>0</v>
      </c>
      <c r="CL41" s="39">
        <f t="shared" ca="1" si="55"/>
        <v>0</v>
      </c>
      <c r="CM41" s="39">
        <f t="shared" ca="1" si="56"/>
        <v>0</v>
      </c>
      <c r="CN41" s="39">
        <f t="shared" ca="1" si="57"/>
        <v>0</v>
      </c>
      <c r="CO41" s="39">
        <f t="shared" ca="1" si="58"/>
        <v>0</v>
      </c>
      <c r="CP41" s="39">
        <f t="shared" ca="1" si="59"/>
        <v>0</v>
      </c>
      <c r="CQ41" s="39">
        <f t="shared" ca="1" si="60"/>
        <v>0</v>
      </c>
      <c r="CR41" s="39">
        <f t="shared" ca="1" si="61"/>
        <v>0</v>
      </c>
      <c r="CS41" s="39">
        <f t="shared" ca="1" si="62"/>
        <v>0</v>
      </c>
      <c r="CT41" s="39">
        <f t="shared" ca="1" si="63"/>
        <v>0</v>
      </c>
      <c r="CU41" s="39">
        <f t="shared" ca="1" si="64"/>
        <v>0</v>
      </c>
      <c r="CV41" s="39">
        <f t="shared" ca="1" si="65"/>
        <v>47</v>
      </c>
      <c r="CW41" s="39">
        <f t="shared" ca="1" si="66"/>
        <v>23</v>
      </c>
      <c r="CX41" s="39">
        <f t="shared" ca="1" si="67"/>
        <v>870</v>
      </c>
      <c r="CY41" s="39">
        <f t="shared" ca="1" si="68"/>
        <v>1</v>
      </c>
      <c r="CZ41" s="39">
        <f t="shared" ca="1" si="69"/>
        <v>0</v>
      </c>
      <c r="DA41" s="39">
        <f t="shared" ca="1" si="70"/>
        <v>0</v>
      </c>
      <c r="DB41" s="39">
        <f t="shared" ca="1" si="71"/>
        <v>0</v>
      </c>
      <c r="DC41" s="39">
        <f t="shared" ca="1" si="72"/>
        <v>22132</v>
      </c>
      <c r="DD41" s="39">
        <f t="shared" ca="1" si="73"/>
        <v>22132</v>
      </c>
      <c r="DE41" s="39">
        <f t="shared" ca="1" si="74"/>
        <v>-45240</v>
      </c>
      <c r="DF41" s="39">
        <f t="shared" ca="1" si="75"/>
        <v>0</v>
      </c>
      <c r="DG41" s="39">
        <f t="shared" ca="1" si="76"/>
        <v>0</v>
      </c>
      <c r="DH41" s="39">
        <f t="shared" ca="1" si="77"/>
        <v>0</v>
      </c>
      <c r="DI41" s="39">
        <f t="shared" ca="1" si="78"/>
        <v>0</v>
      </c>
      <c r="DJ41" s="39">
        <f t="shared" ca="1" si="79"/>
        <v>0</v>
      </c>
      <c r="DK41" s="39">
        <f t="shared" ca="1" si="80"/>
        <v>0</v>
      </c>
      <c r="DL41" s="39">
        <f t="shared" ca="1" si="81"/>
        <v>0</v>
      </c>
      <c r="DM41" s="39">
        <f t="shared" ca="1" si="82"/>
        <v>0</v>
      </c>
      <c r="DN41" s="39">
        <f t="shared" ca="1" si="83"/>
        <v>0</v>
      </c>
      <c r="DO41" s="39">
        <f t="shared" ca="1" si="84"/>
        <v>0</v>
      </c>
      <c r="DP41" s="39">
        <f t="shared" ca="1" si="85"/>
        <v>0</v>
      </c>
      <c r="DQ41" s="39">
        <f t="shared" ca="1" si="86"/>
        <v>0</v>
      </c>
      <c r="DR41" s="39">
        <f t="shared" ca="1" si="87"/>
        <v>0</v>
      </c>
      <c r="DS41" s="39">
        <f t="shared" ca="1" si="88"/>
        <v>0</v>
      </c>
      <c r="DT41" s="39">
        <f t="shared" ca="1" si="89"/>
        <v>0</v>
      </c>
      <c r="DU41" s="39">
        <f t="shared" ca="1" si="90"/>
        <v>0</v>
      </c>
      <c r="DV41" s="39">
        <f t="shared" ca="1" si="91"/>
        <v>0</v>
      </c>
      <c r="DW41" s="39">
        <f t="shared" ca="1" si="92"/>
        <v>0</v>
      </c>
      <c r="DX41" s="39">
        <f t="shared" ca="1" si="93"/>
        <v>0</v>
      </c>
      <c r="DY41" s="39">
        <f t="shared" ca="1" si="94"/>
        <v>0</v>
      </c>
      <c r="DZ41" s="39">
        <f t="shared" ca="1" si="95"/>
        <v>0</v>
      </c>
      <c r="EA41" s="39">
        <f t="shared" ca="1" si="96"/>
        <v>0</v>
      </c>
      <c r="EB41" s="39">
        <f t="shared" ca="1" si="97"/>
        <v>0</v>
      </c>
      <c r="EC41" s="39">
        <f t="shared" ca="1" si="98"/>
        <v>0</v>
      </c>
      <c r="ED41" s="39">
        <f t="shared" ca="1" si="99"/>
        <v>0</v>
      </c>
      <c r="EE41" s="39">
        <f t="shared" ca="1" si="100"/>
        <v>0</v>
      </c>
      <c r="EF41" s="39">
        <f t="shared" ca="1" si="101"/>
        <v>0</v>
      </c>
      <c r="EG41" s="39">
        <f t="shared" ca="1" si="102"/>
        <v>0</v>
      </c>
      <c r="EH41" s="39">
        <f t="shared" ca="1" si="103"/>
        <v>0</v>
      </c>
      <c r="EI41" s="39">
        <f t="shared" ca="1" si="104"/>
        <v>0</v>
      </c>
      <c r="EJ41" s="39">
        <f t="shared" ca="1" si="105"/>
        <v>0</v>
      </c>
      <c r="EK41" s="39">
        <f t="shared" ca="1" si="106"/>
        <v>0</v>
      </c>
      <c r="EL41" s="39">
        <f t="shared" ca="1" si="107"/>
        <v>0</v>
      </c>
      <c r="EM41" s="39">
        <f t="shared" ca="1" si="108"/>
        <v>0</v>
      </c>
      <c r="EN41" s="39">
        <f t="shared" ca="1" si="109"/>
        <v>0</v>
      </c>
      <c r="EO41" s="39">
        <f t="shared" ca="1" si="110"/>
        <v>0</v>
      </c>
      <c r="EP41" s="39">
        <f t="shared" ca="1" si="111"/>
        <v>0</v>
      </c>
      <c r="EQ41" s="39">
        <f t="shared" ca="1" si="112"/>
        <v>0</v>
      </c>
      <c r="ER41" s="39">
        <f t="shared" ca="1" si="113"/>
        <v>0</v>
      </c>
      <c r="ES41" s="39">
        <f t="shared" ca="1" si="114"/>
        <v>0</v>
      </c>
      <c r="ET41" s="39">
        <f t="shared" ca="1" si="115"/>
        <v>0</v>
      </c>
      <c r="EU41" s="39">
        <f t="shared" ca="1" si="116"/>
        <v>0</v>
      </c>
      <c r="EV41" s="39">
        <f t="shared" ca="1" si="117"/>
        <v>0</v>
      </c>
      <c r="EW41" s="39">
        <f t="shared" ca="1" si="118"/>
        <v>0</v>
      </c>
      <c r="EX41" s="39">
        <f t="shared" ca="1" si="119"/>
        <v>0</v>
      </c>
      <c r="EY41" s="39">
        <f t="shared" ca="1" si="120"/>
        <v>0</v>
      </c>
      <c r="EZ41" s="39">
        <f t="shared" ca="1" si="121"/>
        <v>1094711488000</v>
      </c>
      <c r="FA41" s="39">
        <f t="shared" ca="1" si="122"/>
        <v>0</v>
      </c>
      <c r="FB41" s="39">
        <f t="shared" ca="1" si="123"/>
        <v>10840816283968</v>
      </c>
      <c r="FC41" s="39">
        <f t="shared" ca="1" si="124"/>
        <v>-22159702181760</v>
      </c>
      <c r="FD41" s="39">
        <f t="shared" ca="1" si="125"/>
        <v>0</v>
      </c>
      <c r="FE41" s="39">
        <f t="shared" ca="1" si="126"/>
        <v>0</v>
      </c>
      <c r="FF41" s="39">
        <f t="shared" ca="1" si="127"/>
        <v>0</v>
      </c>
      <c r="FG41" s="39">
        <f t="shared" ca="1" si="128"/>
        <v>0</v>
      </c>
      <c r="FH41" s="39">
        <f t="shared" ca="1" si="129"/>
        <v>0</v>
      </c>
      <c r="FI41" s="39">
        <f t="shared" ca="1" si="130"/>
        <v>0</v>
      </c>
      <c r="FJ41" s="39">
        <f t="shared" ca="1" si="131"/>
        <v>0</v>
      </c>
      <c r="FK41" s="39">
        <f t="shared" ca="1" si="132"/>
        <v>0</v>
      </c>
      <c r="FL41" s="39">
        <f t="shared" ca="1" si="133"/>
        <v>0</v>
      </c>
      <c r="FM41" s="39">
        <f t="shared" ca="1" si="134"/>
        <v>0</v>
      </c>
      <c r="FN41" s="39">
        <f t="shared" ca="1" si="135"/>
        <v>0</v>
      </c>
      <c r="FO41" s="39">
        <f t="shared" ca="1" si="136"/>
        <v>0</v>
      </c>
      <c r="FP41" s="39">
        <f t="shared" ca="1" si="137"/>
        <v>0</v>
      </c>
      <c r="FQ41" s="39">
        <f t="shared" ca="1" si="138"/>
        <v>0</v>
      </c>
      <c r="FR41" s="39">
        <f t="shared" ca="1" si="139"/>
        <v>0</v>
      </c>
      <c r="FS41" s="39">
        <f t="shared" ca="1" si="140"/>
        <v>0</v>
      </c>
      <c r="FT41" s="39">
        <f t="shared" ca="1" si="141"/>
        <v>0</v>
      </c>
      <c r="FU41" s="39">
        <f t="shared" ca="1" si="142"/>
        <v>0</v>
      </c>
      <c r="FV41" s="39">
        <f t="shared" ca="1" si="143"/>
        <v>0</v>
      </c>
      <c r="FW41" s="39">
        <f t="shared" ca="1" si="144"/>
        <v>0</v>
      </c>
      <c r="FX41" s="39">
        <f t="shared" ca="1" si="145"/>
        <v>0</v>
      </c>
      <c r="FY41" s="39">
        <f t="shared" ca="1" si="146"/>
        <v>0</v>
      </c>
      <c r="FZ41" s="39">
        <f t="shared" ca="1" si="147"/>
        <v>0</v>
      </c>
      <c r="GA41" s="39">
        <f t="shared" ca="1" si="148"/>
        <v>0</v>
      </c>
      <c r="GB41" s="39">
        <f t="shared" ca="1" si="149"/>
        <v>5</v>
      </c>
      <c r="GC41" s="39">
        <f t="shared" ca="1" si="150"/>
        <v>2</v>
      </c>
      <c r="GD41" s="39">
        <f t="shared" ca="1" si="151"/>
        <v>0</v>
      </c>
      <c r="GE41" s="39">
        <f t="shared" ca="1" si="152"/>
        <v>0</v>
      </c>
      <c r="GF41" s="39">
        <f t="shared" ca="1" si="153"/>
        <v>0</v>
      </c>
      <c r="GG41" s="39">
        <f t="shared" ca="1" si="154"/>
        <v>0</v>
      </c>
      <c r="GH41" s="39">
        <f t="shared" ca="1" si="155"/>
        <v>0</v>
      </c>
      <c r="GI41" s="39">
        <f t="shared" ca="1" si="156"/>
        <v>0</v>
      </c>
      <c r="GJ41" s="39">
        <f t="shared" ca="1" si="157"/>
        <v>0</v>
      </c>
      <c r="GK41" s="39">
        <f t="shared" ca="1" si="158"/>
        <v>0</v>
      </c>
      <c r="GL41" s="39">
        <f t="shared" ca="1" si="159"/>
        <v>0</v>
      </c>
      <c r="GM41" s="39">
        <f t="shared" ca="1" si="160"/>
        <v>0</v>
      </c>
      <c r="GN41" s="39">
        <f t="shared" ca="1" si="161"/>
        <v>0</v>
      </c>
      <c r="GO41" s="39">
        <f t="shared" ca="1" si="162"/>
        <v>0</v>
      </c>
      <c r="GP41" s="39">
        <f t="shared" ca="1" si="163"/>
        <v>0</v>
      </c>
      <c r="GQ41" s="39">
        <f t="shared" ca="1" si="164"/>
        <v>0</v>
      </c>
      <c r="GR41" s="39">
        <f t="shared" ca="1" si="165"/>
        <v>0</v>
      </c>
      <c r="GS41" s="39">
        <f t="shared" ca="1" si="166"/>
        <v>0</v>
      </c>
      <c r="GT41" s="39">
        <f t="shared" ca="1" si="167"/>
        <v>0</v>
      </c>
      <c r="GU41" s="39">
        <f t="shared" ca="1" si="168"/>
        <v>0</v>
      </c>
      <c r="GV41" s="39">
        <f t="shared" ca="1" si="169"/>
        <v>0</v>
      </c>
      <c r="GW41" s="39">
        <f t="shared" ca="1" si="170"/>
        <v>0</v>
      </c>
      <c r="GX41" s="39">
        <f t="shared" ca="1" si="171"/>
        <v>0</v>
      </c>
      <c r="GY41" s="39">
        <f t="shared" ca="1" si="172"/>
        <v>0</v>
      </c>
      <c r="GZ41" s="39">
        <f t="shared" ca="1" si="173"/>
        <v>0</v>
      </c>
      <c r="HA41" s="39">
        <f t="shared" ca="1" si="174"/>
        <v>0</v>
      </c>
      <c r="HB41" s="39">
        <f t="shared" ca="1" si="175"/>
        <v>0</v>
      </c>
      <c r="HC41" s="39">
        <f t="shared" ca="1" si="176"/>
        <v>0</v>
      </c>
      <c r="HD41" s="39">
        <f t="shared" ca="1" si="177"/>
        <v>0</v>
      </c>
      <c r="HE41" s="39">
        <f t="shared" ca="1" si="178"/>
        <v>0</v>
      </c>
      <c r="HF41" s="39">
        <f t="shared" ca="1" si="179"/>
        <v>0</v>
      </c>
      <c r="HG41" s="39">
        <f t="shared" ca="1" si="180"/>
        <v>0</v>
      </c>
      <c r="HH41" s="39">
        <f t="shared" ca="1" si="181"/>
        <v>0</v>
      </c>
      <c r="HI41" s="39">
        <f t="shared" ca="1" si="182"/>
        <v>0</v>
      </c>
      <c r="HJ41" s="39">
        <f t="shared" ca="1" si="183"/>
        <v>0</v>
      </c>
      <c r="HK41" s="39">
        <f t="shared" ca="1" si="184"/>
        <v>0</v>
      </c>
      <c r="HL41" s="39">
        <f t="shared" ca="1" si="185"/>
        <v>0</v>
      </c>
      <c r="HM41" s="39">
        <f t="shared" ca="1" si="186"/>
        <v>0</v>
      </c>
      <c r="HN41" s="39">
        <f t="shared" ca="1" si="187"/>
        <v>0</v>
      </c>
      <c r="HO41" s="39">
        <f t="shared" ca="1" si="188"/>
        <v>0</v>
      </c>
      <c r="HP41" s="39">
        <f t="shared" ca="1" si="189"/>
        <v>0</v>
      </c>
      <c r="HQ41" s="39">
        <f t="shared" ca="1" si="190"/>
        <v>0</v>
      </c>
      <c r="HR41" s="39">
        <f t="shared" ca="1" si="191"/>
        <v>36241</v>
      </c>
      <c r="HS41" s="39">
        <f t="shared" ca="1" si="192"/>
        <v>2</v>
      </c>
      <c r="HT41" s="39">
        <f t="shared" ca="1" si="193"/>
        <v>1</v>
      </c>
      <c r="HU41" s="39">
        <f t="shared" ca="1" si="194"/>
        <v>0</v>
      </c>
      <c r="HV41" s="39">
        <f t="shared" ca="1" si="195"/>
        <v>0</v>
      </c>
      <c r="HW41" s="39">
        <f t="shared" ca="1" si="196"/>
        <v>0</v>
      </c>
      <c r="HX41" s="39">
        <f t="shared" ca="1" si="197"/>
        <v>0</v>
      </c>
      <c r="HY41" s="39">
        <f t="shared" ca="1" si="198"/>
        <v>0</v>
      </c>
      <c r="HZ41" s="39">
        <f t="shared" ca="1" si="199"/>
        <v>0</v>
      </c>
      <c r="IA41" s="39">
        <f t="shared" ca="1" si="200"/>
        <v>0</v>
      </c>
      <c r="IB41" s="39">
        <f t="shared" ca="1" si="201"/>
        <v>0</v>
      </c>
      <c r="IC41" s="39">
        <f t="shared" ca="1" si="202"/>
        <v>0</v>
      </c>
      <c r="ID41" s="39">
        <f t="shared" ca="1" si="203"/>
        <v>0</v>
      </c>
      <c r="IE41" s="39">
        <f t="shared" ca="1" si="204"/>
        <v>0</v>
      </c>
      <c r="IF41" s="39">
        <f t="shared" ca="1" si="205"/>
        <v>0</v>
      </c>
      <c r="IG41" s="39">
        <f t="shared" ca="1" si="206"/>
        <v>5</v>
      </c>
      <c r="IH41" s="39">
        <f t="shared" ca="1" si="207"/>
        <v>2</v>
      </c>
      <c r="II41" s="39">
        <f t="shared" ca="1" si="208"/>
        <v>0</v>
      </c>
      <c r="IJ41" s="39">
        <f t="shared" ca="1" si="209"/>
        <v>0</v>
      </c>
      <c r="IK41" s="39">
        <f t="shared" ca="1" si="210"/>
        <v>0</v>
      </c>
      <c r="IL41" s="39">
        <f t="shared" ca="1" si="211"/>
        <v>0</v>
      </c>
      <c r="IM41" s="39">
        <f t="shared" ca="1" si="212"/>
        <v>1</v>
      </c>
      <c r="IN41" s="39">
        <f t="shared" ca="1" si="213"/>
        <v>421</v>
      </c>
      <c r="IO41" s="39">
        <f t="shared" ca="1" si="214"/>
        <v>-84</v>
      </c>
      <c r="IP41" s="39">
        <f t="shared" ca="1" si="215"/>
        <v>0</v>
      </c>
      <c r="IQ41" s="39">
        <f t="shared" ca="1" si="216"/>
        <v>0</v>
      </c>
      <c r="IR41" s="39">
        <f t="shared" ca="1" si="217"/>
        <v>0</v>
      </c>
      <c r="IS41" s="39">
        <f t="shared" ca="1" si="218"/>
        <v>0</v>
      </c>
      <c r="IT41" s="39">
        <f t="shared" ca="1" si="219"/>
        <v>0</v>
      </c>
      <c r="IU41" s="39">
        <f t="shared" ca="1" si="220"/>
        <v>0</v>
      </c>
      <c r="IV41" s="39">
        <f t="shared" ca="1" si="221"/>
        <v>0</v>
      </c>
      <c r="IW41" s="39">
        <f t="shared" ca="1" si="222"/>
        <v>0</v>
      </c>
      <c r="IX41" s="39">
        <f t="shared" ca="1" si="223"/>
        <v>0</v>
      </c>
      <c r="IY41" s="39">
        <f t="shared" ca="1" si="224"/>
        <v>0</v>
      </c>
      <c r="IZ41" s="39">
        <f t="shared" ca="1" si="225"/>
        <v>0</v>
      </c>
      <c r="JA41" s="39">
        <f t="shared" ca="1" si="226"/>
        <v>0</v>
      </c>
      <c r="JB41" s="39">
        <f t="shared" ca="1" si="227"/>
        <v>0</v>
      </c>
      <c r="JC41" s="39">
        <f t="shared" ca="1" si="228"/>
        <v>0</v>
      </c>
      <c r="JD41" s="39">
        <f t="shared" ca="1" si="229"/>
        <v>0</v>
      </c>
      <c r="JE41" s="39">
        <f t="shared" ca="1" si="230"/>
        <v>0</v>
      </c>
      <c r="JF41" s="39">
        <f t="shared" ca="1" si="231"/>
        <v>0</v>
      </c>
      <c r="JG41" s="39">
        <f t="shared" ca="1" si="232"/>
        <v>0</v>
      </c>
      <c r="JH41" s="39">
        <f t="shared" ca="1" si="233"/>
        <v>0</v>
      </c>
      <c r="JI41" s="39">
        <f t="shared" ca="1" si="234"/>
        <v>0</v>
      </c>
      <c r="JJ41" s="39">
        <f t="shared" ca="1" si="235"/>
        <v>0</v>
      </c>
      <c r="JK41" s="39">
        <f t="shared" ca="1" si="236"/>
        <v>0</v>
      </c>
      <c r="JL41" s="39">
        <f t="shared" ca="1" si="237"/>
        <v>0</v>
      </c>
      <c r="JM41" s="39">
        <f t="shared" ca="1" si="238"/>
        <v>0</v>
      </c>
      <c r="JN41" s="39">
        <f t="shared" ca="1" si="239"/>
        <v>0</v>
      </c>
      <c r="JO41" s="39">
        <f t="shared" ca="1" si="240"/>
        <v>-45591</v>
      </c>
      <c r="JP41" s="39">
        <f t="shared" ca="1" si="241"/>
        <v>72482</v>
      </c>
      <c r="JQ41" s="39">
        <f t="shared" ca="1" si="242"/>
        <v>940470</v>
      </c>
      <c r="JR41" s="39">
        <f t="shared" ca="1" si="243"/>
        <v>-35364</v>
      </c>
      <c r="JS41" s="39">
        <f t="shared" ca="1" si="244"/>
        <v>0</v>
      </c>
      <c r="JT41" s="39">
        <f t="shared" ca="1" si="245"/>
        <v>0</v>
      </c>
      <c r="JU41" s="39">
        <f t="shared" ca="1" si="246"/>
        <v>0</v>
      </c>
      <c r="JV41" s="39">
        <f t="shared" ca="1" si="247"/>
        <v>0</v>
      </c>
      <c r="JW41" s="39">
        <f t="shared" ca="1" si="248"/>
        <v>0</v>
      </c>
      <c r="JX41" s="39">
        <f t="shared" ca="1" si="249"/>
        <v>0</v>
      </c>
      <c r="JY41" s="39">
        <f t="shared" ca="1" si="250"/>
        <v>0</v>
      </c>
      <c r="JZ41" s="39">
        <f t="shared" ca="1" si="251"/>
        <v>0</v>
      </c>
      <c r="KA41" s="39">
        <f t="shared" ca="1" si="252"/>
        <v>0</v>
      </c>
      <c r="KB41" s="39">
        <f t="shared" ca="1" si="253"/>
        <v>0</v>
      </c>
      <c r="KC41" s="39">
        <f t="shared" ca="1" si="254"/>
        <v>-167</v>
      </c>
      <c r="KD41" s="39">
        <f t="shared" ca="1" si="255"/>
        <v>7</v>
      </c>
      <c r="KE41" s="39">
        <f t="shared" ca="1" si="256"/>
        <v>3</v>
      </c>
      <c r="KF41" s="39">
        <f t="shared" ca="1" si="257"/>
        <v>13</v>
      </c>
      <c r="KG41" s="39">
        <f t="shared" ca="1" si="258"/>
        <v>1</v>
      </c>
      <c r="KH41" s="39">
        <f t="shared" ca="1" si="259"/>
        <v>0</v>
      </c>
      <c r="KI41" s="39">
        <f t="shared" ca="1" si="260"/>
        <v>0</v>
      </c>
      <c r="KJ41" s="39">
        <f t="shared" ca="1" si="261"/>
        <v>0</v>
      </c>
      <c r="KK41" s="39">
        <f t="shared" ca="1" si="262"/>
        <v>0</v>
      </c>
      <c r="KL41" s="39">
        <f t="shared" ca="1" si="263"/>
        <v>0</v>
      </c>
      <c r="KM41" s="39">
        <f t="shared" ca="1" si="264"/>
        <v>0</v>
      </c>
      <c r="KN41" s="39">
        <f t="shared" ca="1" si="265"/>
        <v>0</v>
      </c>
      <c r="KO41" s="39">
        <f t="shared" ca="1" si="266"/>
        <v>0</v>
      </c>
      <c r="KP41" s="39">
        <f t="shared" ca="1" si="267"/>
        <v>0</v>
      </c>
      <c r="KQ41" s="39">
        <f t="shared" ca="1" si="268"/>
        <v>0</v>
      </c>
      <c r="KR41" s="39">
        <f t="shared" ca="1" si="269"/>
        <v>0</v>
      </c>
      <c r="KS41" s="39">
        <f t="shared" ca="1" si="270"/>
        <v>0</v>
      </c>
      <c r="KT41" s="39">
        <f t="shared" ca="1" si="271"/>
        <v>0</v>
      </c>
      <c r="KU41" s="39">
        <f t="shared" ca="1" si="272"/>
        <v>0</v>
      </c>
      <c r="KV41" s="39">
        <f t="shared" ca="1" si="273"/>
        <v>0</v>
      </c>
      <c r="KW41" s="39">
        <f t="shared" ca="1" si="274"/>
        <v>0</v>
      </c>
      <c r="KX41" s="39">
        <f t="shared" ca="1" si="275"/>
        <v>-245</v>
      </c>
      <c r="KY41" s="39">
        <f t="shared" ca="1" si="276"/>
        <v>2</v>
      </c>
      <c r="KZ41" s="39">
        <f t="shared" ca="1" si="277"/>
        <v>1</v>
      </c>
      <c r="LA41" s="39">
        <f t="shared" ca="1" si="278"/>
        <v>139</v>
      </c>
      <c r="LB41" s="39">
        <f t="shared" ca="1" si="279"/>
        <v>0</v>
      </c>
      <c r="LC41" s="39">
        <f t="shared" ca="1" si="280"/>
        <v>0</v>
      </c>
      <c r="LD41" s="39">
        <f t="shared" ca="1" si="281"/>
        <v>0</v>
      </c>
      <c r="LE41" s="39">
        <f t="shared" ca="1" si="282"/>
        <v>0</v>
      </c>
      <c r="LF41" s="39">
        <f t="shared" ca="1" si="283"/>
        <v>2</v>
      </c>
      <c r="LG41" s="39">
        <f t="shared" ca="1" si="284"/>
        <v>2</v>
      </c>
      <c r="LH41" s="39">
        <f t="shared" ca="1" si="285"/>
        <v>160</v>
      </c>
      <c r="LI41" s="39">
        <f t="shared" ca="1" si="286"/>
        <v>5</v>
      </c>
      <c r="LJ41" s="39">
        <f t="shared" ca="1" si="287"/>
        <v>10</v>
      </c>
      <c r="LK41" s="39">
        <f t="shared" ca="1" si="288"/>
        <v>0</v>
      </c>
      <c r="LL41" s="39">
        <f t="shared" ca="1" si="289"/>
        <v>0</v>
      </c>
      <c r="LM41" s="39">
        <f t="shared" ca="1" si="290"/>
        <v>0</v>
      </c>
      <c r="LN41" s="39">
        <f t="shared" ca="1" si="291"/>
        <v>0</v>
      </c>
      <c r="LO41" s="39">
        <f t="shared" ca="1" si="292"/>
        <v>0</v>
      </c>
      <c r="LP41" s="39">
        <f t="shared" ca="1" si="293"/>
        <v>0</v>
      </c>
      <c r="LQ41" s="39">
        <f t="shared" ca="1" si="294"/>
        <v>0</v>
      </c>
      <c r="LR41" s="39">
        <f t="shared" ca="1" si="295"/>
        <v>0</v>
      </c>
      <c r="LS41" s="39">
        <f t="shared" ca="1" si="296"/>
        <v>2</v>
      </c>
      <c r="LT41" s="39">
        <f t="shared" ca="1" si="297"/>
        <v>769</v>
      </c>
      <c r="LU41" s="39">
        <f t="shared" ca="1" si="298"/>
        <v>5</v>
      </c>
      <c r="LV41" s="39">
        <f t="shared" ca="1" si="299"/>
        <v>13</v>
      </c>
      <c r="LW41" s="39">
        <f t="shared" ca="1" si="300"/>
        <v>59</v>
      </c>
      <c r="LX41" s="39">
        <f t="shared" ca="1" si="301"/>
        <v>6400</v>
      </c>
      <c r="LY41" s="39">
        <f t="shared" ca="1" si="302"/>
        <v>29</v>
      </c>
      <c r="LZ41" s="39">
        <f t="shared" ca="1" si="303"/>
        <v>0</v>
      </c>
      <c r="MA41" s="39">
        <f t="shared" ca="1" si="304"/>
        <v>16</v>
      </c>
      <c r="MB41" s="39">
        <f t="shared" ca="1" si="305"/>
        <v>0</v>
      </c>
      <c r="MC41" s="39">
        <f t="shared" ca="1" si="306"/>
        <v>0</v>
      </c>
      <c r="MD41" s="39">
        <f t="shared" ca="1" si="307"/>
        <v>0</v>
      </c>
      <c r="ME41" s="39">
        <f t="shared" ca="1" si="308"/>
        <v>0</v>
      </c>
      <c r="MF41" s="39">
        <f t="shared" ca="1" si="309"/>
        <v>0</v>
      </c>
      <c r="MG41" s="39">
        <f t="shared" ca="1" si="310"/>
        <v>0</v>
      </c>
      <c r="MH41" s="39">
        <f t="shared" ca="1" si="311"/>
        <v>0</v>
      </c>
      <c r="MI41" s="39">
        <f t="shared" ca="1" si="312"/>
        <v>0</v>
      </c>
      <c r="MJ41" s="39">
        <f t="shared" ca="1" si="313"/>
        <v>0</v>
      </c>
      <c r="MK41" s="39">
        <f t="shared" ca="1" si="314"/>
        <v>0</v>
      </c>
      <c r="ML41" s="39">
        <f t="shared" ca="1" si="315"/>
        <v>0</v>
      </c>
      <c r="MM41" s="39">
        <f t="shared" ca="1" si="316"/>
        <v>0</v>
      </c>
      <c r="MN41" s="39">
        <f t="shared" ca="1" si="317"/>
        <v>0</v>
      </c>
      <c r="MO41" s="39">
        <f t="shared" ca="1" si="318"/>
        <v>0</v>
      </c>
      <c r="MP41" s="39">
        <f t="shared" ca="1" si="319"/>
        <v>0</v>
      </c>
      <c r="MQ41" s="39">
        <f t="shared" ca="1" si="320"/>
        <v>0</v>
      </c>
      <c r="MR41" s="39">
        <f t="shared" ca="1" si="321"/>
        <v>0</v>
      </c>
      <c r="MS41" s="39">
        <f t="shared" ca="1" si="322"/>
        <v>0</v>
      </c>
      <c r="MT41" s="39">
        <f t="shared" ca="1" si="323"/>
        <v>0</v>
      </c>
      <c r="MU41" s="39">
        <f t="shared" ca="1" si="324"/>
        <v>0</v>
      </c>
      <c r="MV41" s="39">
        <f t="shared" ca="1" si="325"/>
        <v>0</v>
      </c>
      <c r="MW41" s="39">
        <f t="shared" ca="1" si="326"/>
        <v>0</v>
      </c>
      <c r="MX41" s="39">
        <f t="shared" ca="1" si="327"/>
        <v>0</v>
      </c>
      <c r="MY41" s="39">
        <f t="shared" ca="1" si="328"/>
        <v>0</v>
      </c>
      <c r="MZ41" s="39">
        <f t="shared" ca="1" si="329"/>
        <v>0</v>
      </c>
      <c r="NA41" s="39">
        <f t="shared" ca="1" si="330"/>
        <v>0</v>
      </c>
      <c r="NB41" s="39">
        <f t="shared" ca="1" si="331"/>
        <v>10</v>
      </c>
      <c r="NC41" s="39">
        <f t="shared" ca="1" si="332"/>
        <v>5</v>
      </c>
      <c r="ND41" s="39">
        <f t="shared" ca="1" si="333"/>
        <v>125</v>
      </c>
      <c r="NE41" s="39">
        <f t="shared" ca="1" si="334"/>
        <v>5</v>
      </c>
      <c r="NF41" s="39">
        <f t="shared" ca="1" si="335"/>
        <v>0</v>
      </c>
      <c r="NG41" s="39">
        <f t="shared" ca="1" si="336"/>
        <v>0</v>
      </c>
      <c r="NH41" s="39">
        <f t="shared" ca="1" si="337"/>
        <v>0</v>
      </c>
      <c r="NI41" s="39">
        <f t="shared" ca="1" si="338"/>
        <v>22132</v>
      </c>
      <c r="NJ41" s="39">
        <f t="shared" ca="1" si="339"/>
        <v>0</v>
      </c>
      <c r="NK41" s="39">
        <f t="shared" ca="1" si="340"/>
        <v>0</v>
      </c>
      <c r="NL41" s="39">
        <f t="shared" ca="1" si="341"/>
        <v>0</v>
      </c>
      <c r="NM41" s="39">
        <f t="shared" ca="1" si="342"/>
        <v>0</v>
      </c>
      <c r="NN41" s="39">
        <f t="shared" ca="1" si="343"/>
        <v>0</v>
      </c>
      <c r="NO41" s="39">
        <f t="shared" ca="1" si="344"/>
        <v>0</v>
      </c>
      <c r="NP41" s="39">
        <f t="shared" ca="1" si="345"/>
        <v>0</v>
      </c>
      <c r="NQ41" s="39">
        <f t="shared" ca="1" si="346"/>
        <v>0</v>
      </c>
      <c r="NR41" s="39">
        <f t="shared" ca="1" si="347"/>
        <v>0</v>
      </c>
      <c r="NS41" s="39">
        <f t="shared" ca="1" si="348"/>
        <v>0</v>
      </c>
      <c r="NT41" s="39">
        <f t="shared" ca="1" si="349"/>
        <v>0</v>
      </c>
      <c r="NU41" s="39">
        <f t="shared" ca="1" si="350"/>
        <v>0</v>
      </c>
      <c r="NV41" s="39">
        <f t="shared" ca="1" si="351"/>
        <v>0</v>
      </c>
    </row>
    <row r="42" spans="1:386" x14ac:dyDescent="0.2">
      <c r="A42" s="39">
        <f>'node config'!$A42</f>
        <v>39</v>
      </c>
      <c r="B42" s="39" t="str">
        <f>'node config'!$C42</f>
        <v>app_prod</v>
      </c>
      <c r="C42" s="39">
        <f>'node config'!E42</f>
        <v>4</v>
      </c>
      <c r="D42" s="40">
        <f>'node config'!$H42</f>
        <v>0</v>
      </c>
      <c r="E42" s="36">
        <f ca="1">IF(ISBLANK(OFFSET('node config'!$U42,0,2*(COLUMN()-COLUMN($E42)))),"",OFFSET('node config'!$U42,0,2*(COLUMN()-COLUMN($E42))))</f>
        <v>34</v>
      </c>
      <c r="F42" s="36" t="str">
        <f ca="1">IF(ISBLANK(OFFSET('node config'!$U42,0,2*(COLUMN()-COLUMN($E42)))),"",OFFSET('node config'!$U42,0,2*(COLUMN()-COLUMN($E42))))</f>
        <v/>
      </c>
      <c r="G42" s="36" t="str">
        <f ca="1">IF(ISBLANK(OFFSET('node config'!$U42,0,2*(COLUMN()-COLUMN($E42)))),"",OFFSET('node config'!$U42,0,2*(COLUMN()-COLUMN($E42))))</f>
        <v/>
      </c>
      <c r="H42" s="36" t="str">
        <f ca="1">IF(ISBLANK(OFFSET('node config'!$U42,0,2*(COLUMN()-COLUMN($E42)))),"",OFFSET('node config'!$U42,0,2*(COLUMN()-COLUMN($E42))))</f>
        <v/>
      </c>
      <c r="I42" s="36" t="str">
        <f ca="1">IF(ISBLANK(OFFSET('node config'!$U42,0,2*(COLUMN()-COLUMN($E42)))),"",OFFSET('node config'!$U42,0,2*(COLUMN()-COLUMN($E42))))</f>
        <v/>
      </c>
      <c r="J42" s="36" t="str">
        <f ca="1">IF(ISBLANK(OFFSET('node config'!$U42,0,2*(COLUMN()-COLUMN($E42)))),"",OFFSET('node config'!$U42,0,2*(COLUMN()-COLUMN($E42))))</f>
        <v/>
      </c>
      <c r="K42" s="36" t="str">
        <f ca="1">IF(ISBLANK(OFFSET('node config'!$U42,0,2*(COLUMN()-COLUMN($E42)))),"",OFFSET('node config'!$U42,0,2*(COLUMN()-COLUMN($E42))))</f>
        <v/>
      </c>
      <c r="L42" s="36" t="str">
        <f ca="1">IF(ISBLANK(OFFSET('node config'!$U42,0,2*(COLUMN()-COLUMN($E42)))),"",OFFSET('node config'!$U42,0,2*(COLUMN()-COLUMN($E42))))</f>
        <v/>
      </c>
      <c r="M42" s="38">
        <f ca="1">IFERROR(OFFSET('node config'!$V42,0,2*(COLUMN()-COLUMN($M42)))/INDEX('node config'!$B42:$B91,MATCH(E42,'node config'!$A42:$A91,0))-1,"")</f>
        <v>4</v>
      </c>
      <c r="N42" s="38" t="str">
        <f ca="1">IFERROR(OFFSET('node config'!$V42,0,2*(COLUMN()-COLUMN($M42)))/INDEX('node config'!$B42:$B91,MATCH(F42,'node config'!$A42:$A91,0))-1,"")</f>
        <v/>
      </c>
      <c r="O42" s="38" t="str">
        <f ca="1">IFERROR(OFFSET('node config'!$V42,0,2*(COLUMN()-COLUMN($M42)))/INDEX('node config'!$B42:$B91,MATCH(G42,'node config'!$A42:$A91,0))-1,"")</f>
        <v/>
      </c>
      <c r="P42" s="38" t="str">
        <f ca="1">IFERROR(OFFSET('node config'!$V42,0,2*(COLUMN()-COLUMN($M42)))/INDEX('node config'!$B42:$B91,MATCH(H42,'node config'!$A42:$A91,0))-1,"")</f>
        <v/>
      </c>
      <c r="Q42" s="38" t="str">
        <f ca="1">IFERROR(OFFSET('node config'!$V42,0,2*(COLUMN()-COLUMN($M42)))/INDEX('node config'!$B42:$B91,MATCH(I42,'node config'!$A42:$A91,0))-1,"")</f>
        <v/>
      </c>
      <c r="R42" s="38" t="str">
        <f ca="1">IFERROR(OFFSET('node config'!$V42,0,2*(COLUMN()-COLUMN($M42)))/INDEX('node config'!$B42:$B91,MATCH(J42,'node config'!$A42:$A91,0))-1,"")</f>
        <v/>
      </c>
      <c r="S42" s="38" t="str">
        <f ca="1">IFERROR(OFFSET('node config'!$V42,0,2*(COLUMN()-COLUMN($M42)))/INDEX('node config'!$B42:$B91,MATCH(K42,'node config'!$A42:$A91,0))-1,"")</f>
        <v/>
      </c>
      <c r="T42" s="38" t="str">
        <f ca="1">IFERROR(OFFSET('node config'!$V42,0,2*(COLUMN()-COLUMN($M42)))/INDEX('node config'!$B42:$B91,MATCH(L42,'node config'!$A42:$A91,0))-1,"")</f>
        <v/>
      </c>
      <c r="U42" s="36">
        <f t="shared" ca="1" si="352"/>
        <v>242</v>
      </c>
      <c r="V42" s="36" t="str">
        <f t="shared" ca="1" si="352"/>
        <v/>
      </c>
      <c r="W42" s="36" t="str">
        <f t="shared" ca="1" si="352"/>
        <v/>
      </c>
      <c r="X42" s="36" t="str">
        <f t="shared" ca="1" si="352"/>
        <v/>
      </c>
      <c r="Y42" s="36" t="str">
        <f t="shared" ca="1" si="352"/>
        <v/>
      </c>
      <c r="Z42" s="36" t="str">
        <f t="shared" ca="1" si="352"/>
        <v/>
      </c>
      <c r="AA42" s="36" t="str">
        <f t="shared" ca="1" si="352"/>
        <v/>
      </c>
      <c r="AB42" s="36" t="str">
        <f t="shared" ca="1" si="352"/>
        <v/>
      </c>
      <c r="AC42" s="40">
        <f t="shared" ca="1" si="353"/>
        <v>-68110</v>
      </c>
      <c r="AD42" s="40">
        <f t="shared" ca="1" si="354"/>
        <v>-245</v>
      </c>
      <c r="AE42" s="40">
        <f t="shared" ca="1" si="355"/>
        <v>2</v>
      </c>
      <c r="AF42" s="40">
        <f t="shared" ca="1" si="356"/>
        <v>1</v>
      </c>
      <c r="AG42" s="40">
        <f t="shared" ca="1" si="357"/>
        <v>139</v>
      </c>
      <c r="AH42" s="40">
        <f t="shared" ca="1" si="358"/>
        <v>0</v>
      </c>
      <c r="AI42" s="40">
        <f t="shared" ca="1" si="359"/>
        <v>0</v>
      </c>
      <c r="AJ42" s="40">
        <f t="shared" ca="1" si="360"/>
        <v>0</v>
      </c>
      <c r="AK42" s="39">
        <f t="shared" ca="1" si="2"/>
        <v>0</v>
      </c>
      <c r="AL42" s="39">
        <f t="shared" ca="1" si="3"/>
        <v>0</v>
      </c>
      <c r="AM42" s="39">
        <f t="shared" ca="1" si="4"/>
        <v>0</v>
      </c>
      <c r="AN42" s="39">
        <f t="shared" ca="1" si="5"/>
        <v>0</v>
      </c>
      <c r="AO42" s="39">
        <f t="shared" ca="1" si="6"/>
        <v>0</v>
      </c>
      <c r="AP42" s="39">
        <f t="shared" ca="1" si="7"/>
        <v>0</v>
      </c>
      <c r="AQ42" s="39">
        <f t="shared" ca="1" si="8"/>
        <v>0</v>
      </c>
      <c r="AR42" s="39">
        <f t="shared" ca="1" si="9"/>
        <v>22132</v>
      </c>
      <c r="AS42" s="39">
        <f t="shared" ca="1" si="10"/>
        <v>22132</v>
      </c>
      <c r="AT42" s="39">
        <f t="shared" ca="1" si="11"/>
        <v>22132</v>
      </c>
      <c r="AU42" s="39">
        <f t="shared" ca="1" si="12"/>
        <v>0</v>
      </c>
      <c r="AV42" s="39">
        <f t="shared" ca="1" si="13"/>
        <v>0</v>
      </c>
      <c r="AW42" s="39">
        <f t="shared" ca="1" si="14"/>
        <v>0</v>
      </c>
      <c r="AX42" s="39">
        <f t="shared" ca="1" si="15"/>
        <v>0</v>
      </c>
      <c r="AY42" s="39">
        <f t="shared" ca="1" si="16"/>
        <v>0</v>
      </c>
      <c r="AZ42" s="39">
        <f t="shared" ca="1" si="17"/>
        <v>0</v>
      </c>
      <c r="BA42" s="39">
        <f t="shared" ca="1" si="18"/>
        <v>0</v>
      </c>
      <c r="BB42" s="39">
        <f t="shared" ca="1" si="19"/>
        <v>0</v>
      </c>
      <c r="BC42" s="39">
        <f t="shared" ca="1" si="20"/>
        <v>0</v>
      </c>
      <c r="BD42" s="39">
        <f t="shared" ca="1" si="21"/>
        <v>0</v>
      </c>
      <c r="BE42" s="39">
        <f t="shared" ca="1" si="22"/>
        <v>0</v>
      </c>
      <c r="BF42" s="39">
        <f t="shared" ca="1" si="23"/>
        <v>0</v>
      </c>
      <c r="BG42" s="39">
        <f t="shared" ca="1" si="24"/>
        <v>0</v>
      </c>
      <c r="BH42" s="39">
        <f t="shared" ca="1" si="25"/>
        <v>0</v>
      </c>
      <c r="BI42" s="39">
        <f t="shared" ca="1" si="26"/>
        <v>0</v>
      </c>
      <c r="BJ42" s="39">
        <f t="shared" ca="1" si="27"/>
        <v>0</v>
      </c>
      <c r="BK42" s="39">
        <f t="shared" ca="1" si="28"/>
        <v>0</v>
      </c>
      <c r="BL42" s="39">
        <f t="shared" ca="1" si="29"/>
        <v>0</v>
      </c>
      <c r="BM42" s="39">
        <f t="shared" ca="1" si="30"/>
        <v>0</v>
      </c>
      <c r="BN42" s="39">
        <f t="shared" ca="1" si="31"/>
        <v>0</v>
      </c>
      <c r="BO42" s="39">
        <f t="shared" ca="1" si="32"/>
        <v>0</v>
      </c>
      <c r="BP42" s="39">
        <f t="shared" ca="1" si="33"/>
        <v>0</v>
      </c>
      <c r="BQ42" s="39">
        <f t="shared" ca="1" si="34"/>
        <v>0</v>
      </c>
      <c r="BR42" s="39">
        <f t="shared" ca="1" si="35"/>
        <v>0</v>
      </c>
      <c r="BS42" s="39">
        <f t="shared" ca="1" si="36"/>
        <v>0</v>
      </c>
      <c r="BT42" s="39">
        <f t="shared" ca="1" si="37"/>
        <v>2</v>
      </c>
      <c r="BU42" s="39">
        <f t="shared" ca="1" si="38"/>
        <v>29</v>
      </c>
      <c r="BV42" s="39">
        <f t="shared" ca="1" si="39"/>
        <v>-195</v>
      </c>
      <c r="BW42" s="39">
        <f t="shared" ca="1" si="40"/>
        <v>4</v>
      </c>
      <c r="BX42" s="39">
        <f t="shared" ca="1" si="41"/>
        <v>0</v>
      </c>
      <c r="BY42" s="39">
        <f t="shared" ca="1" si="42"/>
        <v>0</v>
      </c>
      <c r="BZ42" s="39">
        <f t="shared" ca="1" si="43"/>
        <v>0</v>
      </c>
      <c r="CA42" s="39">
        <f t="shared" ca="1" si="44"/>
        <v>0</v>
      </c>
      <c r="CB42" s="39">
        <f t="shared" ca="1" si="45"/>
        <v>0</v>
      </c>
      <c r="CC42" s="39">
        <f t="shared" ca="1" si="46"/>
        <v>0</v>
      </c>
      <c r="CD42" s="39">
        <f t="shared" ca="1" si="47"/>
        <v>0</v>
      </c>
      <c r="CE42" s="39">
        <f t="shared" ca="1" si="48"/>
        <v>0</v>
      </c>
      <c r="CF42" s="39">
        <f t="shared" ca="1" si="49"/>
        <v>0</v>
      </c>
      <c r="CG42" s="39">
        <f t="shared" ca="1" si="50"/>
        <v>0</v>
      </c>
      <c r="CH42" s="39">
        <f t="shared" ca="1" si="51"/>
        <v>0</v>
      </c>
      <c r="CI42" s="39">
        <f t="shared" ca="1" si="52"/>
        <v>0</v>
      </c>
      <c r="CJ42" s="39">
        <f t="shared" ca="1" si="53"/>
        <v>0</v>
      </c>
      <c r="CK42" s="39">
        <f t="shared" ca="1" si="54"/>
        <v>0</v>
      </c>
      <c r="CL42" s="39">
        <f t="shared" ca="1" si="55"/>
        <v>0</v>
      </c>
      <c r="CM42" s="39">
        <f t="shared" ca="1" si="56"/>
        <v>0</v>
      </c>
      <c r="CN42" s="39">
        <f t="shared" ca="1" si="57"/>
        <v>0</v>
      </c>
      <c r="CO42" s="39">
        <f t="shared" ca="1" si="58"/>
        <v>0</v>
      </c>
      <c r="CP42" s="39">
        <f t="shared" ca="1" si="59"/>
        <v>0</v>
      </c>
      <c r="CQ42" s="39">
        <f t="shared" ca="1" si="60"/>
        <v>0</v>
      </c>
      <c r="CR42" s="39">
        <f t="shared" ca="1" si="61"/>
        <v>0</v>
      </c>
      <c r="CS42" s="39">
        <f t="shared" ca="1" si="62"/>
        <v>0</v>
      </c>
      <c r="CT42" s="39">
        <f t="shared" ca="1" si="63"/>
        <v>0</v>
      </c>
      <c r="CU42" s="39">
        <f t="shared" ca="1" si="64"/>
        <v>0</v>
      </c>
      <c r="CV42" s="39">
        <f t="shared" ca="1" si="65"/>
        <v>47</v>
      </c>
      <c r="CW42" s="39">
        <f t="shared" ca="1" si="66"/>
        <v>23</v>
      </c>
      <c r="CX42" s="39">
        <f t="shared" ca="1" si="67"/>
        <v>870</v>
      </c>
      <c r="CY42" s="39">
        <f t="shared" ca="1" si="68"/>
        <v>1</v>
      </c>
      <c r="CZ42" s="39">
        <f t="shared" ca="1" si="69"/>
        <v>0</v>
      </c>
      <c r="DA42" s="39">
        <f t="shared" ca="1" si="70"/>
        <v>0</v>
      </c>
      <c r="DB42" s="39">
        <f t="shared" ca="1" si="71"/>
        <v>0</v>
      </c>
      <c r="DC42" s="39">
        <f t="shared" ca="1" si="72"/>
        <v>22132</v>
      </c>
      <c r="DD42" s="39">
        <f t="shared" ca="1" si="73"/>
        <v>22132</v>
      </c>
      <c r="DE42" s="39">
        <f t="shared" ca="1" si="74"/>
        <v>-45240</v>
      </c>
      <c r="DF42" s="39">
        <f t="shared" ca="1" si="75"/>
        <v>0</v>
      </c>
      <c r="DG42" s="39">
        <f t="shared" ca="1" si="76"/>
        <v>0</v>
      </c>
      <c r="DH42" s="39">
        <f t="shared" ca="1" si="77"/>
        <v>0</v>
      </c>
      <c r="DI42" s="39">
        <f t="shared" ca="1" si="78"/>
        <v>0</v>
      </c>
      <c r="DJ42" s="39">
        <f t="shared" ca="1" si="79"/>
        <v>0</v>
      </c>
      <c r="DK42" s="39">
        <f t="shared" ca="1" si="80"/>
        <v>0</v>
      </c>
      <c r="DL42" s="39">
        <f t="shared" ca="1" si="81"/>
        <v>0</v>
      </c>
      <c r="DM42" s="39">
        <f t="shared" ca="1" si="82"/>
        <v>0</v>
      </c>
      <c r="DN42" s="39">
        <f t="shared" ca="1" si="83"/>
        <v>0</v>
      </c>
      <c r="DO42" s="39">
        <f t="shared" ca="1" si="84"/>
        <v>0</v>
      </c>
      <c r="DP42" s="39">
        <f t="shared" ca="1" si="85"/>
        <v>0</v>
      </c>
      <c r="DQ42" s="39">
        <f t="shared" ca="1" si="86"/>
        <v>0</v>
      </c>
      <c r="DR42" s="39">
        <f t="shared" ca="1" si="87"/>
        <v>0</v>
      </c>
      <c r="DS42" s="39">
        <f t="shared" ca="1" si="88"/>
        <v>0</v>
      </c>
      <c r="DT42" s="39">
        <f t="shared" ca="1" si="89"/>
        <v>0</v>
      </c>
      <c r="DU42" s="39">
        <f t="shared" ca="1" si="90"/>
        <v>0</v>
      </c>
      <c r="DV42" s="39">
        <f t="shared" ca="1" si="91"/>
        <v>0</v>
      </c>
      <c r="DW42" s="39">
        <f t="shared" ca="1" si="92"/>
        <v>0</v>
      </c>
      <c r="DX42" s="39">
        <f t="shared" ca="1" si="93"/>
        <v>0</v>
      </c>
      <c r="DY42" s="39">
        <f t="shared" ca="1" si="94"/>
        <v>0</v>
      </c>
      <c r="DZ42" s="39">
        <f t="shared" ca="1" si="95"/>
        <v>0</v>
      </c>
      <c r="EA42" s="39">
        <f t="shared" ca="1" si="96"/>
        <v>0</v>
      </c>
      <c r="EB42" s="39">
        <f t="shared" ca="1" si="97"/>
        <v>0</v>
      </c>
      <c r="EC42" s="39">
        <f t="shared" ca="1" si="98"/>
        <v>0</v>
      </c>
      <c r="ED42" s="39">
        <f t="shared" ca="1" si="99"/>
        <v>0</v>
      </c>
      <c r="EE42" s="39">
        <f t="shared" ca="1" si="100"/>
        <v>0</v>
      </c>
      <c r="EF42" s="39">
        <f t="shared" ca="1" si="101"/>
        <v>0</v>
      </c>
      <c r="EG42" s="39">
        <f t="shared" ca="1" si="102"/>
        <v>0</v>
      </c>
      <c r="EH42" s="39">
        <f t="shared" ca="1" si="103"/>
        <v>0</v>
      </c>
      <c r="EI42" s="39">
        <f t="shared" ca="1" si="104"/>
        <v>0</v>
      </c>
      <c r="EJ42" s="39">
        <f t="shared" ca="1" si="105"/>
        <v>0</v>
      </c>
      <c r="EK42" s="39">
        <f t="shared" ca="1" si="106"/>
        <v>0</v>
      </c>
      <c r="EL42" s="39">
        <f t="shared" ca="1" si="107"/>
        <v>0</v>
      </c>
      <c r="EM42" s="39">
        <f t="shared" ca="1" si="108"/>
        <v>0</v>
      </c>
      <c r="EN42" s="39">
        <f t="shared" ca="1" si="109"/>
        <v>0</v>
      </c>
      <c r="EO42" s="39">
        <f t="shared" ca="1" si="110"/>
        <v>0</v>
      </c>
      <c r="EP42" s="39">
        <f t="shared" ca="1" si="111"/>
        <v>0</v>
      </c>
      <c r="EQ42" s="39">
        <f t="shared" ca="1" si="112"/>
        <v>0</v>
      </c>
      <c r="ER42" s="39">
        <f t="shared" ca="1" si="113"/>
        <v>0</v>
      </c>
      <c r="ES42" s="39">
        <f t="shared" ca="1" si="114"/>
        <v>0</v>
      </c>
      <c r="ET42" s="39">
        <f t="shared" ca="1" si="115"/>
        <v>0</v>
      </c>
      <c r="EU42" s="39">
        <f t="shared" ca="1" si="116"/>
        <v>0</v>
      </c>
      <c r="EV42" s="39">
        <f t="shared" ca="1" si="117"/>
        <v>0</v>
      </c>
      <c r="EW42" s="39">
        <f t="shared" ca="1" si="118"/>
        <v>0</v>
      </c>
      <c r="EX42" s="39">
        <f t="shared" ca="1" si="119"/>
        <v>0</v>
      </c>
      <c r="EY42" s="39">
        <f t="shared" ca="1" si="120"/>
        <v>0</v>
      </c>
      <c r="EZ42" s="39">
        <f t="shared" ca="1" si="121"/>
        <v>1094711488000</v>
      </c>
      <c r="FA42" s="39">
        <f t="shared" ca="1" si="122"/>
        <v>0</v>
      </c>
      <c r="FB42" s="39">
        <f t="shared" ca="1" si="123"/>
        <v>10840816283968</v>
      </c>
      <c r="FC42" s="39">
        <f t="shared" ca="1" si="124"/>
        <v>-22159702181760</v>
      </c>
      <c r="FD42" s="39">
        <f t="shared" ca="1" si="125"/>
        <v>0</v>
      </c>
      <c r="FE42" s="39">
        <f t="shared" ca="1" si="126"/>
        <v>0</v>
      </c>
      <c r="FF42" s="39">
        <f t="shared" ca="1" si="127"/>
        <v>0</v>
      </c>
      <c r="FG42" s="39">
        <f t="shared" ca="1" si="128"/>
        <v>0</v>
      </c>
      <c r="FH42" s="39">
        <f t="shared" ca="1" si="129"/>
        <v>0</v>
      </c>
      <c r="FI42" s="39">
        <f t="shared" ca="1" si="130"/>
        <v>0</v>
      </c>
      <c r="FJ42" s="39">
        <f t="shared" ca="1" si="131"/>
        <v>0</v>
      </c>
      <c r="FK42" s="39">
        <f t="shared" ca="1" si="132"/>
        <v>0</v>
      </c>
      <c r="FL42" s="39">
        <f t="shared" ca="1" si="133"/>
        <v>0</v>
      </c>
      <c r="FM42" s="39">
        <f t="shared" ca="1" si="134"/>
        <v>0</v>
      </c>
      <c r="FN42" s="39">
        <f t="shared" ca="1" si="135"/>
        <v>0</v>
      </c>
      <c r="FO42" s="39">
        <f t="shared" ca="1" si="136"/>
        <v>0</v>
      </c>
      <c r="FP42" s="39">
        <f t="shared" ca="1" si="137"/>
        <v>0</v>
      </c>
      <c r="FQ42" s="39">
        <f t="shared" ca="1" si="138"/>
        <v>0</v>
      </c>
      <c r="FR42" s="39">
        <f t="shared" ca="1" si="139"/>
        <v>0</v>
      </c>
      <c r="FS42" s="39">
        <f t="shared" ca="1" si="140"/>
        <v>0</v>
      </c>
      <c r="FT42" s="39">
        <f t="shared" ca="1" si="141"/>
        <v>0</v>
      </c>
      <c r="FU42" s="39">
        <f t="shared" ca="1" si="142"/>
        <v>0</v>
      </c>
      <c r="FV42" s="39">
        <f t="shared" ca="1" si="143"/>
        <v>0</v>
      </c>
      <c r="FW42" s="39">
        <f t="shared" ca="1" si="144"/>
        <v>0</v>
      </c>
      <c r="FX42" s="39">
        <f t="shared" ca="1" si="145"/>
        <v>0</v>
      </c>
      <c r="FY42" s="39">
        <f t="shared" ca="1" si="146"/>
        <v>0</v>
      </c>
      <c r="FZ42" s="39">
        <f t="shared" ca="1" si="147"/>
        <v>0</v>
      </c>
      <c r="GA42" s="39">
        <f t="shared" ca="1" si="148"/>
        <v>0</v>
      </c>
      <c r="GB42" s="39">
        <f t="shared" ca="1" si="149"/>
        <v>5</v>
      </c>
      <c r="GC42" s="39">
        <f t="shared" ca="1" si="150"/>
        <v>2</v>
      </c>
      <c r="GD42" s="39">
        <f t="shared" ca="1" si="151"/>
        <v>0</v>
      </c>
      <c r="GE42" s="39">
        <f t="shared" ca="1" si="152"/>
        <v>0</v>
      </c>
      <c r="GF42" s="39">
        <f t="shared" ca="1" si="153"/>
        <v>0</v>
      </c>
      <c r="GG42" s="39">
        <f t="shared" ca="1" si="154"/>
        <v>0</v>
      </c>
      <c r="GH42" s="39">
        <f t="shared" ca="1" si="155"/>
        <v>0</v>
      </c>
      <c r="GI42" s="39">
        <f t="shared" ca="1" si="156"/>
        <v>0</v>
      </c>
      <c r="GJ42" s="39">
        <f t="shared" ca="1" si="157"/>
        <v>0</v>
      </c>
      <c r="GK42" s="39">
        <f t="shared" ca="1" si="158"/>
        <v>0</v>
      </c>
      <c r="GL42" s="39">
        <f t="shared" ca="1" si="159"/>
        <v>0</v>
      </c>
      <c r="GM42" s="39">
        <f t="shared" ca="1" si="160"/>
        <v>0</v>
      </c>
      <c r="GN42" s="39">
        <f t="shared" ca="1" si="161"/>
        <v>0</v>
      </c>
      <c r="GO42" s="39">
        <f t="shared" ca="1" si="162"/>
        <v>0</v>
      </c>
      <c r="GP42" s="39">
        <f t="shared" ca="1" si="163"/>
        <v>0</v>
      </c>
      <c r="GQ42" s="39">
        <f t="shared" ca="1" si="164"/>
        <v>0</v>
      </c>
      <c r="GR42" s="39">
        <f t="shared" ca="1" si="165"/>
        <v>0</v>
      </c>
      <c r="GS42" s="39">
        <f t="shared" ca="1" si="166"/>
        <v>0</v>
      </c>
      <c r="GT42" s="39">
        <f t="shared" ca="1" si="167"/>
        <v>0</v>
      </c>
      <c r="GU42" s="39">
        <f t="shared" ca="1" si="168"/>
        <v>0</v>
      </c>
      <c r="GV42" s="39">
        <f t="shared" ca="1" si="169"/>
        <v>0</v>
      </c>
      <c r="GW42" s="39">
        <f t="shared" ca="1" si="170"/>
        <v>0</v>
      </c>
      <c r="GX42" s="39">
        <f t="shared" ca="1" si="171"/>
        <v>0</v>
      </c>
      <c r="GY42" s="39">
        <f t="shared" ca="1" si="172"/>
        <v>0</v>
      </c>
      <c r="GZ42" s="39">
        <f t="shared" ca="1" si="173"/>
        <v>0</v>
      </c>
      <c r="HA42" s="39">
        <f t="shared" ca="1" si="174"/>
        <v>0</v>
      </c>
      <c r="HB42" s="39">
        <f t="shared" ca="1" si="175"/>
        <v>0</v>
      </c>
      <c r="HC42" s="39">
        <f t="shared" ca="1" si="176"/>
        <v>0</v>
      </c>
      <c r="HD42" s="39">
        <f t="shared" ca="1" si="177"/>
        <v>0</v>
      </c>
      <c r="HE42" s="39">
        <f t="shared" ca="1" si="178"/>
        <v>0</v>
      </c>
      <c r="HF42" s="39">
        <f t="shared" ca="1" si="179"/>
        <v>0</v>
      </c>
      <c r="HG42" s="39">
        <f t="shared" ca="1" si="180"/>
        <v>0</v>
      </c>
      <c r="HH42" s="39">
        <f t="shared" ca="1" si="181"/>
        <v>0</v>
      </c>
      <c r="HI42" s="39">
        <f t="shared" ca="1" si="182"/>
        <v>0</v>
      </c>
      <c r="HJ42" s="39">
        <f t="shared" ca="1" si="183"/>
        <v>0</v>
      </c>
      <c r="HK42" s="39">
        <f t="shared" ca="1" si="184"/>
        <v>0</v>
      </c>
      <c r="HL42" s="39">
        <f t="shared" ca="1" si="185"/>
        <v>0</v>
      </c>
      <c r="HM42" s="39">
        <f t="shared" ca="1" si="186"/>
        <v>0</v>
      </c>
      <c r="HN42" s="39">
        <f t="shared" ca="1" si="187"/>
        <v>0</v>
      </c>
      <c r="HO42" s="39">
        <f t="shared" ca="1" si="188"/>
        <v>0</v>
      </c>
      <c r="HP42" s="39">
        <f t="shared" ca="1" si="189"/>
        <v>0</v>
      </c>
      <c r="HQ42" s="39">
        <f t="shared" ca="1" si="190"/>
        <v>0</v>
      </c>
      <c r="HR42" s="39">
        <f t="shared" ca="1" si="191"/>
        <v>36241</v>
      </c>
      <c r="HS42" s="39">
        <f t="shared" ca="1" si="192"/>
        <v>2</v>
      </c>
      <c r="HT42" s="39">
        <f t="shared" ca="1" si="193"/>
        <v>1</v>
      </c>
      <c r="HU42" s="39">
        <f t="shared" ca="1" si="194"/>
        <v>0</v>
      </c>
      <c r="HV42" s="39">
        <f t="shared" ca="1" si="195"/>
        <v>0</v>
      </c>
      <c r="HW42" s="39">
        <f t="shared" ca="1" si="196"/>
        <v>0</v>
      </c>
      <c r="HX42" s="39">
        <f t="shared" ca="1" si="197"/>
        <v>0</v>
      </c>
      <c r="HY42" s="39">
        <f t="shared" ca="1" si="198"/>
        <v>0</v>
      </c>
      <c r="HZ42" s="39">
        <f t="shared" ca="1" si="199"/>
        <v>0</v>
      </c>
      <c r="IA42" s="39">
        <f t="shared" ca="1" si="200"/>
        <v>0</v>
      </c>
      <c r="IB42" s="39">
        <f t="shared" ca="1" si="201"/>
        <v>0</v>
      </c>
      <c r="IC42" s="39">
        <f t="shared" ca="1" si="202"/>
        <v>0</v>
      </c>
      <c r="ID42" s="39">
        <f t="shared" ca="1" si="203"/>
        <v>0</v>
      </c>
      <c r="IE42" s="39">
        <f t="shared" ca="1" si="204"/>
        <v>0</v>
      </c>
      <c r="IF42" s="39">
        <f t="shared" ca="1" si="205"/>
        <v>0</v>
      </c>
      <c r="IG42" s="39">
        <f t="shared" ca="1" si="206"/>
        <v>5</v>
      </c>
      <c r="IH42" s="39">
        <f t="shared" ca="1" si="207"/>
        <v>2</v>
      </c>
      <c r="II42" s="39">
        <f t="shared" ca="1" si="208"/>
        <v>0</v>
      </c>
      <c r="IJ42" s="39">
        <f t="shared" ca="1" si="209"/>
        <v>0</v>
      </c>
      <c r="IK42" s="39">
        <f t="shared" ca="1" si="210"/>
        <v>0</v>
      </c>
      <c r="IL42" s="39">
        <f t="shared" ca="1" si="211"/>
        <v>0</v>
      </c>
      <c r="IM42" s="39">
        <f t="shared" ca="1" si="212"/>
        <v>1</v>
      </c>
      <c r="IN42" s="39">
        <f t="shared" ca="1" si="213"/>
        <v>421</v>
      </c>
      <c r="IO42" s="39">
        <f t="shared" ca="1" si="214"/>
        <v>-84</v>
      </c>
      <c r="IP42" s="39">
        <f t="shared" ca="1" si="215"/>
        <v>0</v>
      </c>
      <c r="IQ42" s="39">
        <f t="shared" ca="1" si="216"/>
        <v>0</v>
      </c>
      <c r="IR42" s="39">
        <f t="shared" ca="1" si="217"/>
        <v>0</v>
      </c>
      <c r="IS42" s="39">
        <f t="shared" ca="1" si="218"/>
        <v>0</v>
      </c>
      <c r="IT42" s="39">
        <f t="shared" ca="1" si="219"/>
        <v>0</v>
      </c>
      <c r="IU42" s="39">
        <f t="shared" ca="1" si="220"/>
        <v>0</v>
      </c>
      <c r="IV42" s="39">
        <f t="shared" ca="1" si="221"/>
        <v>0</v>
      </c>
      <c r="IW42" s="39">
        <f t="shared" ca="1" si="222"/>
        <v>0</v>
      </c>
      <c r="IX42" s="39">
        <f t="shared" ca="1" si="223"/>
        <v>0</v>
      </c>
      <c r="IY42" s="39">
        <f t="shared" ca="1" si="224"/>
        <v>0</v>
      </c>
      <c r="IZ42" s="39">
        <f t="shared" ca="1" si="225"/>
        <v>0</v>
      </c>
      <c r="JA42" s="39">
        <f t="shared" ca="1" si="226"/>
        <v>0</v>
      </c>
      <c r="JB42" s="39">
        <f t="shared" ca="1" si="227"/>
        <v>0</v>
      </c>
      <c r="JC42" s="39">
        <f t="shared" ca="1" si="228"/>
        <v>0</v>
      </c>
      <c r="JD42" s="39">
        <f t="shared" ca="1" si="229"/>
        <v>0</v>
      </c>
      <c r="JE42" s="39">
        <f t="shared" ca="1" si="230"/>
        <v>0</v>
      </c>
      <c r="JF42" s="39">
        <f t="shared" ca="1" si="231"/>
        <v>0</v>
      </c>
      <c r="JG42" s="39">
        <f t="shared" ca="1" si="232"/>
        <v>0</v>
      </c>
      <c r="JH42" s="39">
        <f t="shared" ca="1" si="233"/>
        <v>0</v>
      </c>
      <c r="JI42" s="39">
        <f t="shared" ca="1" si="234"/>
        <v>0</v>
      </c>
      <c r="JJ42" s="39">
        <f t="shared" ca="1" si="235"/>
        <v>0</v>
      </c>
      <c r="JK42" s="39">
        <f t="shared" ca="1" si="236"/>
        <v>0</v>
      </c>
      <c r="JL42" s="39">
        <f t="shared" ca="1" si="237"/>
        <v>0</v>
      </c>
      <c r="JM42" s="39">
        <f t="shared" ca="1" si="238"/>
        <v>0</v>
      </c>
      <c r="JN42" s="39">
        <f t="shared" ca="1" si="239"/>
        <v>0</v>
      </c>
      <c r="JO42" s="39">
        <f t="shared" ca="1" si="240"/>
        <v>-45591</v>
      </c>
      <c r="JP42" s="39">
        <f t="shared" ca="1" si="241"/>
        <v>72482</v>
      </c>
      <c r="JQ42" s="39">
        <f t="shared" ca="1" si="242"/>
        <v>940470</v>
      </c>
      <c r="JR42" s="39">
        <f t="shared" ca="1" si="243"/>
        <v>-35364</v>
      </c>
      <c r="JS42" s="39">
        <f t="shared" ca="1" si="244"/>
        <v>-68110</v>
      </c>
      <c r="JT42" s="39">
        <f t="shared" ca="1" si="245"/>
        <v>0</v>
      </c>
      <c r="JU42" s="39">
        <f t="shared" ca="1" si="246"/>
        <v>0</v>
      </c>
      <c r="JV42" s="39">
        <f t="shared" ca="1" si="247"/>
        <v>0</v>
      </c>
      <c r="JW42" s="39">
        <f t="shared" ca="1" si="248"/>
        <v>0</v>
      </c>
      <c r="JX42" s="39">
        <f t="shared" ca="1" si="249"/>
        <v>0</v>
      </c>
      <c r="JY42" s="39">
        <f t="shared" ca="1" si="250"/>
        <v>0</v>
      </c>
      <c r="JZ42" s="39">
        <f t="shared" ca="1" si="251"/>
        <v>0</v>
      </c>
      <c r="KA42" s="39">
        <f t="shared" ca="1" si="252"/>
        <v>0</v>
      </c>
      <c r="KB42" s="39">
        <f t="shared" ca="1" si="253"/>
        <v>0</v>
      </c>
      <c r="KC42" s="39">
        <f t="shared" ca="1" si="254"/>
        <v>-167</v>
      </c>
      <c r="KD42" s="39">
        <f t="shared" ca="1" si="255"/>
        <v>7</v>
      </c>
      <c r="KE42" s="39">
        <f t="shared" ca="1" si="256"/>
        <v>3</v>
      </c>
      <c r="KF42" s="39">
        <f t="shared" ca="1" si="257"/>
        <v>13</v>
      </c>
      <c r="KG42" s="39">
        <f t="shared" ca="1" si="258"/>
        <v>1</v>
      </c>
      <c r="KH42" s="39">
        <f t="shared" ca="1" si="259"/>
        <v>0</v>
      </c>
      <c r="KI42" s="39">
        <f t="shared" ca="1" si="260"/>
        <v>0</v>
      </c>
      <c r="KJ42" s="39">
        <f t="shared" ca="1" si="261"/>
        <v>0</v>
      </c>
      <c r="KK42" s="39">
        <f t="shared" ca="1" si="262"/>
        <v>0</v>
      </c>
      <c r="KL42" s="39">
        <f t="shared" ca="1" si="263"/>
        <v>0</v>
      </c>
      <c r="KM42" s="39">
        <f t="shared" ca="1" si="264"/>
        <v>0</v>
      </c>
      <c r="KN42" s="39">
        <f t="shared" ca="1" si="265"/>
        <v>0</v>
      </c>
      <c r="KO42" s="39">
        <f t="shared" ca="1" si="266"/>
        <v>0</v>
      </c>
      <c r="KP42" s="39">
        <f t="shared" ca="1" si="267"/>
        <v>0</v>
      </c>
      <c r="KQ42" s="39">
        <f t="shared" ca="1" si="268"/>
        <v>0</v>
      </c>
      <c r="KR42" s="39">
        <f t="shared" ca="1" si="269"/>
        <v>0</v>
      </c>
      <c r="KS42" s="39">
        <f t="shared" ca="1" si="270"/>
        <v>0</v>
      </c>
      <c r="KT42" s="39">
        <f t="shared" ca="1" si="271"/>
        <v>0</v>
      </c>
      <c r="KU42" s="39">
        <f t="shared" ca="1" si="272"/>
        <v>0</v>
      </c>
      <c r="KV42" s="39">
        <f t="shared" ca="1" si="273"/>
        <v>0</v>
      </c>
      <c r="KW42" s="39">
        <f t="shared" ca="1" si="274"/>
        <v>0</v>
      </c>
      <c r="KX42" s="39">
        <f t="shared" ca="1" si="275"/>
        <v>-245</v>
      </c>
      <c r="KY42" s="39">
        <f t="shared" ca="1" si="276"/>
        <v>2</v>
      </c>
      <c r="KZ42" s="39">
        <f t="shared" ca="1" si="277"/>
        <v>1</v>
      </c>
      <c r="LA42" s="39">
        <f t="shared" ca="1" si="278"/>
        <v>139</v>
      </c>
      <c r="LB42" s="39">
        <f t="shared" ca="1" si="279"/>
        <v>0</v>
      </c>
      <c r="LC42" s="39">
        <f t="shared" ca="1" si="280"/>
        <v>0</v>
      </c>
      <c r="LD42" s="39">
        <f t="shared" ca="1" si="281"/>
        <v>0</v>
      </c>
      <c r="LE42" s="39">
        <f t="shared" ca="1" si="282"/>
        <v>0</v>
      </c>
      <c r="LF42" s="39">
        <f t="shared" ca="1" si="283"/>
        <v>2</v>
      </c>
      <c r="LG42" s="39">
        <f t="shared" ca="1" si="284"/>
        <v>2</v>
      </c>
      <c r="LH42" s="39">
        <f t="shared" ca="1" si="285"/>
        <v>160</v>
      </c>
      <c r="LI42" s="39">
        <f t="shared" ca="1" si="286"/>
        <v>5</v>
      </c>
      <c r="LJ42" s="39">
        <f t="shared" ca="1" si="287"/>
        <v>10</v>
      </c>
      <c r="LK42" s="39">
        <f t="shared" ca="1" si="288"/>
        <v>0</v>
      </c>
      <c r="LL42" s="39">
        <f t="shared" ca="1" si="289"/>
        <v>0</v>
      </c>
      <c r="LM42" s="39">
        <f t="shared" ca="1" si="290"/>
        <v>0</v>
      </c>
      <c r="LN42" s="39">
        <f t="shared" ca="1" si="291"/>
        <v>0</v>
      </c>
      <c r="LO42" s="39">
        <f t="shared" ca="1" si="292"/>
        <v>0</v>
      </c>
      <c r="LP42" s="39">
        <f t="shared" ca="1" si="293"/>
        <v>0</v>
      </c>
      <c r="LQ42" s="39">
        <f t="shared" ca="1" si="294"/>
        <v>0</v>
      </c>
      <c r="LR42" s="39">
        <f t="shared" ca="1" si="295"/>
        <v>0</v>
      </c>
      <c r="LS42" s="39">
        <f t="shared" ca="1" si="296"/>
        <v>2</v>
      </c>
      <c r="LT42" s="39">
        <f t="shared" ca="1" si="297"/>
        <v>769</v>
      </c>
      <c r="LU42" s="39">
        <f t="shared" ca="1" si="298"/>
        <v>5</v>
      </c>
      <c r="LV42" s="39">
        <f t="shared" ca="1" si="299"/>
        <v>13</v>
      </c>
      <c r="LW42" s="39">
        <f t="shared" ca="1" si="300"/>
        <v>59</v>
      </c>
      <c r="LX42" s="39">
        <f t="shared" ca="1" si="301"/>
        <v>6400</v>
      </c>
      <c r="LY42" s="39">
        <f t="shared" ca="1" si="302"/>
        <v>29</v>
      </c>
      <c r="LZ42" s="39">
        <f t="shared" ca="1" si="303"/>
        <v>0</v>
      </c>
      <c r="MA42" s="39">
        <f t="shared" ca="1" si="304"/>
        <v>16</v>
      </c>
      <c r="MB42" s="39">
        <f t="shared" ca="1" si="305"/>
        <v>0</v>
      </c>
      <c r="MC42" s="39">
        <f t="shared" ca="1" si="306"/>
        <v>0</v>
      </c>
      <c r="MD42" s="39">
        <f t="shared" ca="1" si="307"/>
        <v>0</v>
      </c>
      <c r="ME42" s="39">
        <f t="shared" ca="1" si="308"/>
        <v>0</v>
      </c>
      <c r="MF42" s="39">
        <f t="shared" ca="1" si="309"/>
        <v>0</v>
      </c>
      <c r="MG42" s="39">
        <f t="shared" ca="1" si="310"/>
        <v>0</v>
      </c>
      <c r="MH42" s="39">
        <f t="shared" ca="1" si="311"/>
        <v>0</v>
      </c>
      <c r="MI42" s="39">
        <f t="shared" ca="1" si="312"/>
        <v>0</v>
      </c>
      <c r="MJ42" s="39">
        <f t="shared" ca="1" si="313"/>
        <v>0</v>
      </c>
      <c r="MK42" s="39">
        <f t="shared" ca="1" si="314"/>
        <v>0</v>
      </c>
      <c r="ML42" s="39">
        <f t="shared" ca="1" si="315"/>
        <v>0</v>
      </c>
      <c r="MM42" s="39">
        <f t="shared" ca="1" si="316"/>
        <v>0</v>
      </c>
      <c r="MN42" s="39">
        <f t="shared" ca="1" si="317"/>
        <v>0</v>
      </c>
      <c r="MO42" s="39">
        <f t="shared" ca="1" si="318"/>
        <v>0</v>
      </c>
      <c r="MP42" s="39">
        <f t="shared" ca="1" si="319"/>
        <v>0</v>
      </c>
      <c r="MQ42" s="39">
        <f t="shared" ca="1" si="320"/>
        <v>0</v>
      </c>
      <c r="MR42" s="39">
        <f t="shared" ca="1" si="321"/>
        <v>0</v>
      </c>
      <c r="MS42" s="39">
        <f t="shared" ca="1" si="322"/>
        <v>0</v>
      </c>
      <c r="MT42" s="39">
        <f t="shared" ca="1" si="323"/>
        <v>0</v>
      </c>
      <c r="MU42" s="39">
        <f t="shared" ca="1" si="324"/>
        <v>0</v>
      </c>
      <c r="MV42" s="39">
        <f t="shared" ca="1" si="325"/>
        <v>0</v>
      </c>
      <c r="MW42" s="39">
        <f t="shared" ca="1" si="326"/>
        <v>0</v>
      </c>
      <c r="MX42" s="39">
        <f t="shared" ca="1" si="327"/>
        <v>0</v>
      </c>
      <c r="MY42" s="39">
        <f t="shared" ca="1" si="328"/>
        <v>0</v>
      </c>
      <c r="MZ42" s="39">
        <f t="shared" ca="1" si="329"/>
        <v>0</v>
      </c>
      <c r="NA42" s="39">
        <f t="shared" ca="1" si="330"/>
        <v>0</v>
      </c>
      <c r="NB42" s="39">
        <f t="shared" ca="1" si="331"/>
        <v>10</v>
      </c>
      <c r="NC42" s="39">
        <f t="shared" ca="1" si="332"/>
        <v>5</v>
      </c>
      <c r="ND42" s="39">
        <f t="shared" ca="1" si="333"/>
        <v>125</v>
      </c>
      <c r="NE42" s="39">
        <f t="shared" ca="1" si="334"/>
        <v>5</v>
      </c>
      <c r="NF42" s="39">
        <f t="shared" ca="1" si="335"/>
        <v>0</v>
      </c>
      <c r="NG42" s="39">
        <f t="shared" ca="1" si="336"/>
        <v>0</v>
      </c>
      <c r="NH42" s="39">
        <f t="shared" ca="1" si="337"/>
        <v>0</v>
      </c>
      <c r="NI42" s="39">
        <f t="shared" ca="1" si="338"/>
        <v>22132</v>
      </c>
      <c r="NJ42" s="39">
        <f t="shared" ca="1" si="339"/>
        <v>0</v>
      </c>
      <c r="NK42" s="39">
        <f t="shared" ca="1" si="340"/>
        <v>0</v>
      </c>
      <c r="NL42" s="39">
        <f t="shared" ca="1" si="341"/>
        <v>0</v>
      </c>
      <c r="NM42" s="39">
        <f t="shared" ca="1" si="342"/>
        <v>0</v>
      </c>
      <c r="NN42" s="39">
        <f t="shared" ca="1" si="343"/>
        <v>0</v>
      </c>
      <c r="NO42" s="39">
        <f t="shared" ca="1" si="344"/>
        <v>0</v>
      </c>
      <c r="NP42" s="39">
        <f t="shared" ca="1" si="345"/>
        <v>0</v>
      </c>
      <c r="NQ42" s="39">
        <f t="shared" ca="1" si="346"/>
        <v>0</v>
      </c>
      <c r="NR42" s="39">
        <f t="shared" ca="1" si="347"/>
        <v>0</v>
      </c>
      <c r="NS42" s="39">
        <f t="shared" ca="1" si="348"/>
        <v>0</v>
      </c>
      <c r="NT42" s="39">
        <f t="shared" ca="1" si="349"/>
        <v>0</v>
      </c>
      <c r="NU42" s="39">
        <f t="shared" ca="1" si="350"/>
        <v>0</v>
      </c>
      <c r="NV42" s="39">
        <f t="shared" ca="1" si="351"/>
        <v>0</v>
      </c>
    </row>
    <row r="43" spans="1:386" x14ac:dyDescent="0.2">
      <c r="A43" s="39">
        <f>'node config'!$A43</f>
        <v>34</v>
      </c>
      <c r="B43" s="39" t="str">
        <f>'node config'!$C43</f>
        <v>app_sum</v>
      </c>
      <c r="C43" s="39">
        <f>'node config'!E43</f>
        <v>5</v>
      </c>
      <c r="D43" s="40">
        <f>'node config'!$H43</f>
        <v>0</v>
      </c>
      <c r="E43" s="36">
        <f ca="1">IF(ISBLANK(OFFSET('node config'!$U43,0,2*(COLUMN()-COLUMN($E43)))),"",OFFSET('node config'!$U43,0,2*(COLUMN()-COLUMN($E43))))</f>
        <v>43</v>
      </c>
      <c r="F43" s="36" t="str">
        <f ca="1">IF(ISBLANK(OFFSET('node config'!$U43,0,2*(COLUMN()-COLUMN($E43)))),"",OFFSET('node config'!$U43,0,2*(COLUMN()-COLUMN($E43))))</f>
        <v/>
      </c>
      <c r="G43" s="36" t="str">
        <f ca="1">IF(ISBLANK(OFFSET('node config'!$U43,0,2*(COLUMN()-COLUMN($E43)))),"",OFFSET('node config'!$U43,0,2*(COLUMN()-COLUMN($E43))))</f>
        <v/>
      </c>
      <c r="H43" s="36" t="str">
        <f ca="1">IF(ISBLANK(OFFSET('node config'!$U43,0,2*(COLUMN()-COLUMN($E43)))),"",OFFSET('node config'!$U43,0,2*(COLUMN()-COLUMN($E43))))</f>
        <v/>
      </c>
      <c r="I43" s="36" t="str">
        <f ca="1">IF(ISBLANK(OFFSET('node config'!$U43,0,2*(COLUMN()-COLUMN($E43)))),"",OFFSET('node config'!$U43,0,2*(COLUMN()-COLUMN($E43))))</f>
        <v/>
      </c>
      <c r="J43" s="36" t="str">
        <f ca="1">IF(ISBLANK(OFFSET('node config'!$U43,0,2*(COLUMN()-COLUMN($E43)))),"",OFFSET('node config'!$U43,0,2*(COLUMN()-COLUMN($E43))))</f>
        <v/>
      </c>
      <c r="K43" s="36" t="str">
        <f ca="1">IF(ISBLANK(OFFSET('node config'!$U43,0,2*(COLUMN()-COLUMN($E43)))),"",OFFSET('node config'!$U43,0,2*(COLUMN()-COLUMN($E43))))</f>
        <v/>
      </c>
      <c r="L43" s="36" t="str">
        <f ca="1">IF(ISBLANK(OFFSET('node config'!$U43,0,2*(COLUMN()-COLUMN($E43)))),"",OFFSET('node config'!$U43,0,2*(COLUMN()-COLUMN($E43))))</f>
        <v/>
      </c>
      <c r="M43" s="38">
        <f ca="1">IFERROR(OFFSET('node config'!$V43,0,2*(COLUMN()-COLUMN($M43)))/INDEX('node config'!$B43:$B92,MATCH(E43,'node config'!$A43:$A92,0))-1,"")</f>
        <v>0</v>
      </c>
      <c r="N43" s="38" t="str">
        <f ca="1">IFERROR(OFFSET('node config'!$V43,0,2*(COLUMN()-COLUMN($M43)))/INDEX('node config'!$B43:$B92,MATCH(F43,'node config'!$A43:$A92,0))-1,"")</f>
        <v/>
      </c>
      <c r="O43" s="38" t="str">
        <f ca="1">IFERROR(OFFSET('node config'!$V43,0,2*(COLUMN()-COLUMN($M43)))/INDEX('node config'!$B43:$B92,MATCH(G43,'node config'!$A43:$A92,0))-1,"")</f>
        <v/>
      </c>
      <c r="P43" s="38" t="str">
        <f ca="1">IFERROR(OFFSET('node config'!$V43,0,2*(COLUMN()-COLUMN($M43)))/INDEX('node config'!$B43:$B92,MATCH(H43,'node config'!$A43:$A92,0))-1,"")</f>
        <v/>
      </c>
      <c r="Q43" s="38" t="str">
        <f ca="1">IFERROR(OFFSET('node config'!$V43,0,2*(COLUMN()-COLUMN($M43)))/INDEX('node config'!$B43:$B92,MATCH(I43,'node config'!$A43:$A92,0))-1,"")</f>
        <v/>
      </c>
      <c r="R43" s="38" t="str">
        <f ca="1">IFERROR(OFFSET('node config'!$V43,0,2*(COLUMN()-COLUMN($M43)))/INDEX('node config'!$B43:$B92,MATCH(J43,'node config'!$A43:$A92,0))-1,"")</f>
        <v/>
      </c>
      <c r="S43" s="38" t="str">
        <f ca="1">IFERROR(OFFSET('node config'!$V43,0,2*(COLUMN()-COLUMN($M43)))/INDEX('node config'!$B43:$B92,MATCH(K43,'node config'!$A43:$A92,0))-1,"")</f>
        <v/>
      </c>
      <c r="T43" s="38" t="str">
        <f ca="1">IFERROR(OFFSET('node config'!$V43,0,2*(COLUMN()-COLUMN($M43)))/INDEX('node config'!$B43:$B92,MATCH(L43,'node config'!$A43:$A92,0))-1,"")</f>
        <v/>
      </c>
      <c r="U43" s="36">
        <f t="shared" ca="1" si="352"/>
        <v>301</v>
      </c>
      <c r="V43" s="36" t="str">
        <f t="shared" ca="1" si="352"/>
        <v/>
      </c>
      <c r="W43" s="36" t="str">
        <f t="shared" ca="1" si="352"/>
        <v/>
      </c>
      <c r="X43" s="36" t="str">
        <f t="shared" ca="1" si="352"/>
        <v/>
      </c>
      <c r="Y43" s="36" t="str">
        <f t="shared" ca="1" si="352"/>
        <v/>
      </c>
      <c r="Z43" s="36" t="str">
        <f t="shared" ca="1" si="352"/>
        <v/>
      </c>
      <c r="AA43" s="36" t="str">
        <f t="shared" ca="1" si="352"/>
        <v/>
      </c>
      <c r="AB43" s="36" t="str">
        <f t="shared" ca="1" si="352"/>
        <v/>
      </c>
      <c r="AC43" s="40">
        <f t="shared" ca="1" si="353"/>
        <v>863887</v>
      </c>
      <c r="AD43" s="40">
        <f t="shared" ca="1" si="354"/>
        <v>-45591</v>
      </c>
      <c r="AE43" s="40">
        <f t="shared" ca="1" si="355"/>
        <v>72482</v>
      </c>
      <c r="AF43" s="40">
        <f t="shared" ca="1" si="356"/>
        <v>940470</v>
      </c>
      <c r="AG43" s="40">
        <f t="shared" ca="1" si="357"/>
        <v>-35364</v>
      </c>
      <c r="AH43" s="40">
        <f t="shared" ca="1" si="358"/>
        <v>-68110</v>
      </c>
      <c r="AI43" s="40">
        <f t="shared" ca="1" si="359"/>
        <v>0</v>
      </c>
      <c r="AJ43" s="40">
        <f t="shared" ca="1" si="360"/>
        <v>0</v>
      </c>
      <c r="AK43" s="39">
        <f t="shared" ca="1" si="2"/>
        <v>0</v>
      </c>
      <c r="AL43" s="39">
        <f t="shared" ca="1" si="3"/>
        <v>0</v>
      </c>
      <c r="AM43" s="39">
        <f t="shared" ca="1" si="4"/>
        <v>0</v>
      </c>
      <c r="AN43" s="39">
        <f t="shared" ca="1" si="5"/>
        <v>0</v>
      </c>
      <c r="AO43" s="39">
        <f t="shared" ca="1" si="6"/>
        <v>0</v>
      </c>
      <c r="AP43" s="39">
        <f t="shared" ca="1" si="7"/>
        <v>0</v>
      </c>
      <c r="AQ43" s="39">
        <f t="shared" ca="1" si="8"/>
        <v>0</v>
      </c>
      <c r="AR43" s="39">
        <f t="shared" ca="1" si="9"/>
        <v>22132</v>
      </c>
      <c r="AS43" s="39">
        <f t="shared" ca="1" si="10"/>
        <v>22132</v>
      </c>
      <c r="AT43" s="39">
        <f t="shared" ca="1" si="11"/>
        <v>22132</v>
      </c>
      <c r="AU43" s="39">
        <f t="shared" ca="1" si="12"/>
        <v>0</v>
      </c>
      <c r="AV43" s="39">
        <f t="shared" ca="1" si="13"/>
        <v>0</v>
      </c>
      <c r="AW43" s="39">
        <f t="shared" ca="1" si="14"/>
        <v>0</v>
      </c>
      <c r="AX43" s="39">
        <f t="shared" ca="1" si="15"/>
        <v>0</v>
      </c>
      <c r="AY43" s="39">
        <f t="shared" ca="1" si="16"/>
        <v>0</v>
      </c>
      <c r="AZ43" s="39">
        <f t="shared" ca="1" si="17"/>
        <v>0</v>
      </c>
      <c r="BA43" s="39">
        <f t="shared" ca="1" si="18"/>
        <v>0</v>
      </c>
      <c r="BB43" s="39">
        <f t="shared" ca="1" si="19"/>
        <v>0</v>
      </c>
      <c r="BC43" s="39">
        <f t="shared" ca="1" si="20"/>
        <v>0</v>
      </c>
      <c r="BD43" s="39">
        <f t="shared" ca="1" si="21"/>
        <v>0</v>
      </c>
      <c r="BE43" s="39">
        <f t="shared" ca="1" si="22"/>
        <v>0</v>
      </c>
      <c r="BF43" s="39">
        <f t="shared" ca="1" si="23"/>
        <v>0</v>
      </c>
      <c r="BG43" s="39">
        <f t="shared" ca="1" si="24"/>
        <v>0</v>
      </c>
      <c r="BH43" s="39">
        <f t="shared" ca="1" si="25"/>
        <v>0</v>
      </c>
      <c r="BI43" s="39">
        <f t="shared" ca="1" si="26"/>
        <v>0</v>
      </c>
      <c r="BJ43" s="39">
        <f t="shared" ca="1" si="27"/>
        <v>0</v>
      </c>
      <c r="BK43" s="39">
        <f t="shared" ca="1" si="28"/>
        <v>0</v>
      </c>
      <c r="BL43" s="39">
        <f t="shared" ca="1" si="29"/>
        <v>0</v>
      </c>
      <c r="BM43" s="39">
        <f t="shared" ca="1" si="30"/>
        <v>0</v>
      </c>
      <c r="BN43" s="39">
        <f t="shared" ca="1" si="31"/>
        <v>0</v>
      </c>
      <c r="BO43" s="39">
        <f t="shared" ca="1" si="32"/>
        <v>0</v>
      </c>
      <c r="BP43" s="39">
        <f t="shared" ca="1" si="33"/>
        <v>0</v>
      </c>
      <c r="BQ43" s="39">
        <f t="shared" ca="1" si="34"/>
        <v>0</v>
      </c>
      <c r="BR43" s="39">
        <f t="shared" ca="1" si="35"/>
        <v>0</v>
      </c>
      <c r="BS43" s="39">
        <f t="shared" ca="1" si="36"/>
        <v>0</v>
      </c>
      <c r="BT43" s="39">
        <f t="shared" ca="1" si="37"/>
        <v>2</v>
      </c>
      <c r="BU43" s="39">
        <f t="shared" ca="1" si="38"/>
        <v>29</v>
      </c>
      <c r="BV43" s="39">
        <f t="shared" ca="1" si="39"/>
        <v>-195</v>
      </c>
      <c r="BW43" s="39">
        <f t="shared" ca="1" si="40"/>
        <v>4</v>
      </c>
      <c r="BX43" s="39">
        <f t="shared" ca="1" si="41"/>
        <v>0</v>
      </c>
      <c r="BY43" s="39">
        <f t="shared" ca="1" si="42"/>
        <v>0</v>
      </c>
      <c r="BZ43" s="39">
        <f t="shared" ca="1" si="43"/>
        <v>0</v>
      </c>
      <c r="CA43" s="39">
        <f t="shared" ca="1" si="44"/>
        <v>0</v>
      </c>
      <c r="CB43" s="39">
        <f t="shared" ca="1" si="45"/>
        <v>0</v>
      </c>
      <c r="CC43" s="39">
        <f t="shared" ca="1" si="46"/>
        <v>0</v>
      </c>
      <c r="CD43" s="39">
        <f t="shared" ca="1" si="47"/>
        <v>0</v>
      </c>
      <c r="CE43" s="39">
        <f t="shared" ca="1" si="48"/>
        <v>0</v>
      </c>
      <c r="CF43" s="39">
        <f t="shared" ca="1" si="49"/>
        <v>0</v>
      </c>
      <c r="CG43" s="39">
        <f t="shared" ca="1" si="50"/>
        <v>0</v>
      </c>
      <c r="CH43" s="39">
        <f t="shared" ca="1" si="51"/>
        <v>0</v>
      </c>
      <c r="CI43" s="39">
        <f t="shared" ca="1" si="52"/>
        <v>0</v>
      </c>
      <c r="CJ43" s="39">
        <f t="shared" ca="1" si="53"/>
        <v>0</v>
      </c>
      <c r="CK43" s="39">
        <f t="shared" ca="1" si="54"/>
        <v>0</v>
      </c>
      <c r="CL43" s="39">
        <f t="shared" ca="1" si="55"/>
        <v>0</v>
      </c>
      <c r="CM43" s="39">
        <f t="shared" ca="1" si="56"/>
        <v>0</v>
      </c>
      <c r="CN43" s="39">
        <f t="shared" ca="1" si="57"/>
        <v>0</v>
      </c>
      <c r="CO43" s="39">
        <f t="shared" ca="1" si="58"/>
        <v>0</v>
      </c>
      <c r="CP43" s="39">
        <f t="shared" ca="1" si="59"/>
        <v>0</v>
      </c>
      <c r="CQ43" s="39">
        <f t="shared" ca="1" si="60"/>
        <v>0</v>
      </c>
      <c r="CR43" s="39">
        <f t="shared" ca="1" si="61"/>
        <v>0</v>
      </c>
      <c r="CS43" s="39">
        <f t="shared" ca="1" si="62"/>
        <v>0</v>
      </c>
      <c r="CT43" s="39">
        <f t="shared" ca="1" si="63"/>
        <v>0</v>
      </c>
      <c r="CU43" s="39">
        <f t="shared" ca="1" si="64"/>
        <v>0</v>
      </c>
      <c r="CV43" s="39">
        <f t="shared" ca="1" si="65"/>
        <v>47</v>
      </c>
      <c r="CW43" s="39">
        <f t="shared" ca="1" si="66"/>
        <v>23</v>
      </c>
      <c r="CX43" s="39">
        <f t="shared" ca="1" si="67"/>
        <v>870</v>
      </c>
      <c r="CY43" s="39">
        <f t="shared" ca="1" si="68"/>
        <v>1</v>
      </c>
      <c r="CZ43" s="39">
        <f t="shared" ca="1" si="69"/>
        <v>0</v>
      </c>
      <c r="DA43" s="39">
        <f t="shared" ca="1" si="70"/>
        <v>0</v>
      </c>
      <c r="DB43" s="39">
        <f t="shared" ca="1" si="71"/>
        <v>0</v>
      </c>
      <c r="DC43" s="39">
        <f t="shared" ca="1" si="72"/>
        <v>22132</v>
      </c>
      <c r="DD43" s="39">
        <f t="shared" ca="1" si="73"/>
        <v>22132</v>
      </c>
      <c r="DE43" s="39">
        <f t="shared" ca="1" si="74"/>
        <v>-45240</v>
      </c>
      <c r="DF43" s="39">
        <f t="shared" ca="1" si="75"/>
        <v>0</v>
      </c>
      <c r="DG43" s="39">
        <f t="shared" ca="1" si="76"/>
        <v>0</v>
      </c>
      <c r="DH43" s="39">
        <f t="shared" ca="1" si="77"/>
        <v>0</v>
      </c>
      <c r="DI43" s="39">
        <f t="shared" ca="1" si="78"/>
        <v>0</v>
      </c>
      <c r="DJ43" s="39">
        <f t="shared" ca="1" si="79"/>
        <v>0</v>
      </c>
      <c r="DK43" s="39">
        <f t="shared" ca="1" si="80"/>
        <v>0</v>
      </c>
      <c r="DL43" s="39">
        <f t="shared" ca="1" si="81"/>
        <v>0</v>
      </c>
      <c r="DM43" s="39">
        <f t="shared" ca="1" si="82"/>
        <v>0</v>
      </c>
      <c r="DN43" s="39">
        <f t="shared" ca="1" si="83"/>
        <v>0</v>
      </c>
      <c r="DO43" s="39">
        <f t="shared" ca="1" si="84"/>
        <v>0</v>
      </c>
      <c r="DP43" s="39">
        <f t="shared" ca="1" si="85"/>
        <v>0</v>
      </c>
      <c r="DQ43" s="39">
        <f t="shared" ca="1" si="86"/>
        <v>0</v>
      </c>
      <c r="DR43" s="39">
        <f t="shared" ca="1" si="87"/>
        <v>0</v>
      </c>
      <c r="DS43" s="39">
        <f t="shared" ca="1" si="88"/>
        <v>0</v>
      </c>
      <c r="DT43" s="39">
        <f t="shared" ca="1" si="89"/>
        <v>0</v>
      </c>
      <c r="DU43" s="39">
        <f t="shared" ca="1" si="90"/>
        <v>0</v>
      </c>
      <c r="DV43" s="39">
        <f t="shared" ca="1" si="91"/>
        <v>0</v>
      </c>
      <c r="DW43" s="39">
        <f t="shared" ca="1" si="92"/>
        <v>0</v>
      </c>
      <c r="DX43" s="39">
        <f t="shared" ca="1" si="93"/>
        <v>0</v>
      </c>
      <c r="DY43" s="39">
        <f t="shared" ca="1" si="94"/>
        <v>0</v>
      </c>
      <c r="DZ43" s="39">
        <f t="shared" ca="1" si="95"/>
        <v>0</v>
      </c>
      <c r="EA43" s="39">
        <f t="shared" ca="1" si="96"/>
        <v>0</v>
      </c>
      <c r="EB43" s="39">
        <f t="shared" ca="1" si="97"/>
        <v>0</v>
      </c>
      <c r="EC43" s="39">
        <f t="shared" ca="1" si="98"/>
        <v>0</v>
      </c>
      <c r="ED43" s="39">
        <f t="shared" ca="1" si="99"/>
        <v>0</v>
      </c>
      <c r="EE43" s="39">
        <f t="shared" ca="1" si="100"/>
        <v>0</v>
      </c>
      <c r="EF43" s="39">
        <f t="shared" ca="1" si="101"/>
        <v>0</v>
      </c>
      <c r="EG43" s="39">
        <f t="shared" ca="1" si="102"/>
        <v>0</v>
      </c>
      <c r="EH43" s="39">
        <f t="shared" ca="1" si="103"/>
        <v>0</v>
      </c>
      <c r="EI43" s="39">
        <f t="shared" ca="1" si="104"/>
        <v>0</v>
      </c>
      <c r="EJ43" s="39">
        <f t="shared" ca="1" si="105"/>
        <v>0</v>
      </c>
      <c r="EK43" s="39">
        <f t="shared" ca="1" si="106"/>
        <v>0</v>
      </c>
      <c r="EL43" s="39">
        <f t="shared" ca="1" si="107"/>
        <v>0</v>
      </c>
      <c r="EM43" s="39">
        <f t="shared" ca="1" si="108"/>
        <v>0</v>
      </c>
      <c r="EN43" s="39">
        <f t="shared" ca="1" si="109"/>
        <v>0</v>
      </c>
      <c r="EO43" s="39">
        <f t="shared" ca="1" si="110"/>
        <v>0</v>
      </c>
      <c r="EP43" s="39">
        <f t="shared" ca="1" si="111"/>
        <v>0</v>
      </c>
      <c r="EQ43" s="39">
        <f t="shared" ca="1" si="112"/>
        <v>0</v>
      </c>
      <c r="ER43" s="39">
        <f t="shared" ca="1" si="113"/>
        <v>0</v>
      </c>
      <c r="ES43" s="39">
        <f t="shared" ca="1" si="114"/>
        <v>0</v>
      </c>
      <c r="ET43" s="39">
        <f t="shared" ca="1" si="115"/>
        <v>0</v>
      </c>
      <c r="EU43" s="39">
        <f t="shared" ca="1" si="116"/>
        <v>0</v>
      </c>
      <c r="EV43" s="39">
        <f t="shared" ca="1" si="117"/>
        <v>0</v>
      </c>
      <c r="EW43" s="39">
        <f t="shared" ca="1" si="118"/>
        <v>0</v>
      </c>
      <c r="EX43" s="39">
        <f t="shared" ca="1" si="119"/>
        <v>0</v>
      </c>
      <c r="EY43" s="39">
        <f t="shared" ca="1" si="120"/>
        <v>0</v>
      </c>
      <c r="EZ43" s="39">
        <f t="shared" ca="1" si="121"/>
        <v>1094711488000</v>
      </c>
      <c r="FA43" s="39">
        <f t="shared" ca="1" si="122"/>
        <v>0</v>
      </c>
      <c r="FB43" s="39">
        <f t="shared" ca="1" si="123"/>
        <v>10840816283968</v>
      </c>
      <c r="FC43" s="39">
        <f t="shared" ca="1" si="124"/>
        <v>-22159702181760</v>
      </c>
      <c r="FD43" s="39">
        <f t="shared" ca="1" si="125"/>
        <v>0</v>
      </c>
      <c r="FE43" s="39">
        <f t="shared" ca="1" si="126"/>
        <v>0</v>
      </c>
      <c r="FF43" s="39">
        <f t="shared" ca="1" si="127"/>
        <v>0</v>
      </c>
      <c r="FG43" s="39">
        <f t="shared" ca="1" si="128"/>
        <v>0</v>
      </c>
      <c r="FH43" s="39">
        <f t="shared" ca="1" si="129"/>
        <v>0</v>
      </c>
      <c r="FI43" s="39">
        <f t="shared" ca="1" si="130"/>
        <v>0</v>
      </c>
      <c r="FJ43" s="39">
        <f t="shared" ca="1" si="131"/>
        <v>0</v>
      </c>
      <c r="FK43" s="39">
        <f t="shared" ca="1" si="132"/>
        <v>0</v>
      </c>
      <c r="FL43" s="39">
        <f t="shared" ca="1" si="133"/>
        <v>0</v>
      </c>
      <c r="FM43" s="39">
        <f t="shared" ca="1" si="134"/>
        <v>0</v>
      </c>
      <c r="FN43" s="39">
        <f t="shared" ca="1" si="135"/>
        <v>0</v>
      </c>
      <c r="FO43" s="39">
        <f t="shared" ca="1" si="136"/>
        <v>0</v>
      </c>
      <c r="FP43" s="39">
        <f t="shared" ca="1" si="137"/>
        <v>0</v>
      </c>
      <c r="FQ43" s="39">
        <f t="shared" ca="1" si="138"/>
        <v>0</v>
      </c>
      <c r="FR43" s="39">
        <f t="shared" ca="1" si="139"/>
        <v>0</v>
      </c>
      <c r="FS43" s="39">
        <f t="shared" ca="1" si="140"/>
        <v>0</v>
      </c>
      <c r="FT43" s="39">
        <f t="shared" ca="1" si="141"/>
        <v>0</v>
      </c>
      <c r="FU43" s="39">
        <f t="shared" ca="1" si="142"/>
        <v>0</v>
      </c>
      <c r="FV43" s="39">
        <f t="shared" ca="1" si="143"/>
        <v>0</v>
      </c>
      <c r="FW43" s="39">
        <f t="shared" ca="1" si="144"/>
        <v>0</v>
      </c>
      <c r="FX43" s="39">
        <f t="shared" ca="1" si="145"/>
        <v>0</v>
      </c>
      <c r="FY43" s="39">
        <f t="shared" ca="1" si="146"/>
        <v>0</v>
      </c>
      <c r="FZ43" s="39">
        <f t="shared" ca="1" si="147"/>
        <v>0</v>
      </c>
      <c r="GA43" s="39">
        <f t="shared" ca="1" si="148"/>
        <v>0</v>
      </c>
      <c r="GB43" s="39">
        <f t="shared" ca="1" si="149"/>
        <v>5</v>
      </c>
      <c r="GC43" s="39">
        <f t="shared" ca="1" si="150"/>
        <v>2</v>
      </c>
      <c r="GD43" s="39">
        <f t="shared" ca="1" si="151"/>
        <v>0</v>
      </c>
      <c r="GE43" s="39">
        <f t="shared" ca="1" si="152"/>
        <v>0</v>
      </c>
      <c r="GF43" s="39">
        <f t="shared" ca="1" si="153"/>
        <v>0</v>
      </c>
      <c r="GG43" s="39">
        <f t="shared" ca="1" si="154"/>
        <v>0</v>
      </c>
      <c r="GH43" s="39">
        <f t="shared" ca="1" si="155"/>
        <v>0</v>
      </c>
      <c r="GI43" s="39">
        <f t="shared" ca="1" si="156"/>
        <v>0</v>
      </c>
      <c r="GJ43" s="39">
        <f t="shared" ca="1" si="157"/>
        <v>0</v>
      </c>
      <c r="GK43" s="39">
        <f t="shared" ca="1" si="158"/>
        <v>0</v>
      </c>
      <c r="GL43" s="39">
        <f t="shared" ca="1" si="159"/>
        <v>0</v>
      </c>
      <c r="GM43" s="39">
        <f t="shared" ca="1" si="160"/>
        <v>0</v>
      </c>
      <c r="GN43" s="39">
        <f t="shared" ca="1" si="161"/>
        <v>0</v>
      </c>
      <c r="GO43" s="39">
        <f t="shared" ca="1" si="162"/>
        <v>0</v>
      </c>
      <c r="GP43" s="39">
        <f t="shared" ca="1" si="163"/>
        <v>0</v>
      </c>
      <c r="GQ43" s="39">
        <f t="shared" ca="1" si="164"/>
        <v>0</v>
      </c>
      <c r="GR43" s="39">
        <f t="shared" ca="1" si="165"/>
        <v>0</v>
      </c>
      <c r="GS43" s="39">
        <f t="shared" ca="1" si="166"/>
        <v>0</v>
      </c>
      <c r="GT43" s="39">
        <f t="shared" ca="1" si="167"/>
        <v>0</v>
      </c>
      <c r="GU43" s="39">
        <f t="shared" ca="1" si="168"/>
        <v>0</v>
      </c>
      <c r="GV43" s="39">
        <f t="shared" ca="1" si="169"/>
        <v>0</v>
      </c>
      <c r="GW43" s="39">
        <f t="shared" ca="1" si="170"/>
        <v>0</v>
      </c>
      <c r="GX43" s="39">
        <f t="shared" ca="1" si="171"/>
        <v>0</v>
      </c>
      <c r="GY43" s="39">
        <f t="shared" ca="1" si="172"/>
        <v>0</v>
      </c>
      <c r="GZ43" s="39">
        <f t="shared" ca="1" si="173"/>
        <v>0</v>
      </c>
      <c r="HA43" s="39">
        <f t="shared" ca="1" si="174"/>
        <v>0</v>
      </c>
      <c r="HB43" s="39">
        <f t="shared" ca="1" si="175"/>
        <v>0</v>
      </c>
      <c r="HC43" s="39">
        <f t="shared" ca="1" si="176"/>
        <v>0</v>
      </c>
      <c r="HD43" s="39">
        <f t="shared" ca="1" si="177"/>
        <v>0</v>
      </c>
      <c r="HE43" s="39">
        <f t="shared" ca="1" si="178"/>
        <v>0</v>
      </c>
      <c r="HF43" s="39">
        <f t="shared" ca="1" si="179"/>
        <v>0</v>
      </c>
      <c r="HG43" s="39">
        <f t="shared" ca="1" si="180"/>
        <v>0</v>
      </c>
      <c r="HH43" s="39">
        <f t="shared" ca="1" si="181"/>
        <v>0</v>
      </c>
      <c r="HI43" s="39">
        <f t="shared" ca="1" si="182"/>
        <v>0</v>
      </c>
      <c r="HJ43" s="39">
        <f t="shared" ca="1" si="183"/>
        <v>0</v>
      </c>
      <c r="HK43" s="39">
        <f t="shared" ca="1" si="184"/>
        <v>0</v>
      </c>
      <c r="HL43" s="39">
        <f t="shared" ca="1" si="185"/>
        <v>0</v>
      </c>
      <c r="HM43" s="39">
        <f t="shared" ca="1" si="186"/>
        <v>0</v>
      </c>
      <c r="HN43" s="39">
        <f t="shared" ca="1" si="187"/>
        <v>0</v>
      </c>
      <c r="HO43" s="39">
        <f t="shared" ca="1" si="188"/>
        <v>0</v>
      </c>
      <c r="HP43" s="39">
        <f t="shared" ca="1" si="189"/>
        <v>0</v>
      </c>
      <c r="HQ43" s="39">
        <f t="shared" ca="1" si="190"/>
        <v>0</v>
      </c>
      <c r="HR43" s="39">
        <f t="shared" ca="1" si="191"/>
        <v>36241</v>
      </c>
      <c r="HS43" s="39">
        <f t="shared" ca="1" si="192"/>
        <v>2</v>
      </c>
      <c r="HT43" s="39">
        <f t="shared" ca="1" si="193"/>
        <v>1</v>
      </c>
      <c r="HU43" s="39">
        <f t="shared" ca="1" si="194"/>
        <v>0</v>
      </c>
      <c r="HV43" s="39">
        <f t="shared" ca="1" si="195"/>
        <v>0</v>
      </c>
      <c r="HW43" s="39">
        <f t="shared" ca="1" si="196"/>
        <v>0</v>
      </c>
      <c r="HX43" s="39">
        <f t="shared" ca="1" si="197"/>
        <v>0</v>
      </c>
      <c r="HY43" s="39">
        <f t="shared" ca="1" si="198"/>
        <v>0</v>
      </c>
      <c r="HZ43" s="39">
        <f t="shared" ca="1" si="199"/>
        <v>0</v>
      </c>
      <c r="IA43" s="39">
        <f t="shared" ca="1" si="200"/>
        <v>0</v>
      </c>
      <c r="IB43" s="39">
        <f t="shared" ca="1" si="201"/>
        <v>0</v>
      </c>
      <c r="IC43" s="39">
        <f t="shared" ca="1" si="202"/>
        <v>0</v>
      </c>
      <c r="ID43" s="39">
        <f t="shared" ca="1" si="203"/>
        <v>0</v>
      </c>
      <c r="IE43" s="39">
        <f t="shared" ca="1" si="204"/>
        <v>0</v>
      </c>
      <c r="IF43" s="39">
        <f t="shared" ca="1" si="205"/>
        <v>0</v>
      </c>
      <c r="IG43" s="39">
        <f t="shared" ca="1" si="206"/>
        <v>5</v>
      </c>
      <c r="IH43" s="39">
        <f t="shared" ca="1" si="207"/>
        <v>2</v>
      </c>
      <c r="II43" s="39">
        <f t="shared" ca="1" si="208"/>
        <v>0</v>
      </c>
      <c r="IJ43" s="39">
        <f t="shared" ca="1" si="209"/>
        <v>0</v>
      </c>
      <c r="IK43" s="39">
        <f t="shared" ca="1" si="210"/>
        <v>0</v>
      </c>
      <c r="IL43" s="39">
        <f t="shared" ca="1" si="211"/>
        <v>0</v>
      </c>
      <c r="IM43" s="39">
        <f t="shared" ca="1" si="212"/>
        <v>1</v>
      </c>
      <c r="IN43" s="39">
        <f t="shared" ca="1" si="213"/>
        <v>421</v>
      </c>
      <c r="IO43" s="39">
        <f t="shared" ca="1" si="214"/>
        <v>-84</v>
      </c>
      <c r="IP43" s="39">
        <f t="shared" ca="1" si="215"/>
        <v>0</v>
      </c>
      <c r="IQ43" s="39">
        <f t="shared" ca="1" si="216"/>
        <v>0</v>
      </c>
      <c r="IR43" s="39">
        <f t="shared" ca="1" si="217"/>
        <v>0</v>
      </c>
      <c r="IS43" s="39">
        <f t="shared" ca="1" si="218"/>
        <v>0</v>
      </c>
      <c r="IT43" s="39">
        <f t="shared" ca="1" si="219"/>
        <v>0</v>
      </c>
      <c r="IU43" s="39">
        <f t="shared" ca="1" si="220"/>
        <v>0</v>
      </c>
      <c r="IV43" s="39">
        <f t="shared" ca="1" si="221"/>
        <v>0</v>
      </c>
      <c r="IW43" s="39">
        <f t="shared" ca="1" si="222"/>
        <v>0</v>
      </c>
      <c r="IX43" s="39">
        <f t="shared" ca="1" si="223"/>
        <v>0</v>
      </c>
      <c r="IY43" s="39">
        <f t="shared" ca="1" si="224"/>
        <v>0</v>
      </c>
      <c r="IZ43" s="39">
        <f t="shared" ca="1" si="225"/>
        <v>0</v>
      </c>
      <c r="JA43" s="39">
        <f t="shared" ca="1" si="226"/>
        <v>0</v>
      </c>
      <c r="JB43" s="39">
        <f t="shared" ca="1" si="227"/>
        <v>0</v>
      </c>
      <c r="JC43" s="39">
        <f t="shared" ca="1" si="228"/>
        <v>0</v>
      </c>
      <c r="JD43" s="39">
        <f t="shared" ca="1" si="229"/>
        <v>0</v>
      </c>
      <c r="JE43" s="39">
        <f t="shared" ca="1" si="230"/>
        <v>0</v>
      </c>
      <c r="JF43" s="39">
        <f t="shared" ca="1" si="231"/>
        <v>0</v>
      </c>
      <c r="JG43" s="39">
        <f t="shared" ca="1" si="232"/>
        <v>0</v>
      </c>
      <c r="JH43" s="39">
        <f t="shared" ca="1" si="233"/>
        <v>0</v>
      </c>
      <c r="JI43" s="39">
        <f t="shared" ca="1" si="234"/>
        <v>0</v>
      </c>
      <c r="JJ43" s="39">
        <f t="shared" ca="1" si="235"/>
        <v>0</v>
      </c>
      <c r="JK43" s="39">
        <f t="shared" ca="1" si="236"/>
        <v>0</v>
      </c>
      <c r="JL43" s="39">
        <f t="shared" ca="1" si="237"/>
        <v>0</v>
      </c>
      <c r="JM43" s="39">
        <f t="shared" ca="1" si="238"/>
        <v>0</v>
      </c>
      <c r="JN43" s="39">
        <f t="shared" ca="1" si="239"/>
        <v>0</v>
      </c>
      <c r="JO43" s="39">
        <f t="shared" ca="1" si="240"/>
        <v>-45591</v>
      </c>
      <c r="JP43" s="39">
        <f t="shared" ca="1" si="241"/>
        <v>72482</v>
      </c>
      <c r="JQ43" s="39">
        <f t="shared" ca="1" si="242"/>
        <v>940470</v>
      </c>
      <c r="JR43" s="39">
        <f t="shared" ca="1" si="243"/>
        <v>-35364</v>
      </c>
      <c r="JS43" s="39">
        <f t="shared" ca="1" si="244"/>
        <v>-68110</v>
      </c>
      <c r="JT43" s="39">
        <f t="shared" ca="1" si="245"/>
        <v>0</v>
      </c>
      <c r="JU43" s="39">
        <f t="shared" ca="1" si="246"/>
        <v>0</v>
      </c>
      <c r="JV43" s="39">
        <f t="shared" ca="1" si="247"/>
        <v>0</v>
      </c>
      <c r="JW43" s="39">
        <f t="shared" ca="1" si="248"/>
        <v>0</v>
      </c>
      <c r="JX43" s="39">
        <f t="shared" ca="1" si="249"/>
        <v>0</v>
      </c>
      <c r="JY43" s="39">
        <f t="shared" ca="1" si="250"/>
        <v>0</v>
      </c>
      <c r="JZ43" s="39">
        <f t="shared" ca="1" si="251"/>
        <v>0</v>
      </c>
      <c r="KA43" s="39">
        <f t="shared" ca="1" si="252"/>
        <v>0</v>
      </c>
      <c r="KB43" s="39">
        <f t="shared" ca="1" si="253"/>
        <v>0</v>
      </c>
      <c r="KC43" s="39">
        <f t="shared" ca="1" si="254"/>
        <v>-167</v>
      </c>
      <c r="KD43" s="39">
        <f t="shared" ca="1" si="255"/>
        <v>7</v>
      </c>
      <c r="KE43" s="39">
        <f t="shared" ca="1" si="256"/>
        <v>3</v>
      </c>
      <c r="KF43" s="39">
        <f t="shared" ca="1" si="257"/>
        <v>13</v>
      </c>
      <c r="KG43" s="39">
        <f t="shared" ca="1" si="258"/>
        <v>1</v>
      </c>
      <c r="KH43" s="39">
        <f t="shared" ca="1" si="259"/>
        <v>0</v>
      </c>
      <c r="KI43" s="39">
        <f t="shared" ca="1" si="260"/>
        <v>0</v>
      </c>
      <c r="KJ43" s="39">
        <f t="shared" ca="1" si="261"/>
        <v>0</v>
      </c>
      <c r="KK43" s="39">
        <f t="shared" ca="1" si="262"/>
        <v>0</v>
      </c>
      <c r="KL43" s="39">
        <f t="shared" ca="1" si="263"/>
        <v>0</v>
      </c>
      <c r="KM43" s="39">
        <f t="shared" ca="1" si="264"/>
        <v>0</v>
      </c>
      <c r="KN43" s="39">
        <f t="shared" ca="1" si="265"/>
        <v>0</v>
      </c>
      <c r="KO43" s="39">
        <f t="shared" ca="1" si="266"/>
        <v>0</v>
      </c>
      <c r="KP43" s="39">
        <f t="shared" ca="1" si="267"/>
        <v>0</v>
      </c>
      <c r="KQ43" s="39">
        <f t="shared" ca="1" si="268"/>
        <v>0</v>
      </c>
      <c r="KR43" s="39">
        <f t="shared" ca="1" si="269"/>
        <v>0</v>
      </c>
      <c r="KS43" s="39">
        <f t="shared" ca="1" si="270"/>
        <v>0</v>
      </c>
      <c r="KT43" s="39">
        <f t="shared" ca="1" si="271"/>
        <v>0</v>
      </c>
      <c r="KU43" s="39">
        <f t="shared" ca="1" si="272"/>
        <v>0</v>
      </c>
      <c r="KV43" s="39">
        <f t="shared" ca="1" si="273"/>
        <v>0</v>
      </c>
      <c r="KW43" s="39">
        <f t="shared" ca="1" si="274"/>
        <v>0</v>
      </c>
      <c r="KX43" s="39">
        <f t="shared" ca="1" si="275"/>
        <v>-245</v>
      </c>
      <c r="KY43" s="39">
        <f t="shared" ca="1" si="276"/>
        <v>2</v>
      </c>
      <c r="KZ43" s="39">
        <f t="shared" ca="1" si="277"/>
        <v>1</v>
      </c>
      <c r="LA43" s="39">
        <f t="shared" ca="1" si="278"/>
        <v>139</v>
      </c>
      <c r="LB43" s="39">
        <f t="shared" ca="1" si="279"/>
        <v>0</v>
      </c>
      <c r="LC43" s="39">
        <f t="shared" ca="1" si="280"/>
        <v>0</v>
      </c>
      <c r="LD43" s="39">
        <f t="shared" ca="1" si="281"/>
        <v>0</v>
      </c>
      <c r="LE43" s="39">
        <f t="shared" ca="1" si="282"/>
        <v>0</v>
      </c>
      <c r="LF43" s="39">
        <f t="shared" ca="1" si="283"/>
        <v>2</v>
      </c>
      <c r="LG43" s="39">
        <f t="shared" ca="1" si="284"/>
        <v>2</v>
      </c>
      <c r="LH43" s="39">
        <f t="shared" ca="1" si="285"/>
        <v>160</v>
      </c>
      <c r="LI43" s="39">
        <f t="shared" ca="1" si="286"/>
        <v>5</v>
      </c>
      <c r="LJ43" s="39">
        <f t="shared" ca="1" si="287"/>
        <v>10</v>
      </c>
      <c r="LK43" s="39">
        <f t="shared" ca="1" si="288"/>
        <v>0</v>
      </c>
      <c r="LL43" s="39">
        <f t="shared" ca="1" si="289"/>
        <v>0</v>
      </c>
      <c r="LM43" s="39">
        <f t="shared" ca="1" si="290"/>
        <v>0</v>
      </c>
      <c r="LN43" s="39">
        <f t="shared" ca="1" si="291"/>
        <v>0</v>
      </c>
      <c r="LO43" s="39">
        <f t="shared" ca="1" si="292"/>
        <v>0</v>
      </c>
      <c r="LP43" s="39">
        <f t="shared" ca="1" si="293"/>
        <v>0</v>
      </c>
      <c r="LQ43" s="39">
        <f t="shared" ca="1" si="294"/>
        <v>0</v>
      </c>
      <c r="LR43" s="39">
        <f t="shared" ca="1" si="295"/>
        <v>0</v>
      </c>
      <c r="LS43" s="39">
        <f t="shared" ca="1" si="296"/>
        <v>2</v>
      </c>
      <c r="LT43" s="39">
        <f t="shared" ca="1" si="297"/>
        <v>769</v>
      </c>
      <c r="LU43" s="39">
        <f t="shared" ca="1" si="298"/>
        <v>5</v>
      </c>
      <c r="LV43" s="39">
        <f t="shared" ca="1" si="299"/>
        <v>13</v>
      </c>
      <c r="LW43" s="39">
        <f t="shared" ca="1" si="300"/>
        <v>59</v>
      </c>
      <c r="LX43" s="39">
        <f t="shared" ca="1" si="301"/>
        <v>6400</v>
      </c>
      <c r="LY43" s="39">
        <f t="shared" ca="1" si="302"/>
        <v>29</v>
      </c>
      <c r="LZ43" s="39">
        <f t="shared" ca="1" si="303"/>
        <v>863887</v>
      </c>
      <c r="MA43" s="39">
        <f t="shared" ca="1" si="304"/>
        <v>16</v>
      </c>
      <c r="MB43" s="39">
        <f t="shared" ca="1" si="305"/>
        <v>0</v>
      </c>
      <c r="MC43" s="39">
        <f t="shared" ca="1" si="306"/>
        <v>0</v>
      </c>
      <c r="MD43" s="39">
        <f t="shared" ca="1" si="307"/>
        <v>0</v>
      </c>
      <c r="ME43" s="39">
        <f t="shared" ca="1" si="308"/>
        <v>0</v>
      </c>
      <c r="MF43" s="39">
        <f t="shared" ca="1" si="309"/>
        <v>0</v>
      </c>
      <c r="MG43" s="39">
        <f t="shared" ca="1" si="310"/>
        <v>0</v>
      </c>
      <c r="MH43" s="39">
        <f t="shared" ca="1" si="311"/>
        <v>0</v>
      </c>
      <c r="MI43" s="39">
        <f t="shared" ca="1" si="312"/>
        <v>0</v>
      </c>
      <c r="MJ43" s="39">
        <f t="shared" ca="1" si="313"/>
        <v>0</v>
      </c>
      <c r="MK43" s="39">
        <f t="shared" ca="1" si="314"/>
        <v>0</v>
      </c>
      <c r="ML43" s="39">
        <f t="shared" ca="1" si="315"/>
        <v>0</v>
      </c>
      <c r="MM43" s="39">
        <f t="shared" ca="1" si="316"/>
        <v>0</v>
      </c>
      <c r="MN43" s="39">
        <f t="shared" ca="1" si="317"/>
        <v>0</v>
      </c>
      <c r="MO43" s="39">
        <f t="shared" ca="1" si="318"/>
        <v>0</v>
      </c>
      <c r="MP43" s="39">
        <f t="shared" ca="1" si="319"/>
        <v>0</v>
      </c>
      <c r="MQ43" s="39">
        <f t="shared" ca="1" si="320"/>
        <v>0</v>
      </c>
      <c r="MR43" s="39">
        <f t="shared" ca="1" si="321"/>
        <v>0</v>
      </c>
      <c r="MS43" s="39">
        <f t="shared" ca="1" si="322"/>
        <v>0</v>
      </c>
      <c r="MT43" s="39">
        <f t="shared" ca="1" si="323"/>
        <v>0</v>
      </c>
      <c r="MU43" s="39">
        <f t="shared" ca="1" si="324"/>
        <v>0</v>
      </c>
      <c r="MV43" s="39">
        <f t="shared" ca="1" si="325"/>
        <v>0</v>
      </c>
      <c r="MW43" s="39">
        <f t="shared" ca="1" si="326"/>
        <v>0</v>
      </c>
      <c r="MX43" s="39">
        <f t="shared" ca="1" si="327"/>
        <v>0</v>
      </c>
      <c r="MY43" s="39">
        <f t="shared" ca="1" si="328"/>
        <v>0</v>
      </c>
      <c r="MZ43" s="39">
        <f t="shared" ca="1" si="329"/>
        <v>0</v>
      </c>
      <c r="NA43" s="39">
        <f t="shared" ca="1" si="330"/>
        <v>0</v>
      </c>
      <c r="NB43" s="39">
        <f t="shared" ca="1" si="331"/>
        <v>10</v>
      </c>
      <c r="NC43" s="39">
        <f t="shared" ca="1" si="332"/>
        <v>5</v>
      </c>
      <c r="ND43" s="39">
        <f t="shared" ca="1" si="333"/>
        <v>125</v>
      </c>
      <c r="NE43" s="39">
        <f t="shared" ca="1" si="334"/>
        <v>5</v>
      </c>
      <c r="NF43" s="39">
        <f t="shared" ca="1" si="335"/>
        <v>0</v>
      </c>
      <c r="NG43" s="39">
        <f t="shared" ca="1" si="336"/>
        <v>0</v>
      </c>
      <c r="NH43" s="39">
        <f t="shared" ca="1" si="337"/>
        <v>0</v>
      </c>
      <c r="NI43" s="39">
        <f t="shared" ca="1" si="338"/>
        <v>22132</v>
      </c>
      <c r="NJ43" s="39">
        <f t="shared" ca="1" si="339"/>
        <v>0</v>
      </c>
      <c r="NK43" s="39">
        <f t="shared" ca="1" si="340"/>
        <v>0</v>
      </c>
      <c r="NL43" s="39">
        <f t="shared" ca="1" si="341"/>
        <v>0</v>
      </c>
      <c r="NM43" s="39">
        <f t="shared" ca="1" si="342"/>
        <v>0</v>
      </c>
      <c r="NN43" s="39">
        <f t="shared" ca="1" si="343"/>
        <v>0</v>
      </c>
      <c r="NO43" s="39">
        <f t="shared" ca="1" si="344"/>
        <v>0</v>
      </c>
      <c r="NP43" s="39">
        <f t="shared" ca="1" si="345"/>
        <v>0</v>
      </c>
      <c r="NQ43" s="39">
        <f t="shared" ca="1" si="346"/>
        <v>0</v>
      </c>
      <c r="NR43" s="39">
        <f t="shared" ca="1" si="347"/>
        <v>0</v>
      </c>
      <c r="NS43" s="39">
        <f t="shared" ca="1" si="348"/>
        <v>0</v>
      </c>
      <c r="NT43" s="39">
        <f t="shared" ca="1" si="349"/>
        <v>0</v>
      </c>
      <c r="NU43" s="39">
        <f t="shared" ca="1" si="350"/>
        <v>0</v>
      </c>
      <c r="NV43" s="39">
        <f t="shared" ca="1" si="351"/>
        <v>0</v>
      </c>
    </row>
    <row r="44" spans="1:386" x14ac:dyDescent="0.2">
      <c r="A44" s="39">
        <f>'node config'!$A44</f>
        <v>43</v>
      </c>
      <c r="B44" s="39" t="str">
        <f>'node config'!$C44</f>
        <v>app_prod</v>
      </c>
      <c r="C44" s="39">
        <f>'node config'!E44</f>
        <v>2</v>
      </c>
      <c r="D44" s="40">
        <f>'node config'!$H44</f>
        <v>0</v>
      </c>
      <c r="E44" s="36">
        <f ca="1">IF(ISBLANK(OFFSET('node config'!$U44,0,2*(COLUMN()-COLUMN($E44)))),"",OFFSET('node config'!$U44,0,2*(COLUMN()-COLUMN($E44))))</f>
        <v>29</v>
      </c>
      <c r="F44" s="36" t="str">
        <f ca="1">IF(ISBLANK(OFFSET('node config'!$U44,0,2*(COLUMN()-COLUMN($E44)))),"",OFFSET('node config'!$U44,0,2*(COLUMN()-COLUMN($E44))))</f>
        <v/>
      </c>
      <c r="G44" s="36" t="str">
        <f ca="1">IF(ISBLANK(OFFSET('node config'!$U44,0,2*(COLUMN()-COLUMN($E44)))),"",OFFSET('node config'!$U44,0,2*(COLUMN()-COLUMN($E44))))</f>
        <v/>
      </c>
      <c r="H44" s="36" t="str">
        <f ca="1">IF(ISBLANK(OFFSET('node config'!$U44,0,2*(COLUMN()-COLUMN($E44)))),"",OFFSET('node config'!$U44,0,2*(COLUMN()-COLUMN($E44))))</f>
        <v/>
      </c>
      <c r="I44" s="36" t="str">
        <f ca="1">IF(ISBLANK(OFFSET('node config'!$U44,0,2*(COLUMN()-COLUMN($E44)))),"",OFFSET('node config'!$U44,0,2*(COLUMN()-COLUMN($E44))))</f>
        <v/>
      </c>
      <c r="J44" s="36" t="str">
        <f ca="1">IF(ISBLANK(OFFSET('node config'!$U44,0,2*(COLUMN()-COLUMN($E44)))),"",OFFSET('node config'!$U44,0,2*(COLUMN()-COLUMN($E44))))</f>
        <v/>
      </c>
      <c r="K44" s="36" t="str">
        <f ca="1">IF(ISBLANK(OFFSET('node config'!$U44,0,2*(COLUMN()-COLUMN($E44)))),"",OFFSET('node config'!$U44,0,2*(COLUMN()-COLUMN($E44))))</f>
        <v/>
      </c>
      <c r="L44" s="36" t="str">
        <f ca="1">IF(ISBLANK(OFFSET('node config'!$U44,0,2*(COLUMN()-COLUMN($E44)))),"",OFFSET('node config'!$U44,0,2*(COLUMN()-COLUMN($E44))))</f>
        <v/>
      </c>
      <c r="M44" s="38">
        <f ca="1">IFERROR(OFFSET('node config'!$V44,0,2*(COLUMN()-COLUMN($M44)))/INDEX('node config'!$B44:$B93,MATCH(E44,'node config'!$A44:$A93,0))-1,"")</f>
        <v>0</v>
      </c>
      <c r="N44" s="38" t="str">
        <f ca="1">IFERROR(OFFSET('node config'!$V44,0,2*(COLUMN()-COLUMN($M44)))/INDEX('node config'!$B44:$B93,MATCH(F44,'node config'!$A44:$A93,0))-1,"")</f>
        <v/>
      </c>
      <c r="O44" s="38" t="str">
        <f ca="1">IFERROR(OFFSET('node config'!$V44,0,2*(COLUMN()-COLUMN($M44)))/INDEX('node config'!$B44:$B93,MATCH(G44,'node config'!$A44:$A93,0))-1,"")</f>
        <v/>
      </c>
      <c r="P44" s="38" t="str">
        <f ca="1">IFERROR(OFFSET('node config'!$V44,0,2*(COLUMN()-COLUMN($M44)))/INDEX('node config'!$B44:$B93,MATCH(H44,'node config'!$A44:$A93,0))-1,"")</f>
        <v/>
      </c>
      <c r="Q44" s="38" t="str">
        <f ca="1">IFERROR(OFFSET('node config'!$V44,0,2*(COLUMN()-COLUMN($M44)))/INDEX('node config'!$B44:$B93,MATCH(I44,'node config'!$A44:$A93,0))-1,"")</f>
        <v/>
      </c>
      <c r="R44" s="38" t="str">
        <f ca="1">IFERROR(OFFSET('node config'!$V44,0,2*(COLUMN()-COLUMN($M44)))/INDEX('node config'!$B44:$B93,MATCH(J44,'node config'!$A44:$A93,0))-1,"")</f>
        <v/>
      </c>
      <c r="S44" s="38" t="str">
        <f ca="1">IFERROR(OFFSET('node config'!$V44,0,2*(COLUMN()-COLUMN($M44)))/INDEX('node config'!$B44:$B93,MATCH(K44,'node config'!$A44:$A93,0))-1,"")</f>
        <v/>
      </c>
      <c r="T44" s="38" t="str">
        <f ca="1">IFERROR(OFFSET('node config'!$V44,0,2*(COLUMN()-COLUMN($M44)))/INDEX('node config'!$B44:$B93,MATCH(L44,'node config'!$A44:$A93,0))-1,"")</f>
        <v/>
      </c>
      <c r="U44" s="36">
        <f t="shared" ca="1" si="352"/>
        <v>203</v>
      </c>
      <c r="V44" s="36" t="str">
        <f t="shared" ca="1" si="352"/>
        <v/>
      </c>
      <c r="W44" s="36" t="str">
        <f t="shared" ca="1" si="352"/>
        <v/>
      </c>
      <c r="X44" s="36" t="str">
        <f t="shared" ca="1" si="352"/>
        <v/>
      </c>
      <c r="Y44" s="36" t="str">
        <f t="shared" ca="1" si="352"/>
        <v/>
      </c>
      <c r="Z44" s="36" t="str">
        <f t="shared" ca="1" si="352"/>
        <v/>
      </c>
      <c r="AA44" s="36" t="str">
        <f t="shared" ca="1" si="352"/>
        <v/>
      </c>
      <c r="AB44" s="36" t="str">
        <f t="shared" ca="1" si="352"/>
        <v/>
      </c>
      <c r="AC44" s="40">
        <f t="shared" ca="1" si="353"/>
        <v>13822192</v>
      </c>
      <c r="AD44" s="40">
        <f t="shared" ca="1" si="354"/>
        <v>863887</v>
      </c>
      <c r="AE44" s="40">
        <f t="shared" ca="1" si="355"/>
        <v>16</v>
      </c>
      <c r="AF44" s="40">
        <f t="shared" ca="1" si="356"/>
        <v>0</v>
      </c>
      <c r="AG44" s="40">
        <f t="shared" ca="1" si="357"/>
        <v>0</v>
      </c>
      <c r="AH44" s="40">
        <f t="shared" ca="1" si="358"/>
        <v>0</v>
      </c>
      <c r="AI44" s="40">
        <f t="shared" ca="1" si="359"/>
        <v>0</v>
      </c>
      <c r="AJ44" s="40">
        <f t="shared" ca="1" si="360"/>
        <v>0</v>
      </c>
      <c r="AK44" s="39">
        <f t="shared" ca="1" si="2"/>
        <v>0</v>
      </c>
      <c r="AL44" s="39">
        <f t="shared" ca="1" si="3"/>
        <v>0</v>
      </c>
      <c r="AM44" s="39">
        <f t="shared" ca="1" si="4"/>
        <v>0</v>
      </c>
      <c r="AN44" s="39">
        <f t="shared" ca="1" si="5"/>
        <v>0</v>
      </c>
      <c r="AO44" s="39">
        <f t="shared" ca="1" si="6"/>
        <v>0</v>
      </c>
      <c r="AP44" s="39">
        <f t="shared" ca="1" si="7"/>
        <v>0</v>
      </c>
      <c r="AQ44" s="39">
        <f t="shared" ca="1" si="8"/>
        <v>0</v>
      </c>
      <c r="AR44" s="39">
        <f t="shared" ca="1" si="9"/>
        <v>22132</v>
      </c>
      <c r="AS44" s="39">
        <f t="shared" ca="1" si="10"/>
        <v>22132</v>
      </c>
      <c r="AT44" s="39">
        <f t="shared" ca="1" si="11"/>
        <v>22132</v>
      </c>
      <c r="AU44" s="39">
        <f t="shared" ca="1" si="12"/>
        <v>0</v>
      </c>
      <c r="AV44" s="39">
        <f t="shared" ca="1" si="13"/>
        <v>0</v>
      </c>
      <c r="AW44" s="39">
        <f t="shared" ca="1" si="14"/>
        <v>0</v>
      </c>
      <c r="AX44" s="39">
        <f t="shared" ca="1" si="15"/>
        <v>0</v>
      </c>
      <c r="AY44" s="39">
        <f t="shared" ca="1" si="16"/>
        <v>0</v>
      </c>
      <c r="AZ44" s="39">
        <f t="shared" ca="1" si="17"/>
        <v>0</v>
      </c>
      <c r="BA44" s="39">
        <f t="shared" ca="1" si="18"/>
        <v>0</v>
      </c>
      <c r="BB44" s="39">
        <f t="shared" ca="1" si="19"/>
        <v>0</v>
      </c>
      <c r="BC44" s="39">
        <f t="shared" ca="1" si="20"/>
        <v>0</v>
      </c>
      <c r="BD44" s="39">
        <f t="shared" ca="1" si="21"/>
        <v>0</v>
      </c>
      <c r="BE44" s="39">
        <f t="shared" ca="1" si="22"/>
        <v>0</v>
      </c>
      <c r="BF44" s="39">
        <f t="shared" ca="1" si="23"/>
        <v>0</v>
      </c>
      <c r="BG44" s="39">
        <f t="shared" ca="1" si="24"/>
        <v>0</v>
      </c>
      <c r="BH44" s="39">
        <f t="shared" ca="1" si="25"/>
        <v>0</v>
      </c>
      <c r="BI44" s="39">
        <f t="shared" ca="1" si="26"/>
        <v>0</v>
      </c>
      <c r="BJ44" s="39">
        <f t="shared" ca="1" si="27"/>
        <v>0</v>
      </c>
      <c r="BK44" s="39">
        <f t="shared" ca="1" si="28"/>
        <v>0</v>
      </c>
      <c r="BL44" s="39">
        <f t="shared" ca="1" si="29"/>
        <v>0</v>
      </c>
      <c r="BM44" s="39">
        <f t="shared" ca="1" si="30"/>
        <v>0</v>
      </c>
      <c r="BN44" s="39">
        <f t="shared" ca="1" si="31"/>
        <v>0</v>
      </c>
      <c r="BO44" s="39">
        <f t="shared" ca="1" si="32"/>
        <v>0</v>
      </c>
      <c r="BP44" s="39">
        <f t="shared" ca="1" si="33"/>
        <v>0</v>
      </c>
      <c r="BQ44" s="39">
        <f t="shared" ca="1" si="34"/>
        <v>0</v>
      </c>
      <c r="BR44" s="39">
        <f t="shared" ca="1" si="35"/>
        <v>0</v>
      </c>
      <c r="BS44" s="39">
        <f t="shared" ca="1" si="36"/>
        <v>0</v>
      </c>
      <c r="BT44" s="39">
        <f t="shared" ca="1" si="37"/>
        <v>2</v>
      </c>
      <c r="BU44" s="39">
        <f t="shared" ca="1" si="38"/>
        <v>29</v>
      </c>
      <c r="BV44" s="39">
        <f t="shared" ca="1" si="39"/>
        <v>-195</v>
      </c>
      <c r="BW44" s="39">
        <f t="shared" ca="1" si="40"/>
        <v>4</v>
      </c>
      <c r="BX44" s="39">
        <f t="shared" ca="1" si="41"/>
        <v>0</v>
      </c>
      <c r="BY44" s="39">
        <f t="shared" ca="1" si="42"/>
        <v>0</v>
      </c>
      <c r="BZ44" s="39">
        <f t="shared" ca="1" si="43"/>
        <v>0</v>
      </c>
      <c r="CA44" s="39">
        <f t="shared" ca="1" si="44"/>
        <v>0</v>
      </c>
      <c r="CB44" s="39">
        <f t="shared" ca="1" si="45"/>
        <v>0</v>
      </c>
      <c r="CC44" s="39">
        <f t="shared" ca="1" si="46"/>
        <v>0</v>
      </c>
      <c r="CD44" s="39">
        <f t="shared" ca="1" si="47"/>
        <v>0</v>
      </c>
      <c r="CE44" s="39">
        <f t="shared" ca="1" si="48"/>
        <v>0</v>
      </c>
      <c r="CF44" s="39">
        <f t="shared" ca="1" si="49"/>
        <v>0</v>
      </c>
      <c r="CG44" s="39">
        <f t="shared" ca="1" si="50"/>
        <v>0</v>
      </c>
      <c r="CH44" s="39">
        <f t="shared" ca="1" si="51"/>
        <v>0</v>
      </c>
      <c r="CI44" s="39">
        <f t="shared" ca="1" si="52"/>
        <v>0</v>
      </c>
      <c r="CJ44" s="39">
        <f t="shared" ca="1" si="53"/>
        <v>0</v>
      </c>
      <c r="CK44" s="39">
        <f t="shared" ca="1" si="54"/>
        <v>0</v>
      </c>
      <c r="CL44" s="39">
        <f t="shared" ca="1" si="55"/>
        <v>0</v>
      </c>
      <c r="CM44" s="39">
        <f t="shared" ca="1" si="56"/>
        <v>0</v>
      </c>
      <c r="CN44" s="39">
        <f t="shared" ca="1" si="57"/>
        <v>0</v>
      </c>
      <c r="CO44" s="39">
        <f t="shared" ca="1" si="58"/>
        <v>0</v>
      </c>
      <c r="CP44" s="39">
        <f t="shared" ca="1" si="59"/>
        <v>0</v>
      </c>
      <c r="CQ44" s="39">
        <f t="shared" ca="1" si="60"/>
        <v>0</v>
      </c>
      <c r="CR44" s="39">
        <f t="shared" ca="1" si="61"/>
        <v>0</v>
      </c>
      <c r="CS44" s="39">
        <f t="shared" ca="1" si="62"/>
        <v>0</v>
      </c>
      <c r="CT44" s="39">
        <f t="shared" ca="1" si="63"/>
        <v>0</v>
      </c>
      <c r="CU44" s="39">
        <f t="shared" ca="1" si="64"/>
        <v>0</v>
      </c>
      <c r="CV44" s="39">
        <f t="shared" ca="1" si="65"/>
        <v>47</v>
      </c>
      <c r="CW44" s="39">
        <f t="shared" ca="1" si="66"/>
        <v>23</v>
      </c>
      <c r="CX44" s="39">
        <f t="shared" ca="1" si="67"/>
        <v>870</v>
      </c>
      <c r="CY44" s="39">
        <f t="shared" ca="1" si="68"/>
        <v>1</v>
      </c>
      <c r="CZ44" s="39">
        <f t="shared" ca="1" si="69"/>
        <v>0</v>
      </c>
      <c r="DA44" s="39">
        <f t="shared" ca="1" si="70"/>
        <v>0</v>
      </c>
      <c r="DB44" s="39">
        <f t="shared" ca="1" si="71"/>
        <v>0</v>
      </c>
      <c r="DC44" s="39">
        <f t="shared" ca="1" si="72"/>
        <v>22132</v>
      </c>
      <c r="DD44" s="39">
        <f t="shared" ca="1" si="73"/>
        <v>22132</v>
      </c>
      <c r="DE44" s="39">
        <f t="shared" ca="1" si="74"/>
        <v>-45240</v>
      </c>
      <c r="DF44" s="39">
        <f t="shared" ca="1" si="75"/>
        <v>0</v>
      </c>
      <c r="DG44" s="39">
        <f t="shared" ca="1" si="76"/>
        <v>0</v>
      </c>
      <c r="DH44" s="39">
        <f t="shared" ca="1" si="77"/>
        <v>0</v>
      </c>
      <c r="DI44" s="39">
        <f t="shared" ca="1" si="78"/>
        <v>0</v>
      </c>
      <c r="DJ44" s="39">
        <f t="shared" ca="1" si="79"/>
        <v>0</v>
      </c>
      <c r="DK44" s="39">
        <f t="shared" ca="1" si="80"/>
        <v>0</v>
      </c>
      <c r="DL44" s="39">
        <f t="shared" ca="1" si="81"/>
        <v>0</v>
      </c>
      <c r="DM44" s="39">
        <f t="shared" ca="1" si="82"/>
        <v>0</v>
      </c>
      <c r="DN44" s="39">
        <f t="shared" ca="1" si="83"/>
        <v>0</v>
      </c>
      <c r="DO44" s="39">
        <f t="shared" ca="1" si="84"/>
        <v>0</v>
      </c>
      <c r="DP44" s="39">
        <f t="shared" ca="1" si="85"/>
        <v>0</v>
      </c>
      <c r="DQ44" s="39">
        <f t="shared" ca="1" si="86"/>
        <v>0</v>
      </c>
      <c r="DR44" s="39">
        <f t="shared" ca="1" si="87"/>
        <v>0</v>
      </c>
      <c r="DS44" s="39">
        <f t="shared" ca="1" si="88"/>
        <v>0</v>
      </c>
      <c r="DT44" s="39">
        <f t="shared" ca="1" si="89"/>
        <v>0</v>
      </c>
      <c r="DU44" s="39">
        <f t="shared" ca="1" si="90"/>
        <v>0</v>
      </c>
      <c r="DV44" s="39">
        <f t="shared" ca="1" si="91"/>
        <v>0</v>
      </c>
      <c r="DW44" s="39">
        <f t="shared" ca="1" si="92"/>
        <v>0</v>
      </c>
      <c r="DX44" s="39">
        <f t="shared" ca="1" si="93"/>
        <v>0</v>
      </c>
      <c r="DY44" s="39">
        <f t="shared" ca="1" si="94"/>
        <v>0</v>
      </c>
      <c r="DZ44" s="39">
        <f t="shared" ca="1" si="95"/>
        <v>0</v>
      </c>
      <c r="EA44" s="39">
        <f t="shared" ca="1" si="96"/>
        <v>0</v>
      </c>
      <c r="EB44" s="39">
        <f t="shared" ca="1" si="97"/>
        <v>0</v>
      </c>
      <c r="EC44" s="39">
        <f t="shared" ca="1" si="98"/>
        <v>0</v>
      </c>
      <c r="ED44" s="39">
        <f t="shared" ca="1" si="99"/>
        <v>0</v>
      </c>
      <c r="EE44" s="39">
        <f t="shared" ca="1" si="100"/>
        <v>0</v>
      </c>
      <c r="EF44" s="39">
        <f t="shared" ca="1" si="101"/>
        <v>0</v>
      </c>
      <c r="EG44" s="39">
        <f t="shared" ca="1" si="102"/>
        <v>0</v>
      </c>
      <c r="EH44" s="39">
        <f t="shared" ca="1" si="103"/>
        <v>0</v>
      </c>
      <c r="EI44" s="39">
        <f t="shared" ca="1" si="104"/>
        <v>0</v>
      </c>
      <c r="EJ44" s="39">
        <f t="shared" ca="1" si="105"/>
        <v>0</v>
      </c>
      <c r="EK44" s="39">
        <f t="shared" ca="1" si="106"/>
        <v>0</v>
      </c>
      <c r="EL44" s="39">
        <f t="shared" ca="1" si="107"/>
        <v>0</v>
      </c>
      <c r="EM44" s="39">
        <f t="shared" ca="1" si="108"/>
        <v>0</v>
      </c>
      <c r="EN44" s="39">
        <f t="shared" ca="1" si="109"/>
        <v>0</v>
      </c>
      <c r="EO44" s="39">
        <f t="shared" ca="1" si="110"/>
        <v>0</v>
      </c>
      <c r="EP44" s="39">
        <f t="shared" ca="1" si="111"/>
        <v>0</v>
      </c>
      <c r="EQ44" s="39">
        <f t="shared" ca="1" si="112"/>
        <v>0</v>
      </c>
      <c r="ER44" s="39">
        <f t="shared" ca="1" si="113"/>
        <v>0</v>
      </c>
      <c r="ES44" s="39">
        <f t="shared" ca="1" si="114"/>
        <v>0</v>
      </c>
      <c r="ET44" s="39">
        <f t="shared" ca="1" si="115"/>
        <v>0</v>
      </c>
      <c r="EU44" s="39">
        <f t="shared" ca="1" si="116"/>
        <v>0</v>
      </c>
      <c r="EV44" s="39">
        <f t="shared" ca="1" si="117"/>
        <v>0</v>
      </c>
      <c r="EW44" s="39">
        <f t="shared" ca="1" si="118"/>
        <v>0</v>
      </c>
      <c r="EX44" s="39">
        <f t="shared" ca="1" si="119"/>
        <v>0</v>
      </c>
      <c r="EY44" s="39">
        <f t="shared" ca="1" si="120"/>
        <v>0</v>
      </c>
      <c r="EZ44" s="39">
        <f t="shared" ca="1" si="121"/>
        <v>1094711488000</v>
      </c>
      <c r="FA44" s="39">
        <f t="shared" ca="1" si="122"/>
        <v>0</v>
      </c>
      <c r="FB44" s="39">
        <f t="shared" ca="1" si="123"/>
        <v>10840816283968</v>
      </c>
      <c r="FC44" s="39">
        <f t="shared" ca="1" si="124"/>
        <v>-22159702181760</v>
      </c>
      <c r="FD44" s="39">
        <f t="shared" ca="1" si="125"/>
        <v>0</v>
      </c>
      <c r="FE44" s="39">
        <f t="shared" ca="1" si="126"/>
        <v>0</v>
      </c>
      <c r="FF44" s="39">
        <f t="shared" ca="1" si="127"/>
        <v>0</v>
      </c>
      <c r="FG44" s="39">
        <f t="shared" ca="1" si="128"/>
        <v>0</v>
      </c>
      <c r="FH44" s="39">
        <f t="shared" ca="1" si="129"/>
        <v>0</v>
      </c>
      <c r="FI44" s="39">
        <f t="shared" ca="1" si="130"/>
        <v>0</v>
      </c>
      <c r="FJ44" s="39">
        <f t="shared" ca="1" si="131"/>
        <v>0</v>
      </c>
      <c r="FK44" s="39">
        <f t="shared" ca="1" si="132"/>
        <v>0</v>
      </c>
      <c r="FL44" s="39">
        <f t="shared" ca="1" si="133"/>
        <v>0</v>
      </c>
      <c r="FM44" s="39">
        <f t="shared" ca="1" si="134"/>
        <v>0</v>
      </c>
      <c r="FN44" s="39">
        <f t="shared" ca="1" si="135"/>
        <v>0</v>
      </c>
      <c r="FO44" s="39">
        <f t="shared" ca="1" si="136"/>
        <v>0</v>
      </c>
      <c r="FP44" s="39">
        <f t="shared" ca="1" si="137"/>
        <v>0</v>
      </c>
      <c r="FQ44" s="39">
        <f t="shared" ca="1" si="138"/>
        <v>0</v>
      </c>
      <c r="FR44" s="39">
        <f t="shared" ca="1" si="139"/>
        <v>0</v>
      </c>
      <c r="FS44" s="39">
        <f t="shared" ca="1" si="140"/>
        <v>0</v>
      </c>
      <c r="FT44" s="39">
        <f t="shared" ca="1" si="141"/>
        <v>0</v>
      </c>
      <c r="FU44" s="39">
        <f t="shared" ca="1" si="142"/>
        <v>0</v>
      </c>
      <c r="FV44" s="39">
        <f t="shared" ca="1" si="143"/>
        <v>0</v>
      </c>
      <c r="FW44" s="39">
        <f t="shared" ca="1" si="144"/>
        <v>0</v>
      </c>
      <c r="FX44" s="39">
        <f t="shared" ca="1" si="145"/>
        <v>0</v>
      </c>
      <c r="FY44" s="39">
        <f t="shared" ca="1" si="146"/>
        <v>0</v>
      </c>
      <c r="FZ44" s="39">
        <f t="shared" ca="1" si="147"/>
        <v>0</v>
      </c>
      <c r="GA44" s="39">
        <f t="shared" ca="1" si="148"/>
        <v>0</v>
      </c>
      <c r="GB44" s="39">
        <f t="shared" ca="1" si="149"/>
        <v>5</v>
      </c>
      <c r="GC44" s="39">
        <f t="shared" ca="1" si="150"/>
        <v>2</v>
      </c>
      <c r="GD44" s="39">
        <f t="shared" ca="1" si="151"/>
        <v>0</v>
      </c>
      <c r="GE44" s="39">
        <f t="shared" ca="1" si="152"/>
        <v>0</v>
      </c>
      <c r="GF44" s="39">
        <f t="shared" ca="1" si="153"/>
        <v>0</v>
      </c>
      <c r="GG44" s="39">
        <f t="shared" ca="1" si="154"/>
        <v>0</v>
      </c>
      <c r="GH44" s="39">
        <f t="shared" ca="1" si="155"/>
        <v>0</v>
      </c>
      <c r="GI44" s="39">
        <f t="shared" ca="1" si="156"/>
        <v>0</v>
      </c>
      <c r="GJ44" s="39">
        <f t="shared" ca="1" si="157"/>
        <v>0</v>
      </c>
      <c r="GK44" s="39">
        <f t="shared" ca="1" si="158"/>
        <v>0</v>
      </c>
      <c r="GL44" s="39">
        <f t="shared" ca="1" si="159"/>
        <v>0</v>
      </c>
      <c r="GM44" s="39">
        <f t="shared" ca="1" si="160"/>
        <v>0</v>
      </c>
      <c r="GN44" s="39">
        <f t="shared" ca="1" si="161"/>
        <v>0</v>
      </c>
      <c r="GO44" s="39">
        <f t="shared" ca="1" si="162"/>
        <v>0</v>
      </c>
      <c r="GP44" s="39">
        <f t="shared" ca="1" si="163"/>
        <v>0</v>
      </c>
      <c r="GQ44" s="39">
        <f t="shared" ca="1" si="164"/>
        <v>0</v>
      </c>
      <c r="GR44" s="39">
        <f t="shared" ca="1" si="165"/>
        <v>0</v>
      </c>
      <c r="GS44" s="39">
        <f t="shared" ca="1" si="166"/>
        <v>0</v>
      </c>
      <c r="GT44" s="39">
        <f t="shared" ca="1" si="167"/>
        <v>0</v>
      </c>
      <c r="GU44" s="39">
        <f t="shared" ca="1" si="168"/>
        <v>0</v>
      </c>
      <c r="GV44" s="39">
        <f t="shared" ca="1" si="169"/>
        <v>0</v>
      </c>
      <c r="GW44" s="39">
        <f t="shared" ca="1" si="170"/>
        <v>0</v>
      </c>
      <c r="GX44" s="39">
        <f t="shared" ca="1" si="171"/>
        <v>0</v>
      </c>
      <c r="GY44" s="39">
        <f t="shared" ca="1" si="172"/>
        <v>0</v>
      </c>
      <c r="GZ44" s="39">
        <f t="shared" ca="1" si="173"/>
        <v>0</v>
      </c>
      <c r="HA44" s="39">
        <f t="shared" ca="1" si="174"/>
        <v>0</v>
      </c>
      <c r="HB44" s="39">
        <f t="shared" ca="1" si="175"/>
        <v>0</v>
      </c>
      <c r="HC44" s="39">
        <f t="shared" ca="1" si="176"/>
        <v>0</v>
      </c>
      <c r="HD44" s="39">
        <f t="shared" ca="1" si="177"/>
        <v>0</v>
      </c>
      <c r="HE44" s="39">
        <f t="shared" ca="1" si="178"/>
        <v>0</v>
      </c>
      <c r="HF44" s="39">
        <f t="shared" ca="1" si="179"/>
        <v>0</v>
      </c>
      <c r="HG44" s="39">
        <f t="shared" ca="1" si="180"/>
        <v>0</v>
      </c>
      <c r="HH44" s="39">
        <f t="shared" ca="1" si="181"/>
        <v>0</v>
      </c>
      <c r="HI44" s="39">
        <f t="shared" ca="1" si="182"/>
        <v>0</v>
      </c>
      <c r="HJ44" s="39">
        <f t="shared" ca="1" si="183"/>
        <v>0</v>
      </c>
      <c r="HK44" s="39">
        <f t="shared" ca="1" si="184"/>
        <v>0</v>
      </c>
      <c r="HL44" s="39">
        <f t="shared" ca="1" si="185"/>
        <v>0</v>
      </c>
      <c r="HM44" s="39">
        <f t="shared" ca="1" si="186"/>
        <v>0</v>
      </c>
      <c r="HN44" s="39">
        <f t="shared" ca="1" si="187"/>
        <v>0</v>
      </c>
      <c r="HO44" s="39">
        <f t="shared" ca="1" si="188"/>
        <v>0</v>
      </c>
      <c r="HP44" s="39">
        <f t="shared" ca="1" si="189"/>
        <v>0</v>
      </c>
      <c r="HQ44" s="39">
        <f t="shared" ca="1" si="190"/>
        <v>0</v>
      </c>
      <c r="HR44" s="39">
        <f t="shared" ca="1" si="191"/>
        <v>36241</v>
      </c>
      <c r="HS44" s="39">
        <f t="shared" ca="1" si="192"/>
        <v>2</v>
      </c>
      <c r="HT44" s="39">
        <f t="shared" ca="1" si="193"/>
        <v>1</v>
      </c>
      <c r="HU44" s="39">
        <f t="shared" ca="1" si="194"/>
        <v>0</v>
      </c>
      <c r="HV44" s="39">
        <f t="shared" ca="1" si="195"/>
        <v>0</v>
      </c>
      <c r="HW44" s="39">
        <f t="shared" ca="1" si="196"/>
        <v>0</v>
      </c>
      <c r="HX44" s="39">
        <f t="shared" ca="1" si="197"/>
        <v>0</v>
      </c>
      <c r="HY44" s="39">
        <f t="shared" ca="1" si="198"/>
        <v>0</v>
      </c>
      <c r="HZ44" s="39">
        <f t="shared" ca="1" si="199"/>
        <v>0</v>
      </c>
      <c r="IA44" s="39">
        <f t="shared" ca="1" si="200"/>
        <v>0</v>
      </c>
      <c r="IB44" s="39">
        <f t="shared" ca="1" si="201"/>
        <v>0</v>
      </c>
      <c r="IC44" s="39">
        <f t="shared" ca="1" si="202"/>
        <v>0</v>
      </c>
      <c r="ID44" s="39">
        <f t="shared" ca="1" si="203"/>
        <v>0</v>
      </c>
      <c r="IE44" s="39">
        <f t="shared" ca="1" si="204"/>
        <v>0</v>
      </c>
      <c r="IF44" s="39">
        <f t="shared" ca="1" si="205"/>
        <v>13822192</v>
      </c>
      <c r="IG44" s="39">
        <f t="shared" ca="1" si="206"/>
        <v>5</v>
      </c>
      <c r="IH44" s="39">
        <f t="shared" ca="1" si="207"/>
        <v>2</v>
      </c>
      <c r="II44" s="39">
        <f t="shared" ca="1" si="208"/>
        <v>0</v>
      </c>
      <c r="IJ44" s="39">
        <f t="shared" ca="1" si="209"/>
        <v>0</v>
      </c>
      <c r="IK44" s="39">
        <f t="shared" ca="1" si="210"/>
        <v>0</v>
      </c>
      <c r="IL44" s="39">
        <f t="shared" ca="1" si="211"/>
        <v>0</v>
      </c>
      <c r="IM44" s="39">
        <f t="shared" ca="1" si="212"/>
        <v>1</v>
      </c>
      <c r="IN44" s="39">
        <f t="shared" ca="1" si="213"/>
        <v>421</v>
      </c>
      <c r="IO44" s="39">
        <f t="shared" ca="1" si="214"/>
        <v>-84</v>
      </c>
      <c r="IP44" s="39">
        <f t="shared" ca="1" si="215"/>
        <v>0</v>
      </c>
      <c r="IQ44" s="39">
        <f t="shared" ca="1" si="216"/>
        <v>0</v>
      </c>
      <c r="IR44" s="39">
        <f t="shared" ca="1" si="217"/>
        <v>0</v>
      </c>
      <c r="IS44" s="39">
        <f t="shared" ca="1" si="218"/>
        <v>0</v>
      </c>
      <c r="IT44" s="39">
        <f t="shared" ca="1" si="219"/>
        <v>0</v>
      </c>
      <c r="IU44" s="39">
        <f t="shared" ca="1" si="220"/>
        <v>0</v>
      </c>
      <c r="IV44" s="39">
        <f t="shared" ca="1" si="221"/>
        <v>0</v>
      </c>
      <c r="IW44" s="39">
        <f t="shared" ca="1" si="222"/>
        <v>0</v>
      </c>
      <c r="IX44" s="39">
        <f t="shared" ca="1" si="223"/>
        <v>0</v>
      </c>
      <c r="IY44" s="39">
        <f t="shared" ca="1" si="224"/>
        <v>0</v>
      </c>
      <c r="IZ44" s="39">
        <f t="shared" ca="1" si="225"/>
        <v>0</v>
      </c>
      <c r="JA44" s="39">
        <f t="shared" ca="1" si="226"/>
        <v>0</v>
      </c>
      <c r="JB44" s="39">
        <f t="shared" ca="1" si="227"/>
        <v>0</v>
      </c>
      <c r="JC44" s="39">
        <f t="shared" ca="1" si="228"/>
        <v>0</v>
      </c>
      <c r="JD44" s="39">
        <f t="shared" ca="1" si="229"/>
        <v>0</v>
      </c>
      <c r="JE44" s="39">
        <f t="shared" ca="1" si="230"/>
        <v>0</v>
      </c>
      <c r="JF44" s="39">
        <f t="shared" ca="1" si="231"/>
        <v>0</v>
      </c>
      <c r="JG44" s="39">
        <f t="shared" ca="1" si="232"/>
        <v>0</v>
      </c>
      <c r="JH44" s="39">
        <f t="shared" ca="1" si="233"/>
        <v>0</v>
      </c>
      <c r="JI44" s="39">
        <f t="shared" ca="1" si="234"/>
        <v>0</v>
      </c>
      <c r="JJ44" s="39">
        <f t="shared" ca="1" si="235"/>
        <v>0</v>
      </c>
      <c r="JK44" s="39">
        <f t="shared" ca="1" si="236"/>
        <v>0</v>
      </c>
      <c r="JL44" s="39">
        <f t="shared" ca="1" si="237"/>
        <v>0</v>
      </c>
      <c r="JM44" s="39">
        <f t="shared" ca="1" si="238"/>
        <v>0</v>
      </c>
      <c r="JN44" s="39">
        <f t="shared" ca="1" si="239"/>
        <v>0</v>
      </c>
      <c r="JO44" s="39">
        <f t="shared" ca="1" si="240"/>
        <v>-45591</v>
      </c>
      <c r="JP44" s="39">
        <f t="shared" ca="1" si="241"/>
        <v>72482</v>
      </c>
      <c r="JQ44" s="39">
        <f t="shared" ca="1" si="242"/>
        <v>940470</v>
      </c>
      <c r="JR44" s="39">
        <f t="shared" ca="1" si="243"/>
        <v>-35364</v>
      </c>
      <c r="JS44" s="39">
        <f t="shared" ca="1" si="244"/>
        <v>-68110</v>
      </c>
      <c r="JT44" s="39">
        <f t="shared" ca="1" si="245"/>
        <v>0</v>
      </c>
      <c r="JU44" s="39">
        <f t="shared" ca="1" si="246"/>
        <v>0</v>
      </c>
      <c r="JV44" s="39">
        <f t="shared" ca="1" si="247"/>
        <v>0</v>
      </c>
      <c r="JW44" s="39">
        <f t="shared" ca="1" si="248"/>
        <v>0</v>
      </c>
      <c r="JX44" s="39">
        <f t="shared" ca="1" si="249"/>
        <v>0</v>
      </c>
      <c r="JY44" s="39">
        <f t="shared" ca="1" si="250"/>
        <v>0</v>
      </c>
      <c r="JZ44" s="39">
        <f t="shared" ca="1" si="251"/>
        <v>0</v>
      </c>
      <c r="KA44" s="39">
        <f t="shared" ca="1" si="252"/>
        <v>0</v>
      </c>
      <c r="KB44" s="39">
        <f t="shared" ca="1" si="253"/>
        <v>0</v>
      </c>
      <c r="KC44" s="39">
        <f t="shared" ca="1" si="254"/>
        <v>-167</v>
      </c>
      <c r="KD44" s="39">
        <f t="shared" ca="1" si="255"/>
        <v>7</v>
      </c>
      <c r="KE44" s="39">
        <f t="shared" ca="1" si="256"/>
        <v>3</v>
      </c>
      <c r="KF44" s="39">
        <f t="shared" ca="1" si="257"/>
        <v>13</v>
      </c>
      <c r="KG44" s="39">
        <f t="shared" ca="1" si="258"/>
        <v>1</v>
      </c>
      <c r="KH44" s="39">
        <f t="shared" ca="1" si="259"/>
        <v>0</v>
      </c>
      <c r="KI44" s="39">
        <f t="shared" ca="1" si="260"/>
        <v>0</v>
      </c>
      <c r="KJ44" s="39">
        <f t="shared" ca="1" si="261"/>
        <v>0</v>
      </c>
      <c r="KK44" s="39">
        <f t="shared" ca="1" si="262"/>
        <v>0</v>
      </c>
      <c r="KL44" s="39">
        <f t="shared" ca="1" si="263"/>
        <v>0</v>
      </c>
      <c r="KM44" s="39">
        <f t="shared" ca="1" si="264"/>
        <v>0</v>
      </c>
      <c r="KN44" s="39">
        <f t="shared" ca="1" si="265"/>
        <v>0</v>
      </c>
      <c r="KO44" s="39">
        <f t="shared" ca="1" si="266"/>
        <v>0</v>
      </c>
      <c r="KP44" s="39">
        <f t="shared" ca="1" si="267"/>
        <v>0</v>
      </c>
      <c r="KQ44" s="39">
        <f t="shared" ca="1" si="268"/>
        <v>0</v>
      </c>
      <c r="KR44" s="39">
        <f t="shared" ca="1" si="269"/>
        <v>0</v>
      </c>
      <c r="KS44" s="39">
        <f t="shared" ca="1" si="270"/>
        <v>0</v>
      </c>
      <c r="KT44" s="39">
        <f t="shared" ca="1" si="271"/>
        <v>0</v>
      </c>
      <c r="KU44" s="39">
        <f t="shared" ca="1" si="272"/>
        <v>0</v>
      </c>
      <c r="KV44" s="39">
        <f t="shared" ca="1" si="273"/>
        <v>0</v>
      </c>
      <c r="KW44" s="39">
        <f t="shared" ca="1" si="274"/>
        <v>0</v>
      </c>
      <c r="KX44" s="39">
        <f t="shared" ca="1" si="275"/>
        <v>-245</v>
      </c>
      <c r="KY44" s="39">
        <f t="shared" ca="1" si="276"/>
        <v>2</v>
      </c>
      <c r="KZ44" s="39">
        <f t="shared" ca="1" si="277"/>
        <v>1</v>
      </c>
      <c r="LA44" s="39">
        <f t="shared" ca="1" si="278"/>
        <v>139</v>
      </c>
      <c r="LB44" s="39">
        <f t="shared" ca="1" si="279"/>
        <v>0</v>
      </c>
      <c r="LC44" s="39">
        <f t="shared" ca="1" si="280"/>
        <v>0</v>
      </c>
      <c r="LD44" s="39">
        <f t="shared" ca="1" si="281"/>
        <v>0</v>
      </c>
      <c r="LE44" s="39">
        <f t="shared" ca="1" si="282"/>
        <v>0</v>
      </c>
      <c r="LF44" s="39">
        <f t="shared" ca="1" si="283"/>
        <v>2</v>
      </c>
      <c r="LG44" s="39">
        <f t="shared" ca="1" si="284"/>
        <v>2</v>
      </c>
      <c r="LH44" s="39">
        <f t="shared" ca="1" si="285"/>
        <v>160</v>
      </c>
      <c r="LI44" s="39">
        <f t="shared" ca="1" si="286"/>
        <v>5</v>
      </c>
      <c r="LJ44" s="39">
        <f t="shared" ca="1" si="287"/>
        <v>10</v>
      </c>
      <c r="LK44" s="39">
        <f t="shared" ca="1" si="288"/>
        <v>0</v>
      </c>
      <c r="LL44" s="39">
        <f t="shared" ca="1" si="289"/>
        <v>0</v>
      </c>
      <c r="LM44" s="39">
        <f t="shared" ca="1" si="290"/>
        <v>0</v>
      </c>
      <c r="LN44" s="39">
        <f t="shared" ca="1" si="291"/>
        <v>0</v>
      </c>
      <c r="LO44" s="39">
        <f t="shared" ca="1" si="292"/>
        <v>0</v>
      </c>
      <c r="LP44" s="39">
        <f t="shared" ca="1" si="293"/>
        <v>0</v>
      </c>
      <c r="LQ44" s="39">
        <f t="shared" ca="1" si="294"/>
        <v>0</v>
      </c>
      <c r="LR44" s="39">
        <f t="shared" ca="1" si="295"/>
        <v>0</v>
      </c>
      <c r="LS44" s="39">
        <f t="shared" ca="1" si="296"/>
        <v>2</v>
      </c>
      <c r="LT44" s="39">
        <f t="shared" ca="1" si="297"/>
        <v>769</v>
      </c>
      <c r="LU44" s="39">
        <f t="shared" ca="1" si="298"/>
        <v>5</v>
      </c>
      <c r="LV44" s="39">
        <f t="shared" ca="1" si="299"/>
        <v>13</v>
      </c>
      <c r="LW44" s="39">
        <f t="shared" ca="1" si="300"/>
        <v>59</v>
      </c>
      <c r="LX44" s="39">
        <f t="shared" ca="1" si="301"/>
        <v>6400</v>
      </c>
      <c r="LY44" s="39">
        <f t="shared" ca="1" si="302"/>
        <v>29</v>
      </c>
      <c r="LZ44" s="39">
        <f t="shared" ca="1" si="303"/>
        <v>863887</v>
      </c>
      <c r="MA44" s="39">
        <f t="shared" ca="1" si="304"/>
        <v>16</v>
      </c>
      <c r="MB44" s="39">
        <f t="shared" ca="1" si="305"/>
        <v>0</v>
      </c>
      <c r="MC44" s="39">
        <f t="shared" ca="1" si="306"/>
        <v>0</v>
      </c>
      <c r="MD44" s="39">
        <f t="shared" ca="1" si="307"/>
        <v>0</v>
      </c>
      <c r="ME44" s="39">
        <f t="shared" ca="1" si="308"/>
        <v>0</v>
      </c>
      <c r="MF44" s="39">
        <f t="shared" ca="1" si="309"/>
        <v>0</v>
      </c>
      <c r="MG44" s="39">
        <f t="shared" ca="1" si="310"/>
        <v>0</v>
      </c>
      <c r="MH44" s="39">
        <f t="shared" ca="1" si="311"/>
        <v>0</v>
      </c>
      <c r="MI44" s="39">
        <f t="shared" ca="1" si="312"/>
        <v>0</v>
      </c>
      <c r="MJ44" s="39">
        <f t="shared" ca="1" si="313"/>
        <v>0</v>
      </c>
      <c r="MK44" s="39">
        <f t="shared" ca="1" si="314"/>
        <v>0</v>
      </c>
      <c r="ML44" s="39">
        <f t="shared" ca="1" si="315"/>
        <v>0</v>
      </c>
      <c r="MM44" s="39">
        <f t="shared" ca="1" si="316"/>
        <v>0</v>
      </c>
      <c r="MN44" s="39">
        <f t="shared" ca="1" si="317"/>
        <v>0</v>
      </c>
      <c r="MO44" s="39">
        <f t="shared" ca="1" si="318"/>
        <v>0</v>
      </c>
      <c r="MP44" s="39">
        <f t="shared" ca="1" si="319"/>
        <v>0</v>
      </c>
      <c r="MQ44" s="39">
        <f t="shared" ca="1" si="320"/>
        <v>0</v>
      </c>
      <c r="MR44" s="39">
        <f t="shared" ca="1" si="321"/>
        <v>0</v>
      </c>
      <c r="MS44" s="39">
        <f t="shared" ca="1" si="322"/>
        <v>0</v>
      </c>
      <c r="MT44" s="39">
        <f t="shared" ca="1" si="323"/>
        <v>0</v>
      </c>
      <c r="MU44" s="39">
        <f t="shared" ca="1" si="324"/>
        <v>0</v>
      </c>
      <c r="MV44" s="39">
        <f t="shared" ca="1" si="325"/>
        <v>0</v>
      </c>
      <c r="MW44" s="39">
        <f t="shared" ca="1" si="326"/>
        <v>0</v>
      </c>
      <c r="MX44" s="39">
        <f t="shared" ca="1" si="327"/>
        <v>0</v>
      </c>
      <c r="MY44" s="39">
        <f t="shared" ca="1" si="328"/>
        <v>0</v>
      </c>
      <c r="MZ44" s="39">
        <f t="shared" ca="1" si="329"/>
        <v>0</v>
      </c>
      <c r="NA44" s="39">
        <f t="shared" ca="1" si="330"/>
        <v>0</v>
      </c>
      <c r="NB44" s="39">
        <f t="shared" ca="1" si="331"/>
        <v>10</v>
      </c>
      <c r="NC44" s="39">
        <f t="shared" ca="1" si="332"/>
        <v>5</v>
      </c>
      <c r="ND44" s="39">
        <f t="shared" ca="1" si="333"/>
        <v>125</v>
      </c>
      <c r="NE44" s="39">
        <f t="shared" ca="1" si="334"/>
        <v>5</v>
      </c>
      <c r="NF44" s="39">
        <f t="shared" ca="1" si="335"/>
        <v>0</v>
      </c>
      <c r="NG44" s="39">
        <f t="shared" ca="1" si="336"/>
        <v>0</v>
      </c>
      <c r="NH44" s="39">
        <f t="shared" ca="1" si="337"/>
        <v>0</v>
      </c>
      <c r="NI44" s="39">
        <f t="shared" ca="1" si="338"/>
        <v>22132</v>
      </c>
      <c r="NJ44" s="39">
        <f t="shared" ca="1" si="339"/>
        <v>0</v>
      </c>
      <c r="NK44" s="39">
        <f t="shared" ca="1" si="340"/>
        <v>0</v>
      </c>
      <c r="NL44" s="39">
        <f t="shared" ca="1" si="341"/>
        <v>0</v>
      </c>
      <c r="NM44" s="39">
        <f t="shared" ca="1" si="342"/>
        <v>0</v>
      </c>
      <c r="NN44" s="39">
        <f t="shared" ca="1" si="343"/>
        <v>0</v>
      </c>
      <c r="NO44" s="39">
        <f t="shared" ca="1" si="344"/>
        <v>0</v>
      </c>
      <c r="NP44" s="39">
        <f t="shared" ca="1" si="345"/>
        <v>0</v>
      </c>
      <c r="NQ44" s="39">
        <f t="shared" ca="1" si="346"/>
        <v>0</v>
      </c>
      <c r="NR44" s="39">
        <f t="shared" ca="1" si="347"/>
        <v>0</v>
      </c>
      <c r="NS44" s="39">
        <f t="shared" ca="1" si="348"/>
        <v>0</v>
      </c>
      <c r="NT44" s="39">
        <f t="shared" ca="1" si="349"/>
        <v>0</v>
      </c>
      <c r="NU44" s="39">
        <f t="shared" ca="1" si="350"/>
        <v>0</v>
      </c>
      <c r="NV44" s="39">
        <f t="shared" ca="1" si="351"/>
        <v>0</v>
      </c>
    </row>
    <row r="45" spans="1:386" x14ac:dyDescent="0.2">
      <c r="A45" s="39">
        <f>'node config'!$A45</f>
        <v>29</v>
      </c>
      <c r="B45" s="39" t="str">
        <f>'node config'!$C45</f>
        <v>app_prod</v>
      </c>
      <c r="C45" s="39">
        <f>'node config'!E45</f>
        <v>3</v>
      </c>
      <c r="D45" s="40">
        <f>'node config'!$H45</f>
        <v>0</v>
      </c>
      <c r="E45" s="36">
        <f ca="1">IF(ISBLANK(OFFSET('node config'!$U45,0,2*(COLUMN()-COLUMN($E45)))),"",OFFSET('node config'!$U45,0,2*(COLUMN()-COLUMN($E45))))</f>
        <v>21</v>
      </c>
      <c r="F45" s="36" t="str">
        <f ca="1">IF(ISBLANK(OFFSET('node config'!$U45,0,2*(COLUMN()-COLUMN($E45)))),"",OFFSET('node config'!$U45,0,2*(COLUMN()-COLUMN($E45))))</f>
        <v/>
      </c>
      <c r="G45" s="36" t="str">
        <f ca="1">IF(ISBLANK(OFFSET('node config'!$U45,0,2*(COLUMN()-COLUMN($E45)))),"",OFFSET('node config'!$U45,0,2*(COLUMN()-COLUMN($E45))))</f>
        <v/>
      </c>
      <c r="H45" s="36" t="str">
        <f ca="1">IF(ISBLANK(OFFSET('node config'!$U45,0,2*(COLUMN()-COLUMN($E45)))),"",OFFSET('node config'!$U45,0,2*(COLUMN()-COLUMN($E45))))</f>
        <v/>
      </c>
      <c r="I45" s="36" t="str">
        <f ca="1">IF(ISBLANK(OFFSET('node config'!$U45,0,2*(COLUMN()-COLUMN($E45)))),"",OFFSET('node config'!$U45,0,2*(COLUMN()-COLUMN($E45))))</f>
        <v/>
      </c>
      <c r="J45" s="36" t="str">
        <f ca="1">IF(ISBLANK(OFFSET('node config'!$U45,0,2*(COLUMN()-COLUMN($E45)))),"",OFFSET('node config'!$U45,0,2*(COLUMN()-COLUMN($E45))))</f>
        <v/>
      </c>
      <c r="K45" s="36" t="str">
        <f ca="1">IF(ISBLANK(OFFSET('node config'!$U45,0,2*(COLUMN()-COLUMN($E45)))),"",OFFSET('node config'!$U45,0,2*(COLUMN()-COLUMN($E45))))</f>
        <v/>
      </c>
      <c r="L45" s="36" t="str">
        <f ca="1">IF(ISBLANK(OFFSET('node config'!$U45,0,2*(COLUMN()-COLUMN($E45)))),"",OFFSET('node config'!$U45,0,2*(COLUMN()-COLUMN($E45))))</f>
        <v/>
      </c>
      <c r="M45" s="38">
        <f ca="1">IFERROR(OFFSET('node config'!$V45,0,2*(COLUMN()-COLUMN($M45)))/INDEX('node config'!$B45:$B94,MATCH(E45,'node config'!$A45:$A94,0))-1,"")</f>
        <v>2</v>
      </c>
      <c r="N45" s="38" t="str">
        <f ca="1">IFERROR(OFFSET('node config'!$V45,0,2*(COLUMN()-COLUMN($M45)))/INDEX('node config'!$B45:$B94,MATCH(F45,'node config'!$A45:$A94,0))-1,"")</f>
        <v/>
      </c>
      <c r="O45" s="38" t="str">
        <f ca="1">IFERROR(OFFSET('node config'!$V45,0,2*(COLUMN()-COLUMN($M45)))/INDEX('node config'!$B45:$B94,MATCH(G45,'node config'!$A45:$A94,0))-1,"")</f>
        <v/>
      </c>
      <c r="P45" s="38" t="str">
        <f ca="1">IFERROR(OFFSET('node config'!$V45,0,2*(COLUMN()-COLUMN($M45)))/INDEX('node config'!$B45:$B94,MATCH(H45,'node config'!$A45:$A94,0))-1,"")</f>
        <v/>
      </c>
      <c r="Q45" s="38" t="str">
        <f ca="1">IFERROR(OFFSET('node config'!$V45,0,2*(COLUMN()-COLUMN($M45)))/INDEX('node config'!$B45:$B94,MATCH(I45,'node config'!$A45:$A94,0))-1,"")</f>
        <v/>
      </c>
      <c r="R45" s="38" t="str">
        <f ca="1">IFERROR(OFFSET('node config'!$V45,0,2*(COLUMN()-COLUMN($M45)))/INDEX('node config'!$B45:$B94,MATCH(J45,'node config'!$A45:$A94,0))-1,"")</f>
        <v/>
      </c>
      <c r="S45" s="38" t="str">
        <f ca="1">IFERROR(OFFSET('node config'!$V45,0,2*(COLUMN()-COLUMN($M45)))/INDEX('node config'!$B45:$B94,MATCH(K45,'node config'!$A45:$A94,0))-1,"")</f>
        <v/>
      </c>
      <c r="T45" s="38" t="str">
        <f ca="1">IFERROR(OFFSET('node config'!$V45,0,2*(COLUMN()-COLUMN($M45)))/INDEX('node config'!$B45:$B94,MATCH(L45,'node config'!$A45:$A94,0))-1,"")</f>
        <v/>
      </c>
      <c r="U45" s="36">
        <f t="shared" ca="1" si="352"/>
        <v>149</v>
      </c>
      <c r="V45" s="36" t="str">
        <f t="shared" ca="1" si="352"/>
        <v/>
      </c>
      <c r="W45" s="36" t="str">
        <f t="shared" ca="1" si="352"/>
        <v/>
      </c>
      <c r="X45" s="36" t="str">
        <f t="shared" ca="1" si="352"/>
        <v/>
      </c>
      <c r="Y45" s="36" t="str">
        <f t="shared" ca="1" si="352"/>
        <v/>
      </c>
      <c r="Z45" s="36" t="str">
        <f t="shared" ca="1" si="352"/>
        <v/>
      </c>
      <c r="AA45" s="36" t="str">
        <f t="shared" ca="1" si="352"/>
        <v/>
      </c>
      <c r="AB45" s="36" t="str">
        <f t="shared" ca="1" si="352"/>
        <v/>
      </c>
      <c r="AC45" s="40">
        <f t="shared" ca="1" si="353"/>
        <v>138221920</v>
      </c>
      <c r="AD45" s="40">
        <f t="shared" ca="1" si="354"/>
        <v>13822192</v>
      </c>
      <c r="AE45" s="40">
        <f t="shared" ca="1" si="355"/>
        <v>5</v>
      </c>
      <c r="AF45" s="40">
        <f t="shared" ca="1" si="356"/>
        <v>2</v>
      </c>
      <c r="AG45" s="40">
        <f t="shared" ca="1" si="357"/>
        <v>0</v>
      </c>
      <c r="AH45" s="40">
        <f t="shared" ca="1" si="358"/>
        <v>0</v>
      </c>
      <c r="AI45" s="40">
        <f t="shared" ca="1" si="359"/>
        <v>0</v>
      </c>
      <c r="AJ45" s="40">
        <f t="shared" ca="1" si="360"/>
        <v>0</v>
      </c>
      <c r="AK45" s="39">
        <f t="shared" ca="1" si="2"/>
        <v>0</v>
      </c>
      <c r="AL45" s="39">
        <f t="shared" ca="1" si="3"/>
        <v>0</v>
      </c>
      <c r="AM45" s="39">
        <f t="shared" ca="1" si="4"/>
        <v>0</v>
      </c>
      <c r="AN45" s="39">
        <f t="shared" ca="1" si="5"/>
        <v>0</v>
      </c>
      <c r="AO45" s="39">
        <f t="shared" ca="1" si="6"/>
        <v>0</v>
      </c>
      <c r="AP45" s="39">
        <f t="shared" ca="1" si="7"/>
        <v>0</v>
      </c>
      <c r="AQ45" s="39">
        <f t="shared" ca="1" si="8"/>
        <v>0</v>
      </c>
      <c r="AR45" s="39">
        <f t="shared" ca="1" si="9"/>
        <v>22132</v>
      </c>
      <c r="AS45" s="39">
        <f t="shared" ca="1" si="10"/>
        <v>22132</v>
      </c>
      <c r="AT45" s="39">
        <f t="shared" ca="1" si="11"/>
        <v>22132</v>
      </c>
      <c r="AU45" s="39">
        <f t="shared" ca="1" si="12"/>
        <v>0</v>
      </c>
      <c r="AV45" s="39">
        <f t="shared" ca="1" si="13"/>
        <v>0</v>
      </c>
      <c r="AW45" s="39">
        <f t="shared" ca="1" si="14"/>
        <v>0</v>
      </c>
      <c r="AX45" s="39">
        <f t="shared" ca="1" si="15"/>
        <v>0</v>
      </c>
      <c r="AY45" s="39">
        <f t="shared" ca="1" si="16"/>
        <v>0</v>
      </c>
      <c r="AZ45" s="39">
        <f t="shared" ca="1" si="17"/>
        <v>0</v>
      </c>
      <c r="BA45" s="39">
        <f t="shared" ca="1" si="18"/>
        <v>0</v>
      </c>
      <c r="BB45" s="39">
        <f t="shared" ca="1" si="19"/>
        <v>0</v>
      </c>
      <c r="BC45" s="39">
        <f t="shared" ca="1" si="20"/>
        <v>0</v>
      </c>
      <c r="BD45" s="39">
        <f t="shared" ca="1" si="21"/>
        <v>0</v>
      </c>
      <c r="BE45" s="39">
        <f t="shared" ca="1" si="22"/>
        <v>0</v>
      </c>
      <c r="BF45" s="39">
        <f t="shared" ca="1" si="23"/>
        <v>0</v>
      </c>
      <c r="BG45" s="39">
        <f t="shared" ca="1" si="24"/>
        <v>0</v>
      </c>
      <c r="BH45" s="39">
        <f t="shared" ca="1" si="25"/>
        <v>0</v>
      </c>
      <c r="BI45" s="39">
        <f t="shared" ca="1" si="26"/>
        <v>0</v>
      </c>
      <c r="BJ45" s="39">
        <f t="shared" ca="1" si="27"/>
        <v>0</v>
      </c>
      <c r="BK45" s="39">
        <f t="shared" ca="1" si="28"/>
        <v>0</v>
      </c>
      <c r="BL45" s="39">
        <f t="shared" ca="1" si="29"/>
        <v>0</v>
      </c>
      <c r="BM45" s="39">
        <f t="shared" ca="1" si="30"/>
        <v>0</v>
      </c>
      <c r="BN45" s="39">
        <f t="shared" ca="1" si="31"/>
        <v>0</v>
      </c>
      <c r="BO45" s="39">
        <f t="shared" ca="1" si="32"/>
        <v>0</v>
      </c>
      <c r="BP45" s="39">
        <f t="shared" ca="1" si="33"/>
        <v>0</v>
      </c>
      <c r="BQ45" s="39">
        <f t="shared" ca="1" si="34"/>
        <v>0</v>
      </c>
      <c r="BR45" s="39">
        <f t="shared" ca="1" si="35"/>
        <v>0</v>
      </c>
      <c r="BS45" s="39">
        <f t="shared" ca="1" si="36"/>
        <v>0</v>
      </c>
      <c r="BT45" s="39">
        <f t="shared" ca="1" si="37"/>
        <v>2</v>
      </c>
      <c r="BU45" s="39">
        <f t="shared" ca="1" si="38"/>
        <v>29</v>
      </c>
      <c r="BV45" s="39">
        <f t="shared" ca="1" si="39"/>
        <v>-195</v>
      </c>
      <c r="BW45" s="39">
        <f t="shared" ca="1" si="40"/>
        <v>4</v>
      </c>
      <c r="BX45" s="39">
        <f t="shared" ca="1" si="41"/>
        <v>0</v>
      </c>
      <c r="BY45" s="39">
        <f t="shared" ca="1" si="42"/>
        <v>0</v>
      </c>
      <c r="BZ45" s="39">
        <f t="shared" ca="1" si="43"/>
        <v>0</v>
      </c>
      <c r="CA45" s="39">
        <f t="shared" ca="1" si="44"/>
        <v>0</v>
      </c>
      <c r="CB45" s="39">
        <f t="shared" ca="1" si="45"/>
        <v>0</v>
      </c>
      <c r="CC45" s="39">
        <f t="shared" ca="1" si="46"/>
        <v>0</v>
      </c>
      <c r="CD45" s="39">
        <f t="shared" ca="1" si="47"/>
        <v>0</v>
      </c>
      <c r="CE45" s="39">
        <f t="shared" ca="1" si="48"/>
        <v>0</v>
      </c>
      <c r="CF45" s="39">
        <f t="shared" ca="1" si="49"/>
        <v>0</v>
      </c>
      <c r="CG45" s="39">
        <f t="shared" ca="1" si="50"/>
        <v>0</v>
      </c>
      <c r="CH45" s="39">
        <f t="shared" ca="1" si="51"/>
        <v>0</v>
      </c>
      <c r="CI45" s="39">
        <f t="shared" ca="1" si="52"/>
        <v>0</v>
      </c>
      <c r="CJ45" s="39">
        <f t="shared" ca="1" si="53"/>
        <v>0</v>
      </c>
      <c r="CK45" s="39">
        <f t="shared" ca="1" si="54"/>
        <v>0</v>
      </c>
      <c r="CL45" s="39">
        <f t="shared" ca="1" si="55"/>
        <v>0</v>
      </c>
      <c r="CM45" s="39">
        <f t="shared" ca="1" si="56"/>
        <v>0</v>
      </c>
      <c r="CN45" s="39">
        <f t="shared" ca="1" si="57"/>
        <v>0</v>
      </c>
      <c r="CO45" s="39">
        <f t="shared" ca="1" si="58"/>
        <v>0</v>
      </c>
      <c r="CP45" s="39">
        <f t="shared" ca="1" si="59"/>
        <v>0</v>
      </c>
      <c r="CQ45" s="39">
        <f t="shared" ca="1" si="60"/>
        <v>0</v>
      </c>
      <c r="CR45" s="39">
        <f t="shared" ca="1" si="61"/>
        <v>0</v>
      </c>
      <c r="CS45" s="39">
        <f t="shared" ca="1" si="62"/>
        <v>0</v>
      </c>
      <c r="CT45" s="39">
        <f t="shared" ca="1" si="63"/>
        <v>0</v>
      </c>
      <c r="CU45" s="39">
        <f t="shared" ca="1" si="64"/>
        <v>0</v>
      </c>
      <c r="CV45" s="39">
        <f t="shared" ca="1" si="65"/>
        <v>47</v>
      </c>
      <c r="CW45" s="39">
        <f t="shared" ca="1" si="66"/>
        <v>23</v>
      </c>
      <c r="CX45" s="39">
        <f t="shared" ca="1" si="67"/>
        <v>870</v>
      </c>
      <c r="CY45" s="39">
        <f t="shared" ca="1" si="68"/>
        <v>1</v>
      </c>
      <c r="CZ45" s="39">
        <f t="shared" ca="1" si="69"/>
        <v>0</v>
      </c>
      <c r="DA45" s="39">
        <f t="shared" ca="1" si="70"/>
        <v>0</v>
      </c>
      <c r="DB45" s="39">
        <f t="shared" ca="1" si="71"/>
        <v>0</v>
      </c>
      <c r="DC45" s="39">
        <f t="shared" ca="1" si="72"/>
        <v>22132</v>
      </c>
      <c r="DD45" s="39">
        <f t="shared" ca="1" si="73"/>
        <v>22132</v>
      </c>
      <c r="DE45" s="39">
        <f t="shared" ca="1" si="74"/>
        <v>-45240</v>
      </c>
      <c r="DF45" s="39">
        <f t="shared" ca="1" si="75"/>
        <v>0</v>
      </c>
      <c r="DG45" s="39">
        <f t="shared" ca="1" si="76"/>
        <v>0</v>
      </c>
      <c r="DH45" s="39">
        <f t="shared" ca="1" si="77"/>
        <v>0</v>
      </c>
      <c r="DI45" s="39">
        <f t="shared" ca="1" si="78"/>
        <v>0</v>
      </c>
      <c r="DJ45" s="39">
        <f t="shared" ca="1" si="79"/>
        <v>0</v>
      </c>
      <c r="DK45" s="39">
        <f t="shared" ca="1" si="80"/>
        <v>0</v>
      </c>
      <c r="DL45" s="39">
        <f t="shared" ca="1" si="81"/>
        <v>0</v>
      </c>
      <c r="DM45" s="39">
        <f t="shared" ca="1" si="82"/>
        <v>0</v>
      </c>
      <c r="DN45" s="39">
        <f t="shared" ca="1" si="83"/>
        <v>0</v>
      </c>
      <c r="DO45" s="39">
        <f t="shared" ca="1" si="84"/>
        <v>0</v>
      </c>
      <c r="DP45" s="39">
        <f t="shared" ca="1" si="85"/>
        <v>0</v>
      </c>
      <c r="DQ45" s="39">
        <f t="shared" ca="1" si="86"/>
        <v>0</v>
      </c>
      <c r="DR45" s="39">
        <f t="shared" ca="1" si="87"/>
        <v>0</v>
      </c>
      <c r="DS45" s="39">
        <f t="shared" ca="1" si="88"/>
        <v>0</v>
      </c>
      <c r="DT45" s="39">
        <f t="shared" ca="1" si="89"/>
        <v>0</v>
      </c>
      <c r="DU45" s="39">
        <f t="shared" ca="1" si="90"/>
        <v>0</v>
      </c>
      <c r="DV45" s="39">
        <f t="shared" ca="1" si="91"/>
        <v>0</v>
      </c>
      <c r="DW45" s="39">
        <f t="shared" ca="1" si="92"/>
        <v>0</v>
      </c>
      <c r="DX45" s="39">
        <f t="shared" ca="1" si="93"/>
        <v>0</v>
      </c>
      <c r="DY45" s="39">
        <f t="shared" ca="1" si="94"/>
        <v>0</v>
      </c>
      <c r="DZ45" s="39">
        <f t="shared" ca="1" si="95"/>
        <v>0</v>
      </c>
      <c r="EA45" s="39">
        <f t="shared" ca="1" si="96"/>
        <v>0</v>
      </c>
      <c r="EB45" s="39">
        <f t="shared" ca="1" si="97"/>
        <v>0</v>
      </c>
      <c r="EC45" s="39">
        <f t="shared" ca="1" si="98"/>
        <v>0</v>
      </c>
      <c r="ED45" s="39">
        <f t="shared" ca="1" si="99"/>
        <v>0</v>
      </c>
      <c r="EE45" s="39">
        <f t="shared" ca="1" si="100"/>
        <v>0</v>
      </c>
      <c r="EF45" s="39">
        <f t="shared" ca="1" si="101"/>
        <v>0</v>
      </c>
      <c r="EG45" s="39">
        <f t="shared" ca="1" si="102"/>
        <v>0</v>
      </c>
      <c r="EH45" s="39">
        <f t="shared" ca="1" si="103"/>
        <v>0</v>
      </c>
      <c r="EI45" s="39">
        <f t="shared" ca="1" si="104"/>
        <v>0</v>
      </c>
      <c r="EJ45" s="39">
        <f t="shared" ca="1" si="105"/>
        <v>0</v>
      </c>
      <c r="EK45" s="39">
        <f t="shared" ca="1" si="106"/>
        <v>0</v>
      </c>
      <c r="EL45" s="39">
        <f t="shared" ca="1" si="107"/>
        <v>0</v>
      </c>
      <c r="EM45" s="39">
        <f t="shared" ca="1" si="108"/>
        <v>0</v>
      </c>
      <c r="EN45" s="39">
        <f t="shared" ca="1" si="109"/>
        <v>0</v>
      </c>
      <c r="EO45" s="39">
        <f t="shared" ca="1" si="110"/>
        <v>0</v>
      </c>
      <c r="EP45" s="39">
        <f t="shared" ca="1" si="111"/>
        <v>0</v>
      </c>
      <c r="EQ45" s="39">
        <f t="shared" ca="1" si="112"/>
        <v>0</v>
      </c>
      <c r="ER45" s="39">
        <f t="shared" ca="1" si="113"/>
        <v>0</v>
      </c>
      <c r="ES45" s="39">
        <f t="shared" ca="1" si="114"/>
        <v>0</v>
      </c>
      <c r="ET45" s="39">
        <f t="shared" ca="1" si="115"/>
        <v>0</v>
      </c>
      <c r="EU45" s="39">
        <f t="shared" ca="1" si="116"/>
        <v>0</v>
      </c>
      <c r="EV45" s="39">
        <f t="shared" ca="1" si="117"/>
        <v>0</v>
      </c>
      <c r="EW45" s="39">
        <f t="shared" ca="1" si="118"/>
        <v>0</v>
      </c>
      <c r="EX45" s="39">
        <f t="shared" ca="1" si="119"/>
        <v>0</v>
      </c>
      <c r="EY45" s="39">
        <f t="shared" ca="1" si="120"/>
        <v>0</v>
      </c>
      <c r="EZ45" s="39">
        <f t="shared" ca="1" si="121"/>
        <v>1094711488000</v>
      </c>
      <c r="FA45" s="39">
        <f t="shared" ca="1" si="122"/>
        <v>0</v>
      </c>
      <c r="FB45" s="39">
        <f t="shared" ca="1" si="123"/>
        <v>10840816283968</v>
      </c>
      <c r="FC45" s="39">
        <f t="shared" ca="1" si="124"/>
        <v>-22159702181760</v>
      </c>
      <c r="FD45" s="39">
        <f t="shared" ca="1" si="125"/>
        <v>0</v>
      </c>
      <c r="FE45" s="39">
        <f t="shared" ca="1" si="126"/>
        <v>0</v>
      </c>
      <c r="FF45" s="39">
        <f t="shared" ca="1" si="127"/>
        <v>0</v>
      </c>
      <c r="FG45" s="39">
        <f t="shared" ca="1" si="128"/>
        <v>0</v>
      </c>
      <c r="FH45" s="39">
        <f t="shared" ca="1" si="129"/>
        <v>0</v>
      </c>
      <c r="FI45" s="39">
        <f t="shared" ca="1" si="130"/>
        <v>0</v>
      </c>
      <c r="FJ45" s="39">
        <f t="shared" ca="1" si="131"/>
        <v>0</v>
      </c>
      <c r="FK45" s="39">
        <f t="shared" ca="1" si="132"/>
        <v>0</v>
      </c>
      <c r="FL45" s="39">
        <f t="shared" ca="1" si="133"/>
        <v>0</v>
      </c>
      <c r="FM45" s="39">
        <f t="shared" ca="1" si="134"/>
        <v>0</v>
      </c>
      <c r="FN45" s="39">
        <f t="shared" ca="1" si="135"/>
        <v>0</v>
      </c>
      <c r="FO45" s="39">
        <f t="shared" ca="1" si="136"/>
        <v>0</v>
      </c>
      <c r="FP45" s="39">
        <f t="shared" ca="1" si="137"/>
        <v>0</v>
      </c>
      <c r="FQ45" s="39">
        <f t="shared" ca="1" si="138"/>
        <v>0</v>
      </c>
      <c r="FR45" s="39">
        <f t="shared" ca="1" si="139"/>
        <v>0</v>
      </c>
      <c r="FS45" s="39">
        <f t="shared" ca="1" si="140"/>
        <v>0</v>
      </c>
      <c r="FT45" s="39">
        <f t="shared" ca="1" si="141"/>
        <v>0</v>
      </c>
      <c r="FU45" s="39">
        <f t="shared" ca="1" si="142"/>
        <v>0</v>
      </c>
      <c r="FV45" s="39">
        <f t="shared" ca="1" si="143"/>
        <v>0</v>
      </c>
      <c r="FW45" s="39">
        <f t="shared" ca="1" si="144"/>
        <v>0</v>
      </c>
      <c r="FX45" s="39">
        <f t="shared" ca="1" si="145"/>
        <v>0</v>
      </c>
      <c r="FY45" s="39">
        <f t="shared" ca="1" si="146"/>
        <v>0</v>
      </c>
      <c r="FZ45" s="39">
        <f t="shared" ca="1" si="147"/>
        <v>0</v>
      </c>
      <c r="GA45" s="39">
        <f t="shared" ca="1" si="148"/>
        <v>0</v>
      </c>
      <c r="GB45" s="39">
        <f t="shared" ca="1" si="149"/>
        <v>5</v>
      </c>
      <c r="GC45" s="39">
        <f t="shared" ca="1" si="150"/>
        <v>2</v>
      </c>
      <c r="GD45" s="39">
        <f t="shared" ca="1" si="151"/>
        <v>138221920</v>
      </c>
      <c r="GE45" s="39">
        <f t="shared" ca="1" si="152"/>
        <v>0</v>
      </c>
      <c r="GF45" s="39">
        <f t="shared" ca="1" si="153"/>
        <v>0</v>
      </c>
      <c r="GG45" s="39">
        <f t="shared" ca="1" si="154"/>
        <v>0</v>
      </c>
      <c r="GH45" s="39">
        <f t="shared" ca="1" si="155"/>
        <v>0</v>
      </c>
      <c r="GI45" s="39">
        <f t="shared" ca="1" si="156"/>
        <v>0</v>
      </c>
      <c r="GJ45" s="39">
        <f t="shared" ca="1" si="157"/>
        <v>0</v>
      </c>
      <c r="GK45" s="39">
        <f t="shared" ca="1" si="158"/>
        <v>0</v>
      </c>
      <c r="GL45" s="39">
        <f t="shared" ca="1" si="159"/>
        <v>0</v>
      </c>
      <c r="GM45" s="39">
        <f t="shared" ca="1" si="160"/>
        <v>0</v>
      </c>
      <c r="GN45" s="39">
        <f t="shared" ca="1" si="161"/>
        <v>0</v>
      </c>
      <c r="GO45" s="39">
        <f t="shared" ca="1" si="162"/>
        <v>0</v>
      </c>
      <c r="GP45" s="39">
        <f t="shared" ca="1" si="163"/>
        <v>0</v>
      </c>
      <c r="GQ45" s="39">
        <f t="shared" ca="1" si="164"/>
        <v>0</v>
      </c>
      <c r="GR45" s="39">
        <f t="shared" ca="1" si="165"/>
        <v>0</v>
      </c>
      <c r="GS45" s="39">
        <f t="shared" ca="1" si="166"/>
        <v>0</v>
      </c>
      <c r="GT45" s="39">
        <f t="shared" ca="1" si="167"/>
        <v>0</v>
      </c>
      <c r="GU45" s="39">
        <f t="shared" ca="1" si="168"/>
        <v>0</v>
      </c>
      <c r="GV45" s="39">
        <f t="shared" ca="1" si="169"/>
        <v>0</v>
      </c>
      <c r="GW45" s="39">
        <f t="shared" ca="1" si="170"/>
        <v>0</v>
      </c>
      <c r="GX45" s="39">
        <f t="shared" ca="1" si="171"/>
        <v>0</v>
      </c>
      <c r="GY45" s="39">
        <f t="shared" ca="1" si="172"/>
        <v>0</v>
      </c>
      <c r="GZ45" s="39">
        <f t="shared" ca="1" si="173"/>
        <v>0</v>
      </c>
      <c r="HA45" s="39">
        <f t="shared" ca="1" si="174"/>
        <v>0</v>
      </c>
      <c r="HB45" s="39">
        <f t="shared" ca="1" si="175"/>
        <v>0</v>
      </c>
      <c r="HC45" s="39">
        <f t="shared" ca="1" si="176"/>
        <v>0</v>
      </c>
      <c r="HD45" s="39">
        <f t="shared" ca="1" si="177"/>
        <v>0</v>
      </c>
      <c r="HE45" s="39">
        <f t="shared" ca="1" si="178"/>
        <v>0</v>
      </c>
      <c r="HF45" s="39">
        <f t="shared" ca="1" si="179"/>
        <v>0</v>
      </c>
      <c r="HG45" s="39">
        <f t="shared" ca="1" si="180"/>
        <v>0</v>
      </c>
      <c r="HH45" s="39">
        <f t="shared" ca="1" si="181"/>
        <v>0</v>
      </c>
      <c r="HI45" s="39">
        <f t="shared" ca="1" si="182"/>
        <v>0</v>
      </c>
      <c r="HJ45" s="39">
        <f t="shared" ca="1" si="183"/>
        <v>0</v>
      </c>
      <c r="HK45" s="39">
        <f t="shared" ca="1" si="184"/>
        <v>0</v>
      </c>
      <c r="HL45" s="39">
        <f t="shared" ca="1" si="185"/>
        <v>0</v>
      </c>
      <c r="HM45" s="39">
        <f t="shared" ca="1" si="186"/>
        <v>0</v>
      </c>
      <c r="HN45" s="39">
        <f t="shared" ca="1" si="187"/>
        <v>0</v>
      </c>
      <c r="HO45" s="39">
        <f t="shared" ca="1" si="188"/>
        <v>0</v>
      </c>
      <c r="HP45" s="39">
        <f t="shared" ca="1" si="189"/>
        <v>0</v>
      </c>
      <c r="HQ45" s="39">
        <f t="shared" ca="1" si="190"/>
        <v>0</v>
      </c>
      <c r="HR45" s="39">
        <f t="shared" ca="1" si="191"/>
        <v>36241</v>
      </c>
      <c r="HS45" s="39">
        <f t="shared" ca="1" si="192"/>
        <v>2</v>
      </c>
      <c r="HT45" s="39">
        <f t="shared" ca="1" si="193"/>
        <v>1</v>
      </c>
      <c r="HU45" s="39">
        <f t="shared" ca="1" si="194"/>
        <v>0</v>
      </c>
      <c r="HV45" s="39">
        <f t="shared" ca="1" si="195"/>
        <v>0</v>
      </c>
      <c r="HW45" s="39">
        <f t="shared" ca="1" si="196"/>
        <v>0</v>
      </c>
      <c r="HX45" s="39">
        <f t="shared" ca="1" si="197"/>
        <v>0</v>
      </c>
      <c r="HY45" s="39">
        <f t="shared" ca="1" si="198"/>
        <v>0</v>
      </c>
      <c r="HZ45" s="39">
        <f t="shared" ca="1" si="199"/>
        <v>0</v>
      </c>
      <c r="IA45" s="39">
        <f t="shared" ca="1" si="200"/>
        <v>0</v>
      </c>
      <c r="IB45" s="39">
        <f t="shared" ca="1" si="201"/>
        <v>0</v>
      </c>
      <c r="IC45" s="39">
        <f t="shared" ca="1" si="202"/>
        <v>0</v>
      </c>
      <c r="ID45" s="39">
        <f t="shared" ca="1" si="203"/>
        <v>0</v>
      </c>
      <c r="IE45" s="39">
        <f t="shared" ca="1" si="204"/>
        <v>0</v>
      </c>
      <c r="IF45" s="39">
        <f t="shared" ca="1" si="205"/>
        <v>13822192</v>
      </c>
      <c r="IG45" s="39">
        <f t="shared" ca="1" si="206"/>
        <v>5</v>
      </c>
      <c r="IH45" s="39">
        <f t="shared" ca="1" si="207"/>
        <v>2</v>
      </c>
      <c r="II45" s="39">
        <f t="shared" ca="1" si="208"/>
        <v>0</v>
      </c>
      <c r="IJ45" s="39">
        <f t="shared" ca="1" si="209"/>
        <v>0</v>
      </c>
      <c r="IK45" s="39">
        <f t="shared" ca="1" si="210"/>
        <v>0</v>
      </c>
      <c r="IL45" s="39">
        <f t="shared" ca="1" si="211"/>
        <v>0</v>
      </c>
      <c r="IM45" s="39">
        <f t="shared" ca="1" si="212"/>
        <v>1</v>
      </c>
      <c r="IN45" s="39">
        <f t="shared" ca="1" si="213"/>
        <v>421</v>
      </c>
      <c r="IO45" s="39">
        <f t="shared" ca="1" si="214"/>
        <v>-84</v>
      </c>
      <c r="IP45" s="39">
        <f t="shared" ca="1" si="215"/>
        <v>0</v>
      </c>
      <c r="IQ45" s="39">
        <f t="shared" ca="1" si="216"/>
        <v>0</v>
      </c>
      <c r="IR45" s="39">
        <f t="shared" ca="1" si="217"/>
        <v>0</v>
      </c>
      <c r="IS45" s="39">
        <f t="shared" ca="1" si="218"/>
        <v>0</v>
      </c>
      <c r="IT45" s="39">
        <f t="shared" ca="1" si="219"/>
        <v>0</v>
      </c>
      <c r="IU45" s="39">
        <f t="shared" ca="1" si="220"/>
        <v>0</v>
      </c>
      <c r="IV45" s="39">
        <f t="shared" ca="1" si="221"/>
        <v>0</v>
      </c>
      <c r="IW45" s="39">
        <f t="shared" ca="1" si="222"/>
        <v>0</v>
      </c>
      <c r="IX45" s="39">
        <f t="shared" ca="1" si="223"/>
        <v>0</v>
      </c>
      <c r="IY45" s="39">
        <f t="shared" ca="1" si="224"/>
        <v>0</v>
      </c>
      <c r="IZ45" s="39">
        <f t="shared" ca="1" si="225"/>
        <v>0</v>
      </c>
      <c r="JA45" s="39">
        <f t="shared" ca="1" si="226"/>
        <v>0</v>
      </c>
      <c r="JB45" s="39">
        <f t="shared" ca="1" si="227"/>
        <v>0</v>
      </c>
      <c r="JC45" s="39">
        <f t="shared" ca="1" si="228"/>
        <v>0</v>
      </c>
      <c r="JD45" s="39">
        <f t="shared" ca="1" si="229"/>
        <v>0</v>
      </c>
      <c r="JE45" s="39">
        <f t="shared" ca="1" si="230"/>
        <v>0</v>
      </c>
      <c r="JF45" s="39">
        <f t="shared" ca="1" si="231"/>
        <v>0</v>
      </c>
      <c r="JG45" s="39">
        <f t="shared" ca="1" si="232"/>
        <v>0</v>
      </c>
      <c r="JH45" s="39">
        <f t="shared" ca="1" si="233"/>
        <v>0</v>
      </c>
      <c r="JI45" s="39">
        <f t="shared" ca="1" si="234"/>
        <v>0</v>
      </c>
      <c r="JJ45" s="39">
        <f t="shared" ca="1" si="235"/>
        <v>0</v>
      </c>
      <c r="JK45" s="39">
        <f t="shared" ca="1" si="236"/>
        <v>0</v>
      </c>
      <c r="JL45" s="39">
        <f t="shared" ca="1" si="237"/>
        <v>0</v>
      </c>
      <c r="JM45" s="39">
        <f t="shared" ca="1" si="238"/>
        <v>0</v>
      </c>
      <c r="JN45" s="39">
        <f t="shared" ca="1" si="239"/>
        <v>0</v>
      </c>
      <c r="JO45" s="39">
        <f t="shared" ca="1" si="240"/>
        <v>-45591</v>
      </c>
      <c r="JP45" s="39">
        <f t="shared" ca="1" si="241"/>
        <v>72482</v>
      </c>
      <c r="JQ45" s="39">
        <f t="shared" ca="1" si="242"/>
        <v>940470</v>
      </c>
      <c r="JR45" s="39">
        <f t="shared" ca="1" si="243"/>
        <v>-35364</v>
      </c>
      <c r="JS45" s="39">
        <f t="shared" ca="1" si="244"/>
        <v>-68110</v>
      </c>
      <c r="JT45" s="39">
        <f t="shared" ca="1" si="245"/>
        <v>0</v>
      </c>
      <c r="JU45" s="39">
        <f t="shared" ca="1" si="246"/>
        <v>0</v>
      </c>
      <c r="JV45" s="39">
        <f t="shared" ca="1" si="247"/>
        <v>0</v>
      </c>
      <c r="JW45" s="39">
        <f t="shared" ca="1" si="248"/>
        <v>0</v>
      </c>
      <c r="JX45" s="39">
        <f t="shared" ca="1" si="249"/>
        <v>0</v>
      </c>
      <c r="JY45" s="39">
        <f t="shared" ca="1" si="250"/>
        <v>0</v>
      </c>
      <c r="JZ45" s="39">
        <f t="shared" ca="1" si="251"/>
        <v>0</v>
      </c>
      <c r="KA45" s="39">
        <f t="shared" ca="1" si="252"/>
        <v>0</v>
      </c>
      <c r="KB45" s="39">
        <f t="shared" ca="1" si="253"/>
        <v>0</v>
      </c>
      <c r="KC45" s="39">
        <f t="shared" ca="1" si="254"/>
        <v>-167</v>
      </c>
      <c r="KD45" s="39">
        <f t="shared" ca="1" si="255"/>
        <v>7</v>
      </c>
      <c r="KE45" s="39">
        <f t="shared" ca="1" si="256"/>
        <v>3</v>
      </c>
      <c r="KF45" s="39">
        <f t="shared" ca="1" si="257"/>
        <v>13</v>
      </c>
      <c r="KG45" s="39">
        <f t="shared" ca="1" si="258"/>
        <v>1</v>
      </c>
      <c r="KH45" s="39">
        <f t="shared" ca="1" si="259"/>
        <v>0</v>
      </c>
      <c r="KI45" s="39">
        <f t="shared" ca="1" si="260"/>
        <v>0</v>
      </c>
      <c r="KJ45" s="39">
        <f t="shared" ca="1" si="261"/>
        <v>0</v>
      </c>
      <c r="KK45" s="39">
        <f t="shared" ca="1" si="262"/>
        <v>0</v>
      </c>
      <c r="KL45" s="39">
        <f t="shared" ca="1" si="263"/>
        <v>0</v>
      </c>
      <c r="KM45" s="39">
        <f t="shared" ca="1" si="264"/>
        <v>0</v>
      </c>
      <c r="KN45" s="39">
        <f t="shared" ca="1" si="265"/>
        <v>0</v>
      </c>
      <c r="KO45" s="39">
        <f t="shared" ca="1" si="266"/>
        <v>0</v>
      </c>
      <c r="KP45" s="39">
        <f t="shared" ca="1" si="267"/>
        <v>0</v>
      </c>
      <c r="KQ45" s="39">
        <f t="shared" ca="1" si="268"/>
        <v>0</v>
      </c>
      <c r="KR45" s="39">
        <f t="shared" ca="1" si="269"/>
        <v>0</v>
      </c>
      <c r="KS45" s="39">
        <f t="shared" ca="1" si="270"/>
        <v>0</v>
      </c>
      <c r="KT45" s="39">
        <f t="shared" ca="1" si="271"/>
        <v>0</v>
      </c>
      <c r="KU45" s="39">
        <f t="shared" ca="1" si="272"/>
        <v>0</v>
      </c>
      <c r="KV45" s="39">
        <f t="shared" ca="1" si="273"/>
        <v>0</v>
      </c>
      <c r="KW45" s="39">
        <f t="shared" ca="1" si="274"/>
        <v>0</v>
      </c>
      <c r="KX45" s="39">
        <f t="shared" ca="1" si="275"/>
        <v>-245</v>
      </c>
      <c r="KY45" s="39">
        <f t="shared" ca="1" si="276"/>
        <v>2</v>
      </c>
      <c r="KZ45" s="39">
        <f t="shared" ca="1" si="277"/>
        <v>1</v>
      </c>
      <c r="LA45" s="39">
        <f t="shared" ca="1" si="278"/>
        <v>139</v>
      </c>
      <c r="LB45" s="39">
        <f t="shared" ca="1" si="279"/>
        <v>0</v>
      </c>
      <c r="LC45" s="39">
        <f t="shared" ca="1" si="280"/>
        <v>0</v>
      </c>
      <c r="LD45" s="39">
        <f t="shared" ca="1" si="281"/>
        <v>0</v>
      </c>
      <c r="LE45" s="39">
        <f t="shared" ca="1" si="282"/>
        <v>0</v>
      </c>
      <c r="LF45" s="39">
        <f t="shared" ca="1" si="283"/>
        <v>2</v>
      </c>
      <c r="LG45" s="39">
        <f t="shared" ca="1" si="284"/>
        <v>2</v>
      </c>
      <c r="LH45" s="39">
        <f t="shared" ca="1" si="285"/>
        <v>160</v>
      </c>
      <c r="LI45" s="39">
        <f t="shared" ca="1" si="286"/>
        <v>5</v>
      </c>
      <c r="LJ45" s="39">
        <f t="shared" ca="1" si="287"/>
        <v>10</v>
      </c>
      <c r="LK45" s="39">
        <f t="shared" ca="1" si="288"/>
        <v>0</v>
      </c>
      <c r="LL45" s="39">
        <f t="shared" ca="1" si="289"/>
        <v>0</v>
      </c>
      <c r="LM45" s="39">
        <f t="shared" ca="1" si="290"/>
        <v>0</v>
      </c>
      <c r="LN45" s="39">
        <f t="shared" ca="1" si="291"/>
        <v>0</v>
      </c>
      <c r="LO45" s="39">
        <f t="shared" ca="1" si="292"/>
        <v>0</v>
      </c>
      <c r="LP45" s="39">
        <f t="shared" ca="1" si="293"/>
        <v>0</v>
      </c>
      <c r="LQ45" s="39">
        <f t="shared" ca="1" si="294"/>
        <v>0</v>
      </c>
      <c r="LR45" s="39">
        <f t="shared" ca="1" si="295"/>
        <v>0</v>
      </c>
      <c r="LS45" s="39">
        <f t="shared" ca="1" si="296"/>
        <v>2</v>
      </c>
      <c r="LT45" s="39">
        <f t="shared" ca="1" si="297"/>
        <v>769</v>
      </c>
      <c r="LU45" s="39">
        <f t="shared" ca="1" si="298"/>
        <v>5</v>
      </c>
      <c r="LV45" s="39">
        <f t="shared" ca="1" si="299"/>
        <v>13</v>
      </c>
      <c r="LW45" s="39">
        <f t="shared" ca="1" si="300"/>
        <v>59</v>
      </c>
      <c r="LX45" s="39">
        <f t="shared" ca="1" si="301"/>
        <v>6400</v>
      </c>
      <c r="LY45" s="39">
        <f t="shared" ca="1" si="302"/>
        <v>29</v>
      </c>
      <c r="LZ45" s="39">
        <f t="shared" ca="1" si="303"/>
        <v>863887</v>
      </c>
      <c r="MA45" s="39">
        <f t="shared" ca="1" si="304"/>
        <v>16</v>
      </c>
      <c r="MB45" s="39">
        <f t="shared" ca="1" si="305"/>
        <v>0</v>
      </c>
      <c r="MC45" s="39">
        <f t="shared" ca="1" si="306"/>
        <v>0</v>
      </c>
      <c r="MD45" s="39">
        <f t="shared" ca="1" si="307"/>
        <v>0</v>
      </c>
      <c r="ME45" s="39">
        <f t="shared" ca="1" si="308"/>
        <v>0</v>
      </c>
      <c r="MF45" s="39">
        <f t="shared" ca="1" si="309"/>
        <v>0</v>
      </c>
      <c r="MG45" s="39">
        <f t="shared" ca="1" si="310"/>
        <v>0</v>
      </c>
      <c r="MH45" s="39">
        <f t="shared" ca="1" si="311"/>
        <v>0</v>
      </c>
      <c r="MI45" s="39">
        <f t="shared" ca="1" si="312"/>
        <v>0</v>
      </c>
      <c r="MJ45" s="39">
        <f t="shared" ca="1" si="313"/>
        <v>0</v>
      </c>
      <c r="MK45" s="39">
        <f t="shared" ca="1" si="314"/>
        <v>0</v>
      </c>
      <c r="ML45" s="39">
        <f t="shared" ca="1" si="315"/>
        <v>0</v>
      </c>
      <c r="MM45" s="39">
        <f t="shared" ca="1" si="316"/>
        <v>0</v>
      </c>
      <c r="MN45" s="39">
        <f t="shared" ca="1" si="317"/>
        <v>0</v>
      </c>
      <c r="MO45" s="39">
        <f t="shared" ca="1" si="318"/>
        <v>0</v>
      </c>
      <c r="MP45" s="39">
        <f t="shared" ca="1" si="319"/>
        <v>0</v>
      </c>
      <c r="MQ45" s="39">
        <f t="shared" ca="1" si="320"/>
        <v>0</v>
      </c>
      <c r="MR45" s="39">
        <f t="shared" ca="1" si="321"/>
        <v>0</v>
      </c>
      <c r="MS45" s="39">
        <f t="shared" ca="1" si="322"/>
        <v>0</v>
      </c>
      <c r="MT45" s="39">
        <f t="shared" ca="1" si="323"/>
        <v>0</v>
      </c>
      <c r="MU45" s="39">
        <f t="shared" ca="1" si="324"/>
        <v>0</v>
      </c>
      <c r="MV45" s="39">
        <f t="shared" ca="1" si="325"/>
        <v>0</v>
      </c>
      <c r="MW45" s="39">
        <f t="shared" ca="1" si="326"/>
        <v>0</v>
      </c>
      <c r="MX45" s="39">
        <f t="shared" ca="1" si="327"/>
        <v>0</v>
      </c>
      <c r="MY45" s="39">
        <f t="shared" ca="1" si="328"/>
        <v>0</v>
      </c>
      <c r="MZ45" s="39">
        <f t="shared" ca="1" si="329"/>
        <v>0</v>
      </c>
      <c r="NA45" s="39">
        <f t="shared" ca="1" si="330"/>
        <v>0</v>
      </c>
      <c r="NB45" s="39">
        <f t="shared" ca="1" si="331"/>
        <v>10</v>
      </c>
      <c r="NC45" s="39">
        <f t="shared" ca="1" si="332"/>
        <v>5</v>
      </c>
      <c r="ND45" s="39">
        <f t="shared" ca="1" si="333"/>
        <v>125</v>
      </c>
      <c r="NE45" s="39">
        <f t="shared" ca="1" si="334"/>
        <v>5</v>
      </c>
      <c r="NF45" s="39">
        <f t="shared" ca="1" si="335"/>
        <v>0</v>
      </c>
      <c r="NG45" s="39">
        <f t="shared" ca="1" si="336"/>
        <v>0</v>
      </c>
      <c r="NH45" s="39">
        <f t="shared" ca="1" si="337"/>
        <v>0</v>
      </c>
      <c r="NI45" s="39">
        <f t="shared" ca="1" si="338"/>
        <v>22132</v>
      </c>
      <c r="NJ45" s="39">
        <f t="shared" ca="1" si="339"/>
        <v>0</v>
      </c>
      <c r="NK45" s="39">
        <f t="shared" ca="1" si="340"/>
        <v>0</v>
      </c>
      <c r="NL45" s="39">
        <f t="shared" ca="1" si="341"/>
        <v>0</v>
      </c>
      <c r="NM45" s="39">
        <f t="shared" ca="1" si="342"/>
        <v>0</v>
      </c>
      <c r="NN45" s="39">
        <f t="shared" ca="1" si="343"/>
        <v>0</v>
      </c>
      <c r="NO45" s="39">
        <f t="shared" ca="1" si="344"/>
        <v>0</v>
      </c>
      <c r="NP45" s="39">
        <f t="shared" ca="1" si="345"/>
        <v>0</v>
      </c>
      <c r="NQ45" s="39">
        <f t="shared" ca="1" si="346"/>
        <v>0</v>
      </c>
      <c r="NR45" s="39">
        <f t="shared" ca="1" si="347"/>
        <v>0</v>
      </c>
      <c r="NS45" s="39">
        <f t="shared" ca="1" si="348"/>
        <v>0</v>
      </c>
      <c r="NT45" s="39">
        <f t="shared" ca="1" si="349"/>
        <v>0</v>
      </c>
      <c r="NU45" s="39">
        <f t="shared" ca="1" si="350"/>
        <v>0</v>
      </c>
      <c r="NV45" s="39">
        <f t="shared" ca="1" si="351"/>
        <v>0</v>
      </c>
    </row>
    <row r="46" spans="1:386" x14ac:dyDescent="0.2">
      <c r="A46" s="39">
        <f>'node config'!$A46</f>
        <v>21</v>
      </c>
      <c r="B46" s="39" t="str">
        <f>'node config'!$C46</f>
        <v>app_prod</v>
      </c>
      <c r="C46" s="39">
        <f>'node config'!E46</f>
        <v>3</v>
      </c>
      <c r="D46" s="40">
        <f>'node config'!$H46</f>
        <v>0</v>
      </c>
      <c r="E46" s="36">
        <f ca="1">IF(ISBLANK(OFFSET('node config'!$U46,0,2*(COLUMN()-COLUMN($E46)))),"",OFFSET('node config'!$U46,0,2*(COLUMN()-COLUMN($E46))))</f>
        <v>48</v>
      </c>
      <c r="F46" s="36" t="str">
        <f ca="1">IF(ISBLANK(OFFSET('node config'!$U46,0,2*(COLUMN()-COLUMN($E46)))),"",OFFSET('node config'!$U46,0,2*(COLUMN()-COLUMN($E46))))</f>
        <v/>
      </c>
      <c r="G46" s="36" t="str">
        <f ca="1">IF(ISBLANK(OFFSET('node config'!$U46,0,2*(COLUMN()-COLUMN($E46)))),"",OFFSET('node config'!$U46,0,2*(COLUMN()-COLUMN($E46))))</f>
        <v/>
      </c>
      <c r="H46" s="36" t="str">
        <f ca="1">IF(ISBLANK(OFFSET('node config'!$U46,0,2*(COLUMN()-COLUMN($E46)))),"",OFFSET('node config'!$U46,0,2*(COLUMN()-COLUMN($E46))))</f>
        <v/>
      </c>
      <c r="I46" s="36" t="str">
        <f ca="1">IF(ISBLANK(OFFSET('node config'!$U46,0,2*(COLUMN()-COLUMN($E46)))),"",OFFSET('node config'!$U46,0,2*(COLUMN()-COLUMN($E46))))</f>
        <v/>
      </c>
      <c r="J46" s="36" t="str">
        <f ca="1">IF(ISBLANK(OFFSET('node config'!$U46,0,2*(COLUMN()-COLUMN($E46)))),"",OFFSET('node config'!$U46,0,2*(COLUMN()-COLUMN($E46))))</f>
        <v/>
      </c>
      <c r="K46" s="36" t="str">
        <f ca="1">IF(ISBLANK(OFFSET('node config'!$U46,0,2*(COLUMN()-COLUMN($E46)))),"",OFFSET('node config'!$U46,0,2*(COLUMN()-COLUMN($E46))))</f>
        <v/>
      </c>
      <c r="L46" s="36" t="str">
        <f ca="1">IF(ISBLANK(OFFSET('node config'!$U46,0,2*(COLUMN()-COLUMN($E46)))),"",OFFSET('node config'!$U46,0,2*(COLUMN()-COLUMN($E46))))</f>
        <v/>
      </c>
      <c r="M46" s="38">
        <f ca="1">IFERROR(OFFSET('node config'!$V46,0,2*(COLUMN()-COLUMN($M46)))/INDEX('node config'!$B46:$B95,MATCH(E46,'node config'!$A46:$A95,0))-1,"")</f>
        <v>1</v>
      </c>
      <c r="N46" s="38" t="str">
        <f ca="1">IFERROR(OFFSET('node config'!$V46,0,2*(COLUMN()-COLUMN($M46)))/INDEX('node config'!$B46:$B95,MATCH(F46,'node config'!$A46:$A95,0))-1,"")</f>
        <v/>
      </c>
      <c r="O46" s="38" t="str">
        <f ca="1">IFERROR(OFFSET('node config'!$V46,0,2*(COLUMN()-COLUMN($M46)))/INDEX('node config'!$B46:$B95,MATCH(G46,'node config'!$A46:$A95,0))-1,"")</f>
        <v/>
      </c>
      <c r="P46" s="38" t="str">
        <f ca="1">IFERROR(OFFSET('node config'!$V46,0,2*(COLUMN()-COLUMN($M46)))/INDEX('node config'!$B46:$B95,MATCH(H46,'node config'!$A46:$A95,0))-1,"")</f>
        <v/>
      </c>
      <c r="Q46" s="38" t="str">
        <f ca="1">IFERROR(OFFSET('node config'!$V46,0,2*(COLUMN()-COLUMN($M46)))/INDEX('node config'!$B46:$B95,MATCH(I46,'node config'!$A46:$A95,0))-1,"")</f>
        <v/>
      </c>
      <c r="R46" s="38" t="str">
        <f ca="1">IFERROR(OFFSET('node config'!$V46,0,2*(COLUMN()-COLUMN($M46)))/INDEX('node config'!$B46:$B95,MATCH(J46,'node config'!$A46:$A95,0))-1,"")</f>
        <v/>
      </c>
      <c r="S46" s="38" t="str">
        <f ca="1">IFERROR(OFFSET('node config'!$V46,0,2*(COLUMN()-COLUMN($M46)))/INDEX('node config'!$B46:$B95,MATCH(K46,'node config'!$A46:$A95,0))-1,"")</f>
        <v/>
      </c>
      <c r="T46" s="38" t="str">
        <f ca="1">IFERROR(OFFSET('node config'!$V46,0,2*(COLUMN()-COLUMN($M46)))/INDEX('node config'!$B46:$B95,MATCH(L46,'node config'!$A46:$A95,0))-1,"")</f>
        <v/>
      </c>
      <c r="U46" s="36">
        <f t="shared" ca="1" si="352"/>
        <v>337</v>
      </c>
      <c r="V46" s="36" t="str">
        <f t="shared" ca="1" si="352"/>
        <v/>
      </c>
      <c r="W46" s="36" t="str">
        <f t="shared" ca="1" si="352"/>
        <v/>
      </c>
      <c r="X46" s="36" t="str">
        <f t="shared" ca="1" si="352"/>
        <v/>
      </c>
      <c r="Y46" s="36" t="str">
        <f t="shared" ca="1" si="352"/>
        <v/>
      </c>
      <c r="Z46" s="36" t="str">
        <f t="shared" ca="1" si="352"/>
        <v/>
      </c>
      <c r="AA46" s="36" t="str">
        <f t="shared" ca="1" si="352"/>
        <v/>
      </c>
      <c r="AB46" s="36" t="str">
        <f t="shared" ca="1" si="352"/>
        <v/>
      </c>
      <c r="AC46" s="40">
        <f t="shared" ca="1" si="353"/>
        <v>1382219200</v>
      </c>
      <c r="AD46" s="40">
        <f t="shared" ca="1" si="354"/>
        <v>5</v>
      </c>
      <c r="AE46" s="40">
        <f t="shared" ca="1" si="355"/>
        <v>2</v>
      </c>
      <c r="AF46" s="40">
        <f t="shared" ca="1" si="356"/>
        <v>138221920</v>
      </c>
      <c r="AG46" s="40">
        <f t="shared" ca="1" si="357"/>
        <v>0</v>
      </c>
      <c r="AH46" s="40">
        <f t="shared" ca="1" si="358"/>
        <v>0</v>
      </c>
      <c r="AI46" s="40">
        <f t="shared" ca="1" si="359"/>
        <v>0</v>
      </c>
      <c r="AJ46" s="40">
        <f t="shared" ca="1" si="360"/>
        <v>0</v>
      </c>
      <c r="AK46" s="39">
        <f t="shared" ca="1" si="2"/>
        <v>0</v>
      </c>
      <c r="AL46" s="39">
        <f t="shared" ca="1" si="3"/>
        <v>0</v>
      </c>
      <c r="AM46" s="39">
        <f t="shared" ca="1" si="4"/>
        <v>0</v>
      </c>
      <c r="AN46" s="39">
        <f t="shared" ca="1" si="5"/>
        <v>0</v>
      </c>
      <c r="AO46" s="39">
        <f t="shared" ca="1" si="6"/>
        <v>0</v>
      </c>
      <c r="AP46" s="39">
        <f t="shared" ca="1" si="7"/>
        <v>0</v>
      </c>
      <c r="AQ46" s="39">
        <f t="shared" ca="1" si="8"/>
        <v>0</v>
      </c>
      <c r="AR46" s="39">
        <f t="shared" ca="1" si="9"/>
        <v>22132</v>
      </c>
      <c r="AS46" s="39">
        <f t="shared" ca="1" si="10"/>
        <v>22132</v>
      </c>
      <c r="AT46" s="39">
        <f t="shared" ca="1" si="11"/>
        <v>22132</v>
      </c>
      <c r="AU46" s="39">
        <f t="shared" ca="1" si="12"/>
        <v>0</v>
      </c>
      <c r="AV46" s="39">
        <f t="shared" ca="1" si="13"/>
        <v>0</v>
      </c>
      <c r="AW46" s="39">
        <f t="shared" ca="1" si="14"/>
        <v>0</v>
      </c>
      <c r="AX46" s="39">
        <f t="shared" ca="1" si="15"/>
        <v>0</v>
      </c>
      <c r="AY46" s="39">
        <f t="shared" ca="1" si="16"/>
        <v>0</v>
      </c>
      <c r="AZ46" s="39">
        <f t="shared" ca="1" si="17"/>
        <v>0</v>
      </c>
      <c r="BA46" s="39">
        <f t="shared" ca="1" si="18"/>
        <v>0</v>
      </c>
      <c r="BB46" s="39">
        <f t="shared" ca="1" si="19"/>
        <v>0</v>
      </c>
      <c r="BC46" s="39">
        <f t="shared" ca="1" si="20"/>
        <v>0</v>
      </c>
      <c r="BD46" s="39">
        <f t="shared" ca="1" si="21"/>
        <v>0</v>
      </c>
      <c r="BE46" s="39">
        <f t="shared" ca="1" si="22"/>
        <v>0</v>
      </c>
      <c r="BF46" s="39">
        <f t="shared" ca="1" si="23"/>
        <v>0</v>
      </c>
      <c r="BG46" s="39">
        <f t="shared" ca="1" si="24"/>
        <v>0</v>
      </c>
      <c r="BH46" s="39">
        <f t="shared" ca="1" si="25"/>
        <v>0</v>
      </c>
      <c r="BI46" s="39">
        <f t="shared" ca="1" si="26"/>
        <v>0</v>
      </c>
      <c r="BJ46" s="39">
        <f t="shared" ca="1" si="27"/>
        <v>0</v>
      </c>
      <c r="BK46" s="39">
        <f t="shared" ca="1" si="28"/>
        <v>0</v>
      </c>
      <c r="BL46" s="39">
        <f t="shared" ca="1" si="29"/>
        <v>0</v>
      </c>
      <c r="BM46" s="39">
        <f t="shared" ca="1" si="30"/>
        <v>0</v>
      </c>
      <c r="BN46" s="39">
        <f t="shared" ca="1" si="31"/>
        <v>0</v>
      </c>
      <c r="BO46" s="39">
        <f t="shared" ca="1" si="32"/>
        <v>0</v>
      </c>
      <c r="BP46" s="39">
        <f t="shared" ca="1" si="33"/>
        <v>0</v>
      </c>
      <c r="BQ46" s="39">
        <f t="shared" ca="1" si="34"/>
        <v>0</v>
      </c>
      <c r="BR46" s="39">
        <f t="shared" ca="1" si="35"/>
        <v>0</v>
      </c>
      <c r="BS46" s="39">
        <f t="shared" ca="1" si="36"/>
        <v>0</v>
      </c>
      <c r="BT46" s="39">
        <f t="shared" ca="1" si="37"/>
        <v>2</v>
      </c>
      <c r="BU46" s="39">
        <f t="shared" ca="1" si="38"/>
        <v>29</v>
      </c>
      <c r="BV46" s="39">
        <f t="shared" ca="1" si="39"/>
        <v>-195</v>
      </c>
      <c r="BW46" s="39">
        <f t="shared" ca="1" si="40"/>
        <v>4</v>
      </c>
      <c r="BX46" s="39">
        <f t="shared" ca="1" si="41"/>
        <v>0</v>
      </c>
      <c r="BY46" s="39">
        <f t="shared" ca="1" si="42"/>
        <v>0</v>
      </c>
      <c r="BZ46" s="39">
        <f t="shared" ca="1" si="43"/>
        <v>0</v>
      </c>
      <c r="CA46" s="39">
        <f t="shared" ca="1" si="44"/>
        <v>0</v>
      </c>
      <c r="CB46" s="39">
        <f t="shared" ca="1" si="45"/>
        <v>0</v>
      </c>
      <c r="CC46" s="39">
        <f t="shared" ca="1" si="46"/>
        <v>0</v>
      </c>
      <c r="CD46" s="39">
        <f t="shared" ca="1" si="47"/>
        <v>0</v>
      </c>
      <c r="CE46" s="39">
        <f t="shared" ca="1" si="48"/>
        <v>0</v>
      </c>
      <c r="CF46" s="39">
        <f t="shared" ca="1" si="49"/>
        <v>0</v>
      </c>
      <c r="CG46" s="39">
        <f t="shared" ca="1" si="50"/>
        <v>0</v>
      </c>
      <c r="CH46" s="39">
        <f t="shared" ca="1" si="51"/>
        <v>0</v>
      </c>
      <c r="CI46" s="39">
        <f t="shared" ca="1" si="52"/>
        <v>0</v>
      </c>
      <c r="CJ46" s="39">
        <f t="shared" ca="1" si="53"/>
        <v>0</v>
      </c>
      <c r="CK46" s="39">
        <f t="shared" ca="1" si="54"/>
        <v>0</v>
      </c>
      <c r="CL46" s="39">
        <f t="shared" ca="1" si="55"/>
        <v>0</v>
      </c>
      <c r="CM46" s="39">
        <f t="shared" ca="1" si="56"/>
        <v>0</v>
      </c>
      <c r="CN46" s="39">
        <f t="shared" ca="1" si="57"/>
        <v>0</v>
      </c>
      <c r="CO46" s="39">
        <f t="shared" ca="1" si="58"/>
        <v>0</v>
      </c>
      <c r="CP46" s="39">
        <f t="shared" ca="1" si="59"/>
        <v>0</v>
      </c>
      <c r="CQ46" s="39">
        <f t="shared" ca="1" si="60"/>
        <v>0</v>
      </c>
      <c r="CR46" s="39">
        <f t="shared" ca="1" si="61"/>
        <v>0</v>
      </c>
      <c r="CS46" s="39">
        <f t="shared" ca="1" si="62"/>
        <v>0</v>
      </c>
      <c r="CT46" s="39">
        <f t="shared" ca="1" si="63"/>
        <v>0</v>
      </c>
      <c r="CU46" s="39">
        <f t="shared" ca="1" si="64"/>
        <v>0</v>
      </c>
      <c r="CV46" s="39">
        <f t="shared" ca="1" si="65"/>
        <v>47</v>
      </c>
      <c r="CW46" s="39">
        <f t="shared" ca="1" si="66"/>
        <v>23</v>
      </c>
      <c r="CX46" s="39">
        <f t="shared" ca="1" si="67"/>
        <v>870</v>
      </c>
      <c r="CY46" s="39">
        <f t="shared" ca="1" si="68"/>
        <v>1</v>
      </c>
      <c r="CZ46" s="39">
        <f t="shared" ca="1" si="69"/>
        <v>0</v>
      </c>
      <c r="DA46" s="39">
        <f t="shared" ca="1" si="70"/>
        <v>0</v>
      </c>
      <c r="DB46" s="39">
        <f t="shared" ca="1" si="71"/>
        <v>0</v>
      </c>
      <c r="DC46" s="39">
        <f t="shared" ca="1" si="72"/>
        <v>22132</v>
      </c>
      <c r="DD46" s="39">
        <f t="shared" ca="1" si="73"/>
        <v>22132</v>
      </c>
      <c r="DE46" s="39">
        <f t="shared" ca="1" si="74"/>
        <v>-45240</v>
      </c>
      <c r="DF46" s="39">
        <f t="shared" ca="1" si="75"/>
        <v>0</v>
      </c>
      <c r="DG46" s="39">
        <f t="shared" ca="1" si="76"/>
        <v>0</v>
      </c>
      <c r="DH46" s="39">
        <f t="shared" ca="1" si="77"/>
        <v>0</v>
      </c>
      <c r="DI46" s="39">
        <f t="shared" ca="1" si="78"/>
        <v>0</v>
      </c>
      <c r="DJ46" s="39">
        <f t="shared" ca="1" si="79"/>
        <v>0</v>
      </c>
      <c r="DK46" s="39">
        <f t="shared" ca="1" si="80"/>
        <v>0</v>
      </c>
      <c r="DL46" s="39">
        <f t="shared" ca="1" si="81"/>
        <v>0</v>
      </c>
      <c r="DM46" s="39">
        <f t="shared" ca="1" si="82"/>
        <v>0</v>
      </c>
      <c r="DN46" s="39">
        <f t="shared" ca="1" si="83"/>
        <v>0</v>
      </c>
      <c r="DO46" s="39">
        <f t="shared" ca="1" si="84"/>
        <v>0</v>
      </c>
      <c r="DP46" s="39">
        <f t="shared" ca="1" si="85"/>
        <v>0</v>
      </c>
      <c r="DQ46" s="39">
        <f t="shared" ca="1" si="86"/>
        <v>0</v>
      </c>
      <c r="DR46" s="39">
        <f t="shared" ca="1" si="87"/>
        <v>0</v>
      </c>
      <c r="DS46" s="39">
        <f t="shared" ca="1" si="88"/>
        <v>0</v>
      </c>
      <c r="DT46" s="39">
        <f t="shared" ca="1" si="89"/>
        <v>0</v>
      </c>
      <c r="DU46" s="39">
        <f t="shared" ca="1" si="90"/>
        <v>0</v>
      </c>
      <c r="DV46" s="39">
        <f t="shared" ca="1" si="91"/>
        <v>0</v>
      </c>
      <c r="DW46" s="39">
        <f t="shared" ca="1" si="92"/>
        <v>0</v>
      </c>
      <c r="DX46" s="39">
        <f t="shared" ca="1" si="93"/>
        <v>0</v>
      </c>
      <c r="DY46" s="39">
        <f t="shared" ca="1" si="94"/>
        <v>0</v>
      </c>
      <c r="DZ46" s="39">
        <f t="shared" ca="1" si="95"/>
        <v>0</v>
      </c>
      <c r="EA46" s="39">
        <f t="shared" ca="1" si="96"/>
        <v>0</v>
      </c>
      <c r="EB46" s="39">
        <f t="shared" ca="1" si="97"/>
        <v>0</v>
      </c>
      <c r="EC46" s="39">
        <f t="shared" ca="1" si="98"/>
        <v>0</v>
      </c>
      <c r="ED46" s="39">
        <f t="shared" ca="1" si="99"/>
        <v>0</v>
      </c>
      <c r="EE46" s="39">
        <f t="shared" ca="1" si="100"/>
        <v>0</v>
      </c>
      <c r="EF46" s="39">
        <f t="shared" ca="1" si="101"/>
        <v>0</v>
      </c>
      <c r="EG46" s="39">
        <f t="shared" ca="1" si="102"/>
        <v>0</v>
      </c>
      <c r="EH46" s="39">
        <f t="shared" ca="1" si="103"/>
        <v>0</v>
      </c>
      <c r="EI46" s="39">
        <f t="shared" ca="1" si="104"/>
        <v>0</v>
      </c>
      <c r="EJ46" s="39">
        <f t="shared" ca="1" si="105"/>
        <v>0</v>
      </c>
      <c r="EK46" s="39">
        <f t="shared" ca="1" si="106"/>
        <v>0</v>
      </c>
      <c r="EL46" s="39">
        <f t="shared" ca="1" si="107"/>
        <v>0</v>
      </c>
      <c r="EM46" s="39">
        <f t="shared" ca="1" si="108"/>
        <v>0</v>
      </c>
      <c r="EN46" s="39">
        <f t="shared" ca="1" si="109"/>
        <v>0</v>
      </c>
      <c r="EO46" s="39">
        <f t="shared" ca="1" si="110"/>
        <v>0</v>
      </c>
      <c r="EP46" s="39">
        <f t="shared" ca="1" si="111"/>
        <v>0</v>
      </c>
      <c r="EQ46" s="39">
        <f t="shared" ca="1" si="112"/>
        <v>0</v>
      </c>
      <c r="ER46" s="39">
        <f t="shared" ca="1" si="113"/>
        <v>0</v>
      </c>
      <c r="ES46" s="39">
        <f t="shared" ca="1" si="114"/>
        <v>0</v>
      </c>
      <c r="ET46" s="39">
        <f t="shared" ca="1" si="115"/>
        <v>0</v>
      </c>
      <c r="EU46" s="39">
        <f t="shared" ca="1" si="116"/>
        <v>0</v>
      </c>
      <c r="EV46" s="39">
        <f t="shared" ca="1" si="117"/>
        <v>0</v>
      </c>
      <c r="EW46" s="39">
        <f t="shared" ca="1" si="118"/>
        <v>0</v>
      </c>
      <c r="EX46" s="39">
        <f t="shared" ca="1" si="119"/>
        <v>0</v>
      </c>
      <c r="EY46" s="39">
        <f t="shared" ca="1" si="120"/>
        <v>0</v>
      </c>
      <c r="EZ46" s="39">
        <f t="shared" ca="1" si="121"/>
        <v>1094711488000</v>
      </c>
      <c r="FA46" s="39">
        <f t="shared" ca="1" si="122"/>
        <v>0</v>
      </c>
      <c r="FB46" s="39">
        <f t="shared" ca="1" si="123"/>
        <v>10840816283968</v>
      </c>
      <c r="FC46" s="39">
        <f t="shared" ca="1" si="124"/>
        <v>-22159702181760</v>
      </c>
      <c r="FD46" s="39">
        <f t="shared" ca="1" si="125"/>
        <v>0</v>
      </c>
      <c r="FE46" s="39">
        <f t="shared" ca="1" si="126"/>
        <v>0</v>
      </c>
      <c r="FF46" s="39">
        <f t="shared" ca="1" si="127"/>
        <v>0</v>
      </c>
      <c r="FG46" s="39">
        <f t="shared" ca="1" si="128"/>
        <v>0</v>
      </c>
      <c r="FH46" s="39">
        <f t="shared" ca="1" si="129"/>
        <v>0</v>
      </c>
      <c r="FI46" s="39">
        <f t="shared" ca="1" si="130"/>
        <v>0</v>
      </c>
      <c r="FJ46" s="39">
        <f t="shared" ca="1" si="131"/>
        <v>0</v>
      </c>
      <c r="FK46" s="39">
        <f t="shared" ca="1" si="132"/>
        <v>0</v>
      </c>
      <c r="FL46" s="39">
        <f t="shared" ca="1" si="133"/>
        <v>0</v>
      </c>
      <c r="FM46" s="39">
        <f t="shared" ca="1" si="134"/>
        <v>0</v>
      </c>
      <c r="FN46" s="39">
        <f t="shared" ca="1" si="135"/>
        <v>0</v>
      </c>
      <c r="FO46" s="39">
        <f t="shared" ca="1" si="136"/>
        <v>0</v>
      </c>
      <c r="FP46" s="39">
        <f t="shared" ca="1" si="137"/>
        <v>0</v>
      </c>
      <c r="FQ46" s="39">
        <f t="shared" ca="1" si="138"/>
        <v>0</v>
      </c>
      <c r="FR46" s="39">
        <f t="shared" ca="1" si="139"/>
        <v>0</v>
      </c>
      <c r="FS46" s="39">
        <f t="shared" ca="1" si="140"/>
        <v>0</v>
      </c>
      <c r="FT46" s="39">
        <f t="shared" ca="1" si="141"/>
        <v>0</v>
      </c>
      <c r="FU46" s="39">
        <f t="shared" ca="1" si="142"/>
        <v>0</v>
      </c>
      <c r="FV46" s="39">
        <f t="shared" ca="1" si="143"/>
        <v>0</v>
      </c>
      <c r="FW46" s="39">
        <f t="shared" ca="1" si="144"/>
        <v>0</v>
      </c>
      <c r="FX46" s="39">
        <f t="shared" ca="1" si="145"/>
        <v>0</v>
      </c>
      <c r="FY46" s="39">
        <f t="shared" ca="1" si="146"/>
        <v>0</v>
      </c>
      <c r="FZ46" s="39">
        <f t="shared" ca="1" si="147"/>
        <v>0</v>
      </c>
      <c r="GA46" s="39">
        <f t="shared" ca="1" si="148"/>
        <v>0</v>
      </c>
      <c r="GB46" s="39">
        <f t="shared" ca="1" si="149"/>
        <v>5</v>
      </c>
      <c r="GC46" s="39">
        <f t="shared" ca="1" si="150"/>
        <v>2</v>
      </c>
      <c r="GD46" s="39">
        <f t="shared" ca="1" si="151"/>
        <v>138221920</v>
      </c>
      <c r="GE46" s="39">
        <f t="shared" ca="1" si="152"/>
        <v>0</v>
      </c>
      <c r="GF46" s="39">
        <f t="shared" ca="1" si="153"/>
        <v>0</v>
      </c>
      <c r="GG46" s="39">
        <f t="shared" ca="1" si="154"/>
        <v>0</v>
      </c>
      <c r="GH46" s="39">
        <f t="shared" ca="1" si="155"/>
        <v>0</v>
      </c>
      <c r="GI46" s="39">
        <f t="shared" ca="1" si="156"/>
        <v>0</v>
      </c>
      <c r="GJ46" s="39">
        <f t="shared" ca="1" si="157"/>
        <v>0</v>
      </c>
      <c r="GK46" s="39">
        <f t="shared" ca="1" si="158"/>
        <v>0</v>
      </c>
      <c r="GL46" s="39">
        <f t="shared" ca="1" si="159"/>
        <v>0</v>
      </c>
      <c r="GM46" s="39">
        <f t="shared" ca="1" si="160"/>
        <v>0</v>
      </c>
      <c r="GN46" s="39">
        <f t="shared" ca="1" si="161"/>
        <v>0</v>
      </c>
      <c r="GO46" s="39">
        <f t="shared" ca="1" si="162"/>
        <v>0</v>
      </c>
      <c r="GP46" s="39">
        <f t="shared" ca="1" si="163"/>
        <v>0</v>
      </c>
      <c r="GQ46" s="39">
        <f t="shared" ca="1" si="164"/>
        <v>0</v>
      </c>
      <c r="GR46" s="39">
        <f t="shared" ca="1" si="165"/>
        <v>0</v>
      </c>
      <c r="GS46" s="39">
        <f t="shared" ca="1" si="166"/>
        <v>0</v>
      </c>
      <c r="GT46" s="39">
        <f t="shared" ca="1" si="167"/>
        <v>0</v>
      </c>
      <c r="GU46" s="39">
        <f t="shared" ca="1" si="168"/>
        <v>0</v>
      </c>
      <c r="GV46" s="39">
        <f t="shared" ca="1" si="169"/>
        <v>0</v>
      </c>
      <c r="GW46" s="39">
        <f t="shared" ca="1" si="170"/>
        <v>0</v>
      </c>
      <c r="GX46" s="39">
        <f t="shared" ca="1" si="171"/>
        <v>0</v>
      </c>
      <c r="GY46" s="39">
        <f t="shared" ca="1" si="172"/>
        <v>0</v>
      </c>
      <c r="GZ46" s="39">
        <f t="shared" ca="1" si="173"/>
        <v>0</v>
      </c>
      <c r="HA46" s="39">
        <f t="shared" ca="1" si="174"/>
        <v>0</v>
      </c>
      <c r="HB46" s="39">
        <f t="shared" ca="1" si="175"/>
        <v>0</v>
      </c>
      <c r="HC46" s="39">
        <f t="shared" ca="1" si="176"/>
        <v>0</v>
      </c>
      <c r="HD46" s="39">
        <f t="shared" ca="1" si="177"/>
        <v>0</v>
      </c>
      <c r="HE46" s="39">
        <f t="shared" ca="1" si="178"/>
        <v>0</v>
      </c>
      <c r="HF46" s="39">
        <f t="shared" ca="1" si="179"/>
        <v>0</v>
      </c>
      <c r="HG46" s="39">
        <f t="shared" ca="1" si="180"/>
        <v>0</v>
      </c>
      <c r="HH46" s="39">
        <f t="shared" ca="1" si="181"/>
        <v>0</v>
      </c>
      <c r="HI46" s="39">
        <f t="shared" ca="1" si="182"/>
        <v>0</v>
      </c>
      <c r="HJ46" s="39">
        <f t="shared" ca="1" si="183"/>
        <v>0</v>
      </c>
      <c r="HK46" s="39">
        <f t="shared" ca="1" si="184"/>
        <v>0</v>
      </c>
      <c r="HL46" s="39">
        <f t="shared" ca="1" si="185"/>
        <v>0</v>
      </c>
      <c r="HM46" s="39">
        <f t="shared" ca="1" si="186"/>
        <v>0</v>
      </c>
      <c r="HN46" s="39">
        <f t="shared" ca="1" si="187"/>
        <v>0</v>
      </c>
      <c r="HO46" s="39">
        <f t="shared" ca="1" si="188"/>
        <v>0</v>
      </c>
      <c r="HP46" s="39">
        <f t="shared" ca="1" si="189"/>
        <v>0</v>
      </c>
      <c r="HQ46" s="39">
        <f t="shared" ca="1" si="190"/>
        <v>0</v>
      </c>
      <c r="HR46" s="39">
        <f t="shared" ca="1" si="191"/>
        <v>36241</v>
      </c>
      <c r="HS46" s="39">
        <f t="shared" ca="1" si="192"/>
        <v>2</v>
      </c>
      <c r="HT46" s="39">
        <f t="shared" ca="1" si="193"/>
        <v>1</v>
      </c>
      <c r="HU46" s="39">
        <f t="shared" ca="1" si="194"/>
        <v>0</v>
      </c>
      <c r="HV46" s="39">
        <f t="shared" ca="1" si="195"/>
        <v>0</v>
      </c>
      <c r="HW46" s="39">
        <f t="shared" ca="1" si="196"/>
        <v>0</v>
      </c>
      <c r="HX46" s="39">
        <f t="shared" ca="1" si="197"/>
        <v>0</v>
      </c>
      <c r="HY46" s="39">
        <f t="shared" ca="1" si="198"/>
        <v>0</v>
      </c>
      <c r="HZ46" s="39">
        <f t="shared" ca="1" si="199"/>
        <v>0</v>
      </c>
      <c r="IA46" s="39">
        <f t="shared" ca="1" si="200"/>
        <v>0</v>
      </c>
      <c r="IB46" s="39">
        <f t="shared" ca="1" si="201"/>
        <v>0</v>
      </c>
      <c r="IC46" s="39">
        <f t="shared" ca="1" si="202"/>
        <v>0</v>
      </c>
      <c r="ID46" s="39">
        <f t="shared" ca="1" si="203"/>
        <v>0</v>
      </c>
      <c r="IE46" s="39">
        <f t="shared" ca="1" si="204"/>
        <v>0</v>
      </c>
      <c r="IF46" s="39">
        <f t="shared" ca="1" si="205"/>
        <v>13822192</v>
      </c>
      <c r="IG46" s="39">
        <f t="shared" ca="1" si="206"/>
        <v>5</v>
      </c>
      <c r="IH46" s="39">
        <f t="shared" ca="1" si="207"/>
        <v>2</v>
      </c>
      <c r="II46" s="39">
        <f t="shared" ca="1" si="208"/>
        <v>0</v>
      </c>
      <c r="IJ46" s="39">
        <f t="shared" ca="1" si="209"/>
        <v>0</v>
      </c>
      <c r="IK46" s="39">
        <f t="shared" ca="1" si="210"/>
        <v>0</v>
      </c>
      <c r="IL46" s="39">
        <f t="shared" ca="1" si="211"/>
        <v>0</v>
      </c>
      <c r="IM46" s="39">
        <f t="shared" ca="1" si="212"/>
        <v>1</v>
      </c>
      <c r="IN46" s="39">
        <f t="shared" ca="1" si="213"/>
        <v>421</v>
      </c>
      <c r="IO46" s="39">
        <f t="shared" ca="1" si="214"/>
        <v>-84</v>
      </c>
      <c r="IP46" s="39">
        <f t="shared" ca="1" si="215"/>
        <v>0</v>
      </c>
      <c r="IQ46" s="39">
        <f t="shared" ca="1" si="216"/>
        <v>0</v>
      </c>
      <c r="IR46" s="39">
        <f t="shared" ca="1" si="217"/>
        <v>0</v>
      </c>
      <c r="IS46" s="39">
        <f t="shared" ca="1" si="218"/>
        <v>0</v>
      </c>
      <c r="IT46" s="39">
        <f t="shared" ca="1" si="219"/>
        <v>0</v>
      </c>
      <c r="IU46" s="39">
        <f t="shared" ca="1" si="220"/>
        <v>0</v>
      </c>
      <c r="IV46" s="39">
        <f t="shared" ca="1" si="221"/>
        <v>0</v>
      </c>
      <c r="IW46" s="39">
        <f t="shared" ca="1" si="222"/>
        <v>0</v>
      </c>
      <c r="IX46" s="39">
        <f t="shared" ca="1" si="223"/>
        <v>0</v>
      </c>
      <c r="IY46" s="39">
        <f t="shared" ca="1" si="224"/>
        <v>0</v>
      </c>
      <c r="IZ46" s="39">
        <f t="shared" ca="1" si="225"/>
        <v>0</v>
      </c>
      <c r="JA46" s="39">
        <f t="shared" ca="1" si="226"/>
        <v>0</v>
      </c>
      <c r="JB46" s="39">
        <f t="shared" ca="1" si="227"/>
        <v>0</v>
      </c>
      <c r="JC46" s="39">
        <f t="shared" ca="1" si="228"/>
        <v>0</v>
      </c>
      <c r="JD46" s="39">
        <f t="shared" ca="1" si="229"/>
        <v>0</v>
      </c>
      <c r="JE46" s="39">
        <f t="shared" ca="1" si="230"/>
        <v>0</v>
      </c>
      <c r="JF46" s="39">
        <f t="shared" ca="1" si="231"/>
        <v>0</v>
      </c>
      <c r="JG46" s="39">
        <f t="shared" ca="1" si="232"/>
        <v>0</v>
      </c>
      <c r="JH46" s="39">
        <f t="shared" ca="1" si="233"/>
        <v>0</v>
      </c>
      <c r="JI46" s="39">
        <f t="shared" ca="1" si="234"/>
        <v>0</v>
      </c>
      <c r="JJ46" s="39">
        <f t="shared" ca="1" si="235"/>
        <v>0</v>
      </c>
      <c r="JK46" s="39">
        <f t="shared" ca="1" si="236"/>
        <v>0</v>
      </c>
      <c r="JL46" s="39">
        <f t="shared" ca="1" si="237"/>
        <v>0</v>
      </c>
      <c r="JM46" s="39">
        <f t="shared" ca="1" si="238"/>
        <v>0</v>
      </c>
      <c r="JN46" s="39">
        <f t="shared" ca="1" si="239"/>
        <v>0</v>
      </c>
      <c r="JO46" s="39">
        <f t="shared" ca="1" si="240"/>
        <v>-45591</v>
      </c>
      <c r="JP46" s="39">
        <f t="shared" ca="1" si="241"/>
        <v>72482</v>
      </c>
      <c r="JQ46" s="39">
        <f t="shared" ca="1" si="242"/>
        <v>940470</v>
      </c>
      <c r="JR46" s="39">
        <f t="shared" ca="1" si="243"/>
        <v>-35364</v>
      </c>
      <c r="JS46" s="39">
        <f t="shared" ca="1" si="244"/>
        <v>-68110</v>
      </c>
      <c r="JT46" s="39">
        <f t="shared" ca="1" si="245"/>
        <v>0</v>
      </c>
      <c r="JU46" s="39">
        <f t="shared" ca="1" si="246"/>
        <v>0</v>
      </c>
      <c r="JV46" s="39">
        <f t="shared" ca="1" si="247"/>
        <v>0</v>
      </c>
      <c r="JW46" s="39">
        <f t="shared" ca="1" si="248"/>
        <v>0</v>
      </c>
      <c r="JX46" s="39">
        <f t="shared" ca="1" si="249"/>
        <v>0</v>
      </c>
      <c r="JY46" s="39">
        <f t="shared" ca="1" si="250"/>
        <v>0</v>
      </c>
      <c r="JZ46" s="39">
        <f t="shared" ca="1" si="251"/>
        <v>0</v>
      </c>
      <c r="KA46" s="39">
        <f t="shared" ca="1" si="252"/>
        <v>0</v>
      </c>
      <c r="KB46" s="39">
        <f t="shared" ca="1" si="253"/>
        <v>0</v>
      </c>
      <c r="KC46" s="39">
        <f t="shared" ca="1" si="254"/>
        <v>-167</v>
      </c>
      <c r="KD46" s="39">
        <f t="shared" ca="1" si="255"/>
        <v>7</v>
      </c>
      <c r="KE46" s="39">
        <f t="shared" ca="1" si="256"/>
        <v>3</v>
      </c>
      <c r="KF46" s="39">
        <f t="shared" ca="1" si="257"/>
        <v>13</v>
      </c>
      <c r="KG46" s="39">
        <f t="shared" ca="1" si="258"/>
        <v>1</v>
      </c>
      <c r="KH46" s="39">
        <f t="shared" ca="1" si="259"/>
        <v>0</v>
      </c>
      <c r="KI46" s="39">
        <f t="shared" ca="1" si="260"/>
        <v>0</v>
      </c>
      <c r="KJ46" s="39">
        <f t="shared" ca="1" si="261"/>
        <v>0</v>
      </c>
      <c r="KK46" s="39">
        <f t="shared" ca="1" si="262"/>
        <v>0</v>
      </c>
      <c r="KL46" s="39">
        <f t="shared" ca="1" si="263"/>
        <v>0</v>
      </c>
      <c r="KM46" s="39">
        <f t="shared" ca="1" si="264"/>
        <v>0</v>
      </c>
      <c r="KN46" s="39">
        <f t="shared" ca="1" si="265"/>
        <v>0</v>
      </c>
      <c r="KO46" s="39">
        <f t="shared" ca="1" si="266"/>
        <v>0</v>
      </c>
      <c r="KP46" s="39">
        <f t="shared" ca="1" si="267"/>
        <v>0</v>
      </c>
      <c r="KQ46" s="39">
        <f t="shared" ca="1" si="268"/>
        <v>0</v>
      </c>
      <c r="KR46" s="39">
        <f t="shared" ca="1" si="269"/>
        <v>0</v>
      </c>
      <c r="KS46" s="39">
        <f t="shared" ca="1" si="270"/>
        <v>0</v>
      </c>
      <c r="KT46" s="39">
        <f t="shared" ca="1" si="271"/>
        <v>0</v>
      </c>
      <c r="KU46" s="39">
        <f t="shared" ca="1" si="272"/>
        <v>0</v>
      </c>
      <c r="KV46" s="39">
        <f t="shared" ca="1" si="273"/>
        <v>0</v>
      </c>
      <c r="KW46" s="39">
        <f t="shared" ca="1" si="274"/>
        <v>0</v>
      </c>
      <c r="KX46" s="39">
        <f t="shared" ca="1" si="275"/>
        <v>-245</v>
      </c>
      <c r="KY46" s="39">
        <f t="shared" ca="1" si="276"/>
        <v>2</v>
      </c>
      <c r="KZ46" s="39">
        <f t="shared" ca="1" si="277"/>
        <v>1</v>
      </c>
      <c r="LA46" s="39">
        <f t="shared" ca="1" si="278"/>
        <v>139</v>
      </c>
      <c r="LB46" s="39">
        <f t="shared" ca="1" si="279"/>
        <v>0</v>
      </c>
      <c r="LC46" s="39">
        <f t="shared" ca="1" si="280"/>
        <v>0</v>
      </c>
      <c r="LD46" s="39">
        <f t="shared" ca="1" si="281"/>
        <v>0</v>
      </c>
      <c r="LE46" s="39">
        <f t="shared" ca="1" si="282"/>
        <v>0</v>
      </c>
      <c r="LF46" s="39">
        <f t="shared" ca="1" si="283"/>
        <v>2</v>
      </c>
      <c r="LG46" s="39">
        <f t="shared" ca="1" si="284"/>
        <v>2</v>
      </c>
      <c r="LH46" s="39">
        <f t="shared" ca="1" si="285"/>
        <v>160</v>
      </c>
      <c r="LI46" s="39">
        <f t="shared" ca="1" si="286"/>
        <v>5</v>
      </c>
      <c r="LJ46" s="39">
        <f t="shared" ca="1" si="287"/>
        <v>10</v>
      </c>
      <c r="LK46" s="39">
        <f t="shared" ca="1" si="288"/>
        <v>0</v>
      </c>
      <c r="LL46" s="39">
        <f t="shared" ca="1" si="289"/>
        <v>0</v>
      </c>
      <c r="LM46" s="39">
        <f t="shared" ca="1" si="290"/>
        <v>0</v>
      </c>
      <c r="LN46" s="39">
        <f t="shared" ca="1" si="291"/>
        <v>0</v>
      </c>
      <c r="LO46" s="39">
        <f t="shared" ca="1" si="292"/>
        <v>0</v>
      </c>
      <c r="LP46" s="39">
        <f t="shared" ca="1" si="293"/>
        <v>0</v>
      </c>
      <c r="LQ46" s="39">
        <f t="shared" ca="1" si="294"/>
        <v>0</v>
      </c>
      <c r="LR46" s="39">
        <f t="shared" ca="1" si="295"/>
        <v>0</v>
      </c>
      <c r="LS46" s="39">
        <f t="shared" ca="1" si="296"/>
        <v>2</v>
      </c>
      <c r="LT46" s="39">
        <f t="shared" ca="1" si="297"/>
        <v>769</v>
      </c>
      <c r="LU46" s="39">
        <f t="shared" ca="1" si="298"/>
        <v>5</v>
      </c>
      <c r="LV46" s="39">
        <f t="shared" ca="1" si="299"/>
        <v>13</v>
      </c>
      <c r="LW46" s="39">
        <f t="shared" ca="1" si="300"/>
        <v>59</v>
      </c>
      <c r="LX46" s="39">
        <f t="shared" ca="1" si="301"/>
        <v>6400</v>
      </c>
      <c r="LY46" s="39">
        <f t="shared" ca="1" si="302"/>
        <v>29</v>
      </c>
      <c r="LZ46" s="39">
        <f t="shared" ca="1" si="303"/>
        <v>863887</v>
      </c>
      <c r="MA46" s="39">
        <f t="shared" ca="1" si="304"/>
        <v>16</v>
      </c>
      <c r="MB46" s="39">
        <f t="shared" ca="1" si="305"/>
        <v>0</v>
      </c>
      <c r="MC46" s="39">
        <f t="shared" ca="1" si="306"/>
        <v>0</v>
      </c>
      <c r="MD46" s="39">
        <f t="shared" ca="1" si="307"/>
        <v>0</v>
      </c>
      <c r="ME46" s="39">
        <f t="shared" ca="1" si="308"/>
        <v>0</v>
      </c>
      <c r="MF46" s="39">
        <f t="shared" ca="1" si="309"/>
        <v>0</v>
      </c>
      <c r="MG46" s="39">
        <f t="shared" ca="1" si="310"/>
        <v>0</v>
      </c>
      <c r="MH46" s="39">
        <f t="shared" ca="1" si="311"/>
        <v>0</v>
      </c>
      <c r="MI46" s="39">
        <f t="shared" ca="1" si="312"/>
        <v>0</v>
      </c>
      <c r="MJ46" s="39">
        <f t="shared" ca="1" si="313"/>
        <v>0</v>
      </c>
      <c r="MK46" s="39">
        <f t="shared" ca="1" si="314"/>
        <v>0</v>
      </c>
      <c r="ML46" s="39">
        <f t="shared" ca="1" si="315"/>
        <v>0</v>
      </c>
      <c r="MM46" s="39">
        <f t="shared" ca="1" si="316"/>
        <v>0</v>
      </c>
      <c r="MN46" s="39">
        <f t="shared" ca="1" si="317"/>
        <v>0</v>
      </c>
      <c r="MO46" s="39">
        <f t="shared" ca="1" si="318"/>
        <v>0</v>
      </c>
      <c r="MP46" s="39">
        <f t="shared" ca="1" si="319"/>
        <v>0</v>
      </c>
      <c r="MQ46" s="39">
        <f t="shared" ca="1" si="320"/>
        <v>0</v>
      </c>
      <c r="MR46" s="39">
        <f t="shared" ca="1" si="321"/>
        <v>0</v>
      </c>
      <c r="MS46" s="39">
        <f t="shared" ca="1" si="322"/>
        <v>0</v>
      </c>
      <c r="MT46" s="39">
        <f t="shared" ca="1" si="323"/>
        <v>0</v>
      </c>
      <c r="MU46" s="39">
        <f t="shared" ca="1" si="324"/>
        <v>0</v>
      </c>
      <c r="MV46" s="39">
        <f t="shared" ca="1" si="325"/>
        <v>0</v>
      </c>
      <c r="MW46" s="39">
        <f t="shared" ca="1" si="326"/>
        <v>0</v>
      </c>
      <c r="MX46" s="39">
        <f t="shared" ca="1" si="327"/>
        <v>0</v>
      </c>
      <c r="MY46" s="39">
        <f t="shared" ca="1" si="328"/>
        <v>0</v>
      </c>
      <c r="MZ46" s="39">
        <f t="shared" ca="1" si="329"/>
        <v>0</v>
      </c>
      <c r="NA46" s="39">
        <f t="shared" ca="1" si="330"/>
        <v>0</v>
      </c>
      <c r="NB46" s="39">
        <f t="shared" ca="1" si="331"/>
        <v>10</v>
      </c>
      <c r="NC46" s="39">
        <f t="shared" ca="1" si="332"/>
        <v>5</v>
      </c>
      <c r="ND46" s="39">
        <f t="shared" ca="1" si="333"/>
        <v>125</v>
      </c>
      <c r="NE46" s="39">
        <f t="shared" ca="1" si="334"/>
        <v>5</v>
      </c>
      <c r="NF46" s="39">
        <f t="shared" ca="1" si="335"/>
        <v>0</v>
      </c>
      <c r="NG46" s="39">
        <f t="shared" ca="1" si="336"/>
        <v>0</v>
      </c>
      <c r="NH46" s="39">
        <f t="shared" ca="1" si="337"/>
        <v>0</v>
      </c>
      <c r="NI46" s="39">
        <f t="shared" ca="1" si="338"/>
        <v>22132</v>
      </c>
      <c r="NJ46" s="39">
        <f t="shared" ca="1" si="339"/>
        <v>1382219200</v>
      </c>
      <c r="NK46" s="39">
        <f t="shared" ca="1" si="340"/>
        <v>0</v>
      </c>
      <c r="NL46" s="39">
        <f t="shared" ca="1" si="341"/>
        <v>0</v>
      </c>
      <c r="NM46" s="39">
        <f t="shared" ca="1" si="342"/>
        <v>0</v>
      </c>
      <c r="NN46" s="39">
        <f t="shared" ca="1" si="343"/>
        <v>0</v>
      </c>
      <c r="NO46" s="39">
        <f t="shared" ca="1" si="344"/>
        <v>0</v>
      </c>
      <c r="NP46" s="39">
        <f t="shared" ca="1" si="345"/>
        <v>0</v>
      </c>
      <c r="NQ46" s="39">
        <f t="shared" ca="1" si="346"/>
        <v>0</v>
      </c>
      <c r="NR46" s="39">
        <f t="shared" ca="1" si="347"/>
        <v>0</v>
      </c>
      <c r="NS46" s="39">
        <f t="shared" ca="1" si="348"/>
        <v>0</v>
      </c>
      <c r="NT46" s="39">
        <f t="shared" ca="1" si="349"/>
        <v>0</v>
      </c>
      <c r="NU46" s="39">
        <f t="shared" ca="1" si="350"/>
        <v>0</v>
      </c>
      <c r="NV46" s="39">
        <f t="shared" ca="1" si="351"/>
        <v>0</v>
      </c>
    </row>
    <row r="47" spans="1:386" s="42" customFormat="1" x14ac:dyDescent="0.2">
      <c r="A47" s="42">
        <f>'node config'!$A47</f>
        <v>48</v>
      </c>
      <c r="B47" s="42" t="str">
        <f>'node config'!$C47</f>
        <v>app_prod</v>
      </c>
      <c r="C47" s="42">
        <f>'node config'!E47</f>
        <v>2</v>
      </c>
      <c r="D47" s="42">
        <f>'node config'!$H47</f>
        <v>0</v>
      </c>
      <c r="E47" s="42">
        <f ca="1">IF(ISBLANK(OFFSET('node config'!$U47,0,2*(COLUMN()-COLUMN($E47)))),"",OFFSET('node config'!$U47,0,2*(COLUMN()-COLUMN($E47))))</f>
        <v>17</v>
      </c>
      <c r="F47" s="42" t="str">
        <f ca="1">IF(ISBLANK(OFFSET('node config'!$U47,0,2*(COLUMN()-COLUMN($E47)))),"",OFFSET('node config'!$U47,0,2*(COLUMN()-COLUMN($E47))))</f>
        <v/>
      </c>
      <c r="G47" s="42" t="str">
        <f ca="1">IF(ISBLANK(OFFSET('node config'!$U47,0,2*(COLUMN()-COLUMN($E47)))),"",OFFSET('node config'!$U47,0,2*(COLUMN()-COLUMN($E47))))</f>
        <v/>
      </c>
      <c r="H47" s="42" t="str">
        <f ca="1">IF(ISBLANK(OFFSET('node config'!$U47,0,2*(COLUMN()-COLUMN($E47)))),"",OFFSET('node config'!$U47,0,2*(COLUMN()-COLUMN($E47))))</f>
        <v/>
      </c>
      <c r="I47" s="42" t="str">
        <f ca="1">IF(ISBLANK(OFFSET('node config'!$U47,0,2*(COLUMN()-COLUMN($E47)))),"",OFFSET('node config'!$U47,0,2*(COLUMN()-COLUMN($E47))))</f>
        <v/>
      </c>
      <c r="J47" s="42" t="str">
        <f ca="1">IF(ISBLANK(OFFSET('node config'!$U47,0,2*(COLUMN()-COLUMN($E47)))),"",OFFSET('node config'!$U47,0,2*(COLUMN()-COLUMN($E47))))</f>
        <v/>
      </c>
      <c r="K47" s="42" t="str">
        <f ca="1">IF(ISBLANK(OFFSET('node config'!$U47,0,2*(COLUMN()-COLUMN($E47)))),"",OFFSET('node config'!$U47,0,2*(COLUMN()-COLUMN($E47))))</f>
        <v/>
      </c>
      <c r="L47" s="42" t="str">
        <f ca="1">IF(ISBLANK(OFFSET('node config'!$U47,0,2*(COLUMN()-COLUMN($E47)))),"",OFFSET('node config'!$U47,0,2*(COLUMN()-COLUMN($E47))))</f>
        <v/>
      </c>
      <c r="M47" s="42">
        <f ca="1">IFERROR(OFFSET('node config'!$V47,0,2*(COLUMN()-COLUMN($M47)))/INDEX('node config'!$B47:$B96,MATCH(E47,'node config'!$A47:$A96,0))-1,"")</f>
        <v>1</v>
      </c>
      <c r="N47" s="42" t="str">
        <f ca="1">IFERROR(OFFSET('node config'!$V47,0,2*(COLUMN()-COLUMN($M47)))/INDEX('node config'!$B47:$B96,MATCH(F47,'node config'!$A47:$A96,0))-1,"")</f>
        <v/>
      </c>
      <c r="O47" s="42" t="str">
        <f ca="1">IFERROR(OFFSET('node config'!$V47,0,2*(COLUMN()-COLUMN($M47)))/INDEX('node config'!$B47:$B96,MATCH(G47,'node config'!$A47:$A96,0))-1,"")</f>
        <v/>
      </c>
      <c r="P47" s="42" t="str">
        <f ca="1">IFERROR(OFFSET('node config'!$V47,0,2*(COLUMN()-COLUMN($M47)))/INDEX('node config'!$B47:$B96,MATCH(H47,'node config'!$A47:$A96,0))-1,"")</f>
        <v/>
      </c>
      <c r="Q47" s="42" t="str">
        <f ca="1">IFERROR(OFFSET('node config'!$V47,0,2*(COLUMN()-COLUMN($M47)))/INDEX('node config'!$B47:$B96,MATCH(I47,'node config'!$A47:$A96,0))-1,"")</f>
        <v/>
      </c>
      <c r="R47" s="42" t="str">
        <f ca="1">IFERROR(OFFSET('node config'!$V47,0,2*(COLUMN()-COLUMN($M47)))/INDEX('node config'!$B47:$B96,MATCH(J47,'node config'!$A47:$A96,0))-1,"")</f>
        <v/>
      </c>
      <c r="S47" s="42" t="str">
        <f ca="1">IFERROR(OFFSET('node config'!$V47,0,2*(COLUMN()-COLUMN($M47)))/INDEX('node config'!$B47:$B96,MATCH(K47,'node config'!$A47:$A96,0))-1,"")</f>
        <v/>
      </c>
      <c r="T47" s="42" t="str">
        <f ca="1">IFERROR(OFFSET('node config'!$V47,0,2*(COLUMN()-COLUMN($M47)))/INDEX('node config'!$B47:$B96,MATCH(L47,'node config'!$A47:$A96,0))-1,"")</f>
        <v/>
      </c>
      <c r="U47" s="42">
        <f t="shared" ca="1" si="352"/>
        <v>120</v>
      </c>
      <c r="V47" s="42" t="str">
        <f t="shared" ca="1" si="352"/>
        <v/>
      </c>
      <c r="W47" s="42" t="str">
        <f t="shared" ca="1" si="352"/>
        <v/>
      </c>
      <c r="X47" s="42" t="str">
        <f t="shared" ca="1" si="352"/>
        <v/>
      </c>
      <c r="Y47" s="42" t="str">
        <f t="shared" ca="1" si="352"/>
        <v/>
      </c>
      <c r="Z47" s="42" t="str">
        <f t="shared" ca="1" si="352"/>
        <v/>
      </c>
      <c r="AA47" s="42" t="str">
        <f t="shared" ca="1" si="352"/>
        <v/>
      </c>
      <c r="AB47" s="42" t="str">
        <f t="shared" ca="1" si="352"/>
        <v/>
      </c>
      <c r="AC47" s="42">
        <f t="shared" ca="1" si="353"/>
        <v>30591275334400</v>
      </c>
      <c r="AD47" s="42">
        <f t="shared" ca="1" si="354"/>
        <v>22132</v>
      </c>
      <c r="AE47" s="42">
        <f t="shared" ca="1" si="355"/>
        <v>1382219200</v>
      </c>
      <c r="AF47" s="42">
        <f t="shared" ca="1" si="356"/>
        <v>0</v>
      </c>
      <c r="AG47" s="42">
        <f t="shared" ca="1" si="357"/>
        <v>0</v>
      </c>
      <c r="AH47" s="42">
        <f t="shared" ca="1" si="358"/>
        <v>0</v>
      </c>
      <c r="AI47" s="42">
        <f t="shared" ca="1" si="359"/>
        <v>0</v>
      </c>
      <c r="AJ47" s="42">
        <f t="shared" ca="1" si="360"/>
        <v>0</v>
      </c>
      <c r="AK47" s="42">
        <f t="shared" ca="1" si="2"/>
        <v>0</v>
      </c>
      <c r="AL47" s="42">
        <f t="shared" ca="1" si="3"/>
        <v>0</v>
      </c>
      <c r="AM47" s="42">
        <f t="shared" ca="1" si="4"/>
        <v>0</v>
      </c>
      <c r="AN47" s="42">
        <f t="shared" ca="1" si="5"/>
        <v>0</v>
      </c>
      <c r="AO47" s="42">
        <f t="shared" ca="1" si="6"/>
        <v>0</v>
      </c>
      <c r="AP47" s="42">
        <f t="shared" ca="1" si="7"/>
        <v>0</v>
      </c>
      <c r="AQ47" s="42">
        <f t="shared" ca="1" si="8"/>
        <v>0</v>
      </c>
      <c r="AR47" s="42">
        <f t="shared" ca="1" si="9"/>
        <v>22132</v>
      </c>
      <c r="AS47" s="42">
        <f t="shared" ca="1" si="10"/>
        <v>22132</v>
      </c>
      <c r="AT47" s="42">
        <f t="shared" ca="1" si="11"/>
        <v>22132</v>
      </c>
      <c r="AU47" s="42">
        <f t="shared" ca="1" si="12"/>
        <v>0</v>
      </c>
      <c r="AV47" s="42">
        <f t="shared" ca="1" si="13"/>
        <v>0</v>
      </c>
      <c r="AW47" s="42">
        <f t="shared" ca="1" si="14"/>
        <v>0</v>
      </c>
      <c r="AX47" s="42">
        <f t="shared" ca="1" si="15"/>
        <v>0</v>
      </c>
      <c r="AY47" s="42">
        <f t="shared" ca="1" si="16"/>
        <v>0</v>
      </c>
      <c r="AZ47" s="42">
        <f t="shared" ca="1" si="17"/>
        <v>0</v>
      </c>
      <c r="BA47" s="42">
        <f t="shared" ca="1" si="18"/>
        <v>0</v>
      </c>
      <c r="BB47" s="42">
        <f t="shared" ca="1" si="19"/>
        <v>0</v>
      </c>
      <c r="BC47" s="42">
        <f t="shared" ca="1" si="20"/>
        <v>0</v>
      </c>
      <c r="BD47" s="42">
        <f t="shared" ca="1" si="21"/>
        <v>0</v>
      </c>
      <c r="BE47" s="42">
        <f t="shared" ca="1" si="22"/>
        <v>0</v>
      </c>
      <c r="BF47" s="42">
        <f t="shared" ca="1" si="23"/>
        <v>0</v>
      </c>
      <c r="BG47" s="42">
        <f t="shared" ca="1" si="24"/>
        <v>0</v>
      </c>
      <c r="BH47" s="42">
        <f t="shared" ca="1" si="25"/>
        <v>0</v>
      </c>
      <c r="BI47" s="42">
        <f t="shared" ca="1" si="26"/>
        <v>0</v>
      </c>
      <c r="BJ47" s="42">
        <f t="shared" ca="1" si="27"/>
        <v>0</v>
      </c>
      <c r="BK47" s="42">
        <f t="shared" ca="1" si="28"/>
        <v>0</v>
      </c>
      <c r="BL47" s="42">
        <f t="shared" ca="1" si="29"/>
        <v>0</v>
      </c>
      <c r="BM47" s="42">
        <f t="shared" ca="1" si="30"/>
        <v>0</v>
      </c>
      <c r="BN47" s="42">
        <f t="shared" ca="1" si="31"/>
        <v>0</v>
      </c>
      <c r="BO47" s="42">
        <f t="shared" ca="1" si="32"/>
        <v>0</v>
      </c>
      <c r="BP47" s="42">
        <f t="shared" ca="1" si="33"/>
        <v>0</v>
      </c>
      <c r="BQ47" s="42">
        <f t="shared" ca="1" si="34"/>
        <v>0</v>
      </c>
      <c r="BR47" s="42">
        <f t="shared" ca="1" si="35"/>
        <v>0</v>
      </c>
      <c r="BS47" s="42">
        <f t="shared" ca="1" si="36"/>
        <v>0</v>
      </c>
      <c r="BT47" s="42">
        <f t="shared" ca="1" si="37"/>
        <v>2</v>
      </c>
      <c r="BU47" s="42">
        <f t="shared" ca="1" si="38"/>
        <v>29</v>
      </c>
      <c r="BV47" s="42">
        <f t="shared" ca="1" si="39"/>
        <v>-195</v>
      </c>
      <c r="BW47" s="42">
        <f t="shared" ca="1" si="40"/>
        <v>4</v>
      </c>
      <c r="BX47" s="42">
        <f t="shared" ca="1" si="41"/>
        <v>0</v>
      </c>
      <c r="BY47" s="42">
        <f t="shared" ca="1" si="42"/>
        <v>0</v>
      </c>
      <c r="BZ47" s="42">
        <f t="shared" ca="1" si="43"/>
        <v>0</v>
      </c>
      <c r="CA47" s="42">
        <f t="shared" ca="1" si="44"/>
        <v>0</v>
      </c>
      <c r="CB47" s="42">
        <f t="shared" ca="1" si="45"/>
        <v>0</v>
      </c>
      <c r="CC47" s="42">
        <f t="shared" ca="1" si="46"/>
        <v>0</v>
      </c>
      <c r="CD47" s="42">
        <f t="shared" ca="1" si="47"/>
        <v>0</v>
      </c>
      <c r="CE47" s="42">
        <f t="shared" ca="1" si="48"/>
        <v>0</v>
      </c>
      <c r="CF47" s="42">
        <f t="shared" ca="1" si="49"/>
        <v>0</v>
      </c>
      <c r="CG47" s="42">
        <f t="shared" ca="1" si="50"/>
        <v>0</v>
      </c>
      <c r="CH47" s="42">
        <f t="shared" ca="1" si="51"/>
        <v>0</v>
      </c>
      <c r="CI47" s="42">
        <f t="shared" ca="1" si="52"/>
        <v>0</v>
      </c>
      <c r="CJ47" s="42">
        <f t="shared" ca="1" si="53"/>
        <v>0</v>
      </c>
      <c r="CK47" s="42">
        <f t="shared" ca="1" si="54"/>
        <v>0</v>
      </c>
      <c r="CL47" s="42">
        <f t="shared" ca="1" si="55"/>
        <v>0</v>
      </c>
      <c r="CM47" s="42">
        <f t="shared" ca="1" si="56"/>
        <v>0</v>
      </c>
      <c r="CN47" s="42">
        <f t="shared" ca="1" si="57"/>
        <v>0</v>
      </c>
      <c r="CO47" s="42">
        <f t="shared" ca="1" si="58"/>
        <v>0</v>
      </c>
      <c r="CP47" s="42">
        <f t="shared" ca="1" si="59"/>
        <v>0</v>
      </c>
      <c r="CQ47" s="42">
        <f t="shared" ca="1" si="60"/>
        <v>0</v>
      </c>
      <c r="CR47" s="42">
        <f t="shared" ca="1" si="61"/>
        <v>0</v>
      </c>
      <c r="CS47" s="42">
        <f t="shared" ca="1" si="62"/>
        <v>0</v>
      </c>
      <c r="CT47" s="42">
        <f t="shared" ca="1" si="63"/>
        <v>0</v>
      </c>
      <c r="CU47" s="42">
        <f t="shared" ca="1" si="64"/>
        <v>0</v>
      </c>
      <c r="CV47" s="42">
        <f t="shared" ca="1" si="65"/>
        <v>47</v>
      </c>
      <c r="CW47" s="42">
        <f t="shared" ca="1" si="66"/>
        <v>23</v>
      </c>
      <c r="CX47" s="42">
        <f t="shared" ca="1" si="67"/>
        <v>870</v>
      </c>
      <c r="CY47" s="42">
        <f t="shared" ca="1" si="68"/>
        <v>1</v>
      </c>
      <c r="CZ47" s="42">
        <f t="shared" ca="1" si="69"/>
        <v>0</v>
      </c>
      <c r="DA47" s="42">
        <f t="shared" ca="1" si="70"/>
        <v>0</v>
      </c>
      <c r="DB47" s="42">
        <f t="shared" ca="1" si="71"/>
        <v>0</v>
      </c>
      <c r="DC47" s="42">
        <f t="shared" ca="1" si="72"/>
        <v>22132</v>
      </c>
      <c r="DD47" s="42">
        <f t="shared" ca="1" si="73"/>
        <v>22132</v>
      </c>
      <c r="DE47" s="42">
        <f t="shared" ca="1" si="74"/>
        <v>-45240</v>
      </c>
      <c r="DF47" s="42">
        <f t="shared" ca="1" si="75"/>
        <v>0</v>
      </c>
      <c r="DG47" s="42">
        <f t="shared" ca="1" si="76"/>
        <v>0</v>
      </c>
      <c r="DH47" s="42">
        <f t="shared" ca="1" si="77"/>
        <v>0</v>
      </c>
      <c r="DI47" s="42">
        <f t="shared" ca="1" si="78"/>
        <v>0</v>
      </c>
      <c r="DJ47" s="42">
        <f t="shared" ca="1" si="79"/>
        <v>0</v>
      </c>
      <c r="DK47" s="42">
        <f t="shared" ca="1" si="80"/>
        <v>0</v>
      </c>
      <c r="DL47" s="42">
        <f t="shared" ca="1" si="81"/>
        <v>0</v>
      </c>
      <c r="DM47" s="42">
        <f t="shared" ca="1" si="82"/>
        <v>0</v>
      </c>
      <c r="DN47" s="42">
        <f t="shared" ca="1" si="83"/>
        <v>0</v>
      </c>
      <c r="DO47" s="42">
        <f t="shared" ca="1" si="84"/>
        <v>0</v>
      </c>
      <c r="DP47" s="42">
        <f t="shared" ca="1" si="85"/>
        <v>0</v>
      </c>
      <c r="DQ47" s="42">
        <f t="shared" ca="1" si="86"/>
        <v>0</v>
      </c>
      <c r="DR47" s="42">
        <f t="shared" ca="1" si="87"/>
        <v>0</v>
      </c>
      <c r="DS47" s="42">
        <f t="shared" ca="1" si="88"/>
        <v>0</v>
      </c>
      <c r="DT47" s="42">
        <f t="shared" ca="1" si="89"/>
        <v>0</v>
      </c>
      <c r="DU47" s="42">
        <f t="shared" ca="1" si="90"/>
        <v>0</v>
      </c>
      <c r="DV47" s="42">
        <f t="shared" ca="1" si="91"/>
        <v>0</v>
      </c>
      <c r="DW47" s="42">
        <f t="shared" ca="1" si="92"/>
        <v>0</v>
      </c>
      <c r="DX47" s="42">
        <f t="shared" ca="1" si="93"/>
        <v>0</v>
      </c>
      <c r="DY47" s="42">
        <f t="shared" ca="1" si="94"/>
        <v>0</v>
      </c>
      <c r="DZ47" s="42">
        <f t="shared" ca="1" si="95"/>
        <v>0</v>
      </c>
      <c r="EA47" s="42">
        <f t="shared" ca="1" si="96"/>
        <v>0</v>
      </c>
      <c r="EB47" s="42">
        <f t="shared" ca="1" si="97"/>
        <v>0</v>
      </c>
      <c r="EC47" s="42">
        <f t="shared" ca="1" si="98"/>
        <v>0</v>
      </c>
      <c r="ED47" s="42">
        <f t="shared" ca="1" si="99"/>
        <v>0</v>
      </c>
      <c r="EE47" s="42">
        <f t="shared" ca="1" si="100"/>
        <v>0</v>
      </c>
      <c r="EF47" s="42">
        <f t="shared" ca="1" si="101"/>
        <v>0</v>
      </c>
      <c r="EG47" s="42">
        <f t="shared" ca="1" si="102"/>
        <v>0</v>
      </c>
      <c r="EH47" s="42">
        <f t="shared" ca="1" si="103"/>
        <v>0</v>
      </c>
      <c r="EI47" s="42">
        <f t="shared" ca="1" si="104"/>
        <v>0</v>
      </c>
      <c r="EJ47" s="42">
        <f t="shared" ca="1" si="105"/>
        <v>0</v>
      </c>
      <c r="EK47" s="42">
        <f t="shared" ca="1" si="106"/>
        <v>0</v>
      </c>
      <c r="EL47" s="42">
        <f t="shared" ca="1" si="107"/>
        <v>0</v>
      </c>
      <c r="EM47" s="42">
        <f t="shared" ca="1" si="108"/>
        <v>0</v>
      </c>
      <c r="EN47" s="42">
        <f t="shared" ca="1" si="109"/>
        <v>0</v>
      </c>
      <c r="EO47" s="42">
        <f t="shared" ca="1" si="110"/>
        <v>0</v>
      </c>
      <c r="EP47" s="42">
        <f t="shared" ca="1" si="111"/>
        <v>0</v>
      </c>
      <c r="EQ47" s="42">
        <f t="shared" ca="1" si="112"/>
        <v>0</v>
      </c>
      <c r="ER47" s="42">
        <f t="shared" ca="1" si="113"/>
        <v>0</v>
      </c>
      <c r="ES47" s="42">
        <f t="shared" ca="1" si="114"/>
        <v>0</v>
      </c>
      <c r="ET47" s="42">
        <f t="shared" ca="1" si="115"/>
        <v>0</v>
      </c>
      <c r="EU47" s="42">
        <f t="shared" ca="1" si="116"/>
        <v>0</v>
      </c>
      <c r="EV47" s="42">
        <f t="shared" ca="1" si="117"/>
        <v>0</v>
      </c>
      <c r="EW47" s="42">
        <f t="shared" ca="1" si="118"/>
        <v>0</v>
      </c>
      <c r="EX47" s="42">
        <f t="shared" ca="1" si="119"/>
        <v>0</v>
      </c>
      <c r="EY47" s="42">
        <f t="shared" ca="1" si="120"/>
        <v>0</v>
      </c>
      <c r="EZ47" s="42">
        <f t="shared" ca="1" si="121"/>
        <v>1094711488000</v>
      </c>
      <c r="FA47" s="42">
        <f t="shared" ca="1" si="122"/>
        <v>30591275334400</v>
      </c>
      <c r="FB47" s="42">
        <f t="shared" ca="1" si="123"/>
        <v>10840816283968</v>
      </c>
      <c r="FC47" s="42">
        <f t="shared" ca="1" si="124"/>
        <v>-22159702181760</v>
      </c>
      <c r="FD47" s="42">
        <f t="shared" ca="1" si="125"/>
        <v>0</v>
      </c>
      <c r="FE47" s="42">
        <f t="shared" ca="1" si="126"/>
        <v>0</v>
      </c>
      <c r="FF47" s="42">
        <f t="shared" ca="1" si="127"/>
        <v>0</v>
      </c>
      <c r="FG47" s="42">
        <f t="shared" ca="1" si="128"/>
        <v>0</v>
      </c>
      <c r="FH47" s="42">
        <f t="shared" ca="1" si="129"/>
        <v>0</v>
      </c>
      <c r="FI47" s="42">
        <f t="shared" ca="1" si="130"/>
        <v>0</v>
      </c>
      <c r="FJ47" s="42">
        <f t="shared" ca="1" si="131"/>
        <v>0</v>
      </c>
      <c r="FK47" s="42">
        <f t="shared" ca="1" si="132"/>
        <v>0</v>
      </c>
      <c r="FL47" s="42">
        <f t="shared" ca="1" si="133"/>
        <v>0</v>
      </c>
      <c r="FM47" s="42">
        <f t="shared" ca="1" si="134"/>
        <v>0</v>
      </c>
      <c r="FN47" s="42">
        <f t="shared" ca="1" si="135"/>
        <v>0</v>
      </c>
      <c r="FO47" s="42">
        <f t="shared" ca="1" si="136"/>
        <v>0</v>
      </c>
      <c r="FP47" s="42">
        <f t="shared" ca="1" si="137"/>
        <v>0</v>
      </c>
      <c r="FQ47" s="42">
        <f t="shared" ca="1" si="138"/>
        <v>0</v>
      </c>
      <c r="FR47" s="42">
        <f t="shared" ca="1" si="139"/>
        <v>0</v>
      </c>
      <c r="FS47" s="42">
        <f t="shared" ca="1" si="140"/>
        <v>0</v>
      </c>
      <c r="FT47" s="42">
        <f t="shared" ca="1" si="141"/>
        <v>0</v>
      </c>
      <c r="FU47" s="42">
        <f t="shared" ca="1" si="142"/>
        <v>0</v>
      </c>
      <c r="FV47" s="42">
        <f t="shared" ca="1" si="143"/>
        <v>0</v>
      </c>
      <c r="FW47" s="42">
        <f t="shared" ca="1" si="144"/>
        <v>0</v>
      </c>
      <c r="FX47" s="42">
        <f t="shared" ca="1" si="145"/>
        <v>0</v>
      </c>
      <c r="FY47" s="42">
        <f t="shared" ca="1" si="146"/>
        <v>0</v>
      </c>
      <c r="FZ47" s="42">
        <f t="shared" ca="1" si="147"/>
        <v>0</v>
      </c>
      <c r="GA47" s="42">
        <f t="shared" ca="1" si="148"/>
        <v>0</v>
      </c>
      <c r="GB47" s="42">
        <f t="shared" ca="1" si="149"/>
        <v>5</v>
      </c>
      <c r="GC47" s="42">
        <f t="shared" ca="1" si="150"/>
        <v>2</v>
      </c>
      <c r="GD47" s="42">
        <f t="shared" ca="1" si="151"/>
        <v>138221920</v>
      </c>
      <c r="GE47" s="42">
        <f t="shared" ca="1" si="152"/>
        <v>0</v>
      </c>
      <c r="GF47" s="42">
        <f t="shared" ca="1" si="153"/>
        <v>0</v>
      </c>
      <c r="GG47" s="42">
        <f t="shared" ca="1" si="154"/>
        <v>0</v>
      </c>
      <c r="GH47" s="42">
        <f t="shared" ca="1" si="155"/>
        <v>0</v>
      </c>
      <c r="GI47" s="42">
        <f t="shared" ca="1" si="156"/>
        <v>0</v>
      </c>
      <c r="GJ47" s="42">
        <f t="shared" ca="1" si="157"/>
        <v>0</v>
      </c>
      <c r="GK47" s="42">
        <f t="shared" ca="1" si="158"/>
        <v>0</v>
      </c>
      <c r="GL47" s="42">
        <f t="shared" ca="1" si="159"/>
        <v>0</v>
      </c>
      <c r="GM47" s="42">
        <f t="shared" ca="1" si="160"/>
        <v>0</v>
      </c>
      <c r="GN47" s="42">
        <f t="shared" ca="1" si="161"/>
        <v>0</v>
      </c>
      <c r="GO47" s="42">
        <f t="shared" ca="1" si="162"/>
        <v>0</v>
      </c>
      <c r="GP47" s="42">
        <f t="shared" ca="1" si="163"/>
        <v>0</v>
      </c>
      <c r="GQ47" s="42">
        <f t="shared" ca="1" si="164"/>
        <v>0</v>
      </c>
      <c r="GR47" s="42">
        <f t="shared" ca="1" si="165"/>
        <v>0</v>
      </c>
      <c r="GS47" s="42">
        <f t="shared" ca="1" si="166"/>
        <v>0</v>
      </c>
      <c r="GT47" s="42">
        <f t="shared" ca="1" si="167"/>
        <v>0</v>
      </c>
      <c r="GU47" s="42">
        <f t="shared" ca="1" si="168"/>
        <v>0</v>
      </c>
      <c r="GV47" s="42">
        <f t="shared" ca="1" si="169"/>
        <v>0</v>
      </c>
      <c r="GW47" s="42">
        <f t="shared" ca="1" si="170"/>
        <v>0</v>
      </c>
      <c r="GX47" s="42">
        <f t="shared" ca="1" si="171"/>
        <v>0</v>
      </c>
      <c r="GY47" s="42">
        <f t="shared" ca="1" si="172"/>
        <v>0</v>
      </c>
      <c r="GZ47" s="42">
        <f t="shared" ca="1" si="173"/>
        <v>0</v>
      </c>
      <c r="HA47" s="42">
        <f t="shared" ca="1" si="174"/>
        <v>0</v>
      </c>
      <c r="HB47" s="42">
        <f t="shared" ca="1" si="175"/>
        <v>0</v>
      </c>
      <c r="HC47" s="42">
        <f t="shared" ca="1" si="176"/>
        <v>0</v>
      </c>
      <c r="HD47" s="42">
        <f t="shared" ca="1" si="177"/>
        <v>0</v>
      </c>
      <c r="HE47" s="42">
        <f t="shared" ca="1" si="178"/>
        <v>0</v>
      </c>
      <c r="HF47" s="42">
        <f t="shared" ca="1" si="179"/>
        <v>0</v>
      </c>
      <c r="HG47" s="42">
        <f t="shared" ca="1" si="180"/>
        <v>0</v>
      </c>
      <c r="HH47" s="42">
        <f t="shared" ca="1" si="181"/>
        <v>0</v>
      </c>
      <c r="HI47" s="42">
        <f t="shared" ca="1" si="182"/>
        <v>0</v>
      </c>
      <c r="HJ47" s="42">
        <f t="shared" ca="1" si="183"/>
        <v>0</v>
      </c>
      <c r="HK47" s="42">
        <f t="shared" ca="1" si="184"/>
        <v>0</v>
      </c>
      <c r="HL47" s="42">
        <f t="shared" ca="1" si="185"/>
        <v>0</v>
      </c>
      <c r="HM47" s="42">
        <f t="shared" ca="1" si="186"/>
        <v>0</v>
      </c>
      <c r="HN47" s="42">
        <f t="shared" ca="1" si="187"/>
        <v>0</v>
      </c>
      <c r="HO47" s="42">
        <f t="shared" ca="1" si="188"/>
        <v>0</v>
      </c>
      <c r="HP47" s="42">
        <f t="shared" ca="1" si="189"/>
        <v>0</v>
      </c>
      <c r="HQ47" s="42">
        <f t="shared" ca="1" si="190"/>
        <v>0</v>
      </c>
      <c r="HR47" s="42">
        <f t="shared" ca="1" si="191"/>
        <v>36241</v>
      </c>
      <c r="HS47" s="42">
        <f t="shared" ca="1" si="192"/>
        <v>2</v>
      </c>
      <c r="HT47" s="42">
        <f t="shared" ca="1" si="193"/>
        <v>1</v>
      </c>
      <c r="HU47" s="42">
        <f t="shared" ca="1" si="194"/>
        <v>0</v>
      </c>
      <c r="HV47" s="42">
        <f t="shared" ca="1" si="195"/>
        <v>0</v>
      </c>
      <c r="HW47" s="42">
        <f t="shared" ca="1" si="196"/>
        <v>0</v>
      </c>
      <c r="HX47" s="42">
        <f t="shared" ca="1" si="197"/>
        <v>0</v>
      </c>
      <c r="HY47" s="42">
        <f t="shared" ca="1" si="198"/>
        <v>0</v>
      </c>
      <c r="HZ47" s="42">
        <f t="shared" ca="1" si="199"/>
        <v>0</v>
      </c>
      <c r="IA47" s="42">
        <f t="shared" ca="1" si="200"/>
        <v>0</v>
      </c>
      <c r="IB47" s="42">
        <f t="shared" ca="1" si="201"/>
        <v>0</v>
      </c>
      <c r="IC47" s="42">
        <f t="shared" ca="1" si="202"/>
        <v>0</v>
      </c>
      <c r="ID47" s="42">
        <f t="shared" ca="1" si="203"/>
        <v>0</v>
      </c>
      <c r="IE47" s="42">
        <f t="shared" ca="1" si="204"/>
        <v>0</v>
      </c>
      <c r="IF47" s="42">
        <f t="shared" ca="1" si="205"/>
        <v>13822192</v>
      </c>
      <c r="IG47" s="42">
        <f t="shared" ca="1" si="206"/>
        <v>5</v>
      </c>
      <c r="IH47" s="42">
        <f t="shared" ca="1" si="207"/>
        <v>2</v>
      </c>
      <c r="II47" s="42">
        <f t="shared" ca="1" si="208"/>
        <v>0</v>
      </c>
      <c r="IJ47" s="42">
        <f t="shared" ca="1" si="209"/>
        <v>0</v>
      </c>
      <c r="IK47" s="42">
        <f t="shared" ca="1" si="210"/>
        <v>0</v>
      </c>
      <c r="IL47" s="42">
        <f t="shared" ca="1" si="211"/>
        <v>0</v>
      </c>
      <c r="IM47" s="42">
        <f t="shared" ca="1" si="212"/>
        <v>1</v>
      </c>
      <c r="IN47" s="42">
        <f t="shared" ca="1" si="213"/>
        <v>421</v>
      </c>
      <c r="IO47" s="42">
        <f t="shared" ca="1" si="214"/>
        <v>-84</v>
      </c>
      <c r="IP47" s="42">
        <f t="shared" ca="1" si="215"/>
        <v>0</v>
      </c>
      <c r="IQ47" s="42">
        <f t="shared" ca="1" si="216"/>
        <v>0</v>
      </c>
      <c r="IR47" s="42">
        <f t="shared" ca="1" si="217"/>
        <v>0</v>
      </c>
      <c r="IS47" s="42">
        <f t="shared" ca="1" si="218"/>
        <v>0</v>
      </c>
      <c r="IT47" s="42">
        <f t="shared" ca="1" si="219"/>
        <v>0</v>
      </c>
      <c r="IU47" s="42">
        <f t="shared" ca="1" si="220"/>
        <v>0</v>
      </c>
      <c r="IV47" s="42">
        <f t="shared" ca="1" si="221"/>
        <v>0</v>
      </c>
      <c r="IW47" s="42">
        <f t="shared" ca="1" si="222"/>
        <v>0</v>
      </c>
      <c r="IX47" s="42">
        <f t="shared" ca="1" si="223"/>
        <v>0</v>
      </c>
      <c r="IY47" s="42">
        <f t="shared" ca="1" si="224"/>
        <v>0</v>
      </c>
      <c r="IZ47" s="42">
        <f t="shared" ca="1" si="225"/>
        <v>0</v>
      </c>
      <c r="JA47" s="42">
        <f t="shared" ca="1" si="226"/>
        <v>0</v>
      </c>
      <c r="JB47" s="42">
        <f t="shared" ca="1" si="227"/>
        <v>0</v>
      </c>
      <c r="JC47" s="42">
        <f t="shared" ca="1" si="228"/>
        <v>0</v>
      </c>
      <c r="JD47" s="42">
        <f t="shared" ca="1" si="229"/>
        <v>0</v>
      </c>
      <c r="JE47" s="42">
        <f t="shared" ca="1" si="230"/>
        <v>0</v>
      </c>
      <c r="JF47" s="42">
        <f t="shared" ca="1" si="231"/>
        <v>0</v>
      </c>
      <c r="JG47" s="42">
        <f t="shared" ca="1" si="232"/>
        <v>0</v>
      </c>
      <c r="JH47" s="42">
        <f t="shared" ca="1" si="233"/>
        <v>0</v>
      </c>
      <c r="JI47" s="42">
        <f t="shared" ca="1" si="234"/>
        <v>0</v>
      </c>
      <c r="JJ47" s="42">
        <f t="shared" ca="1" si="235"/>
        <v>0</v>
      </c>
      <c r="JK47" s="42">
        <f t="shared" ca="1" si="236"/>
        <v>0</v>
      </c>
      <c r="JL47" s="42">
        <f t="shared" ca="1" si="237"/>
        <v>0</v>
      </c>
      <c r="JM47" s="42">
        <f t="shared" ca="1" si="238"/>
        <v>0</v>
      </c>
      <c r="JN47" s="42">
        <f t="shared" ca="1" si="239"/>
        <v>0</v>
      </c>
      <c r="JO47" s="42">
        <f t="shared" ca="1" si="240"/>
        <v>-45591</v>
      </c>
      <c r="JP47" s="42">
        <f t="shared" ca="1" si="241"/>
        <v>72482</v>
      </c>
      <c r="JQ47" s="42">
        <f t="shared" ca="1" si="242"/>
        <v>940470</v>
      </c>
      <c r="JR47" s="42">
        <f t="shared" ca="1" si="243"/>
        <v>-35364</v>
      </c>
      <c r="JS47" s="42">
        <f t="shared" ca="1" si="244"/>
        <v>-68110</v>
      </c>
      <c r="JT47" s="42">
        <f t="shared" ca="1" si="245"/>
        <v>0</v>
      </c>
      <c r="JU47" s="42">
        <f t="shared" ca="1" si="246"/>
        <v>0</v>
      </c>
      <c r="JV47" s="42">
        <f t="shared" ca="1" si="247"/>
        <v>0</v>
      </c>
      <c r="JW47" s="42">
        <f t="shared" ca="1" si="248"/>
        <v>0</v>
      </c>
      <c r="JX47" s="42">
        <f t="shared" ca="1" si="249"/>
        <v>0</v>
      </c>
      <c r="JY47" s="42">
        <f t="shared" ca="1" si="250"/>
        <v>0</v>
      </c>
      <c r="JZ47" s="42">
        <f t="shared" ca="1" si="251"/>
        <v>0</v>
      </c>
      <c r="KA47" s="42">
        <f t="shared" ca="1" si="252"/>
        <v>0</v>
      </c>
      <c r="KB47" s="42">
        <f t="shared" ca="1" si="253"/>
        <v>0</v>
      </c>
      <c r="KC47" s="42">
        <f t="shared" ca="1" si="254"/>
        <v>-167</v>
      </c>
      <c r="KD47" s="42">
        <f t="shared" ca="1" si="255"/>
        <v>7</v>
      </c>
      <c r="KE47" s="42">
        <f t="shared" ca="1" si="256"/>
        <v>3</v>
      </c>
      <c r="KF47" s="42">
        <f t="shared" ca="1" si="257"/>
        <v>13</v>
      </c>
      <c r="KG47" s="42">
        <f t="shared" ca="1" si="258"/>
        <v>1</v>
      </c>
      <c r="KH47" s="42">
        <f t="shared" ca="1" si="259"/>
        <v>0</v>
      </c>
      <c r="KI47" s="42">
        <f t="shared" ca="1" si="260"/>
        <v>0</v>
      </c>
      <c r="KJ47" s="42">
        <f t="shared" ca="1" si="261"/>
        <v>0</v>
      </c>
      <c r="KK47" s="42">
        <f t="shared" ca="1" si="262"/>
        <v>0</v>
      </c>
      <c r="KL47" s="42">
        <f t="shared" ca="1" si="263"/>
        <v>0</v>
      </c>
      <c r="KM47" s="42">
        <f t="shared" ca="1" si="264"/>
        <v>0</v>
      </c>
      <c r="KN47" s="42">
        <f t="shared" ca="1" si="265"/>
        <v>0</v>
      </c>
      <c r="KO47" s="42">
        <f t="shared" ca="1" si="266"/>
        <v>0</v>
      </c>
      <c r="KP47" s="42">
        <f t="shared" ca="1" si="267"/>
        <v>0</v>
      </c>
      <c r="KQ47" s="42">
        <f t="shared" ca="1" si="268"/>
        <v>0</v>
      </c>
      <c r="KR47" s="42">
        <f t="shared" ca="1" si="269"/>
        <v>0</v>
      </c>
      <c r="KS47" s="42">
        <f t="shared" ca="1" si="270"/>
        <v>0</v>
      </c>
      <c r="KT47" s="42">
        <f t="shared" ca="1" si="271"/>
        <v>0</v>
      </c>
      <c r="KU47" s="42">
        <f t="shared" ca="1" si="272"/>
        <v>0</v>
      </c>
      <c r="KV47" s="42">
        <f t="shared" ca="1" si="273"/>
        <v>0</v>
      </c>
      <c r="KW47" s="42">
        <f t="shared" ca="1" si="274"/>
        <v>0</v>
      </c>
      <c r="KX47" s="42">
        <f t="shared" ca="1" si="275"/>
        <v>-245</v>
      </c>
      <c r="KY47" s="42">
        <f t="shared" ca="1" si="276"/>
        <v>2</v>
      </c>
      <c r="KZ47" s="42">
        <f t="shared" ca="1" si="277"/>
        <v>1</v>
      </c>
      <c r="LA47" s="42">
        <f t="shared" ca="1" si="278"/>
        <v>139</v>
      </c>
      <c r="LB47" s="42">
        <f t="shared" ca="1" si="279"/>
        <v>0</v>
      </c>
      <c r="LC47" s="42">
        <f t="shared" ca="1" si="280"/>
        <v>0</v>
      </c>
      <c r="LD47" s="42">
        <f t="shared" ca="1" si="281"/>
        <v>0</v>
      </c>
      <c r="LE47" s="42">
        <f t="shared" ca="1" si="282"/>
        <v>0</v>
      </c>
      <c r="LF47" s="42">
        <f t="shared" ca="1" si="283"/>
        <v>2</v>
      </c>
      <c r="LG47" s="42">
        <f t="shared" ca="1" si="284"/>
        <v>2</v>
      </c>
      <c r="LH47" s="42">
        <f t="shared" ca="1" si="285"/>
        <v>160</v>
      </c>
      <c r="LI47" s="42">
        <f t="shared" ca="1" si="286"/>
        <v>5</v>
      </c>
      <c r="LJ47" s="42">
        <f t="shared" ca="1" si="287"/>
        <v>10</v>
      </c>
      <c r="LK47" s="42">
        <f t="shared" ca="1" si="288"/>
        <v>0</v>
      </c>
      <c r="LL47" s="42">
        <f t="shared" ca="1" si="289"/>
        <v>0</v>
      </c>
      <c r="LM47" s="42">
        <f t="shared" ca="1" si="290"/>
        <v>0</v>
      </c>
      <c r="LN47" s="42">
        <f t="shared" ca="1" si="291"/>
        <v>0</v>
      </c>
      <c r="LO47" s="42">
        <f t="shared" ca="1" si="292"/>
        <v>0</v>
      </c>
      <c r="LP47" s="42">
        <f t="shared" ca="1" si="293"/>
        <v>0</v>
      </c>
      <c r="LQ47" s="42">
        <f t="shared" ca="1" si="294"/>
        <v>0</v>
      </c>
      <c r="LR47" s="42">
        <f t="shared" ca="1" si="295"/>
        <v>0</v>
      </c>
      <c r="LS47" s="42">
        <f t="shared" ca="1" si="296"/>
        <v>2</v>
      </c>
      <c r="LT47" s="42">
        <f t="shared" ca="1" si="297"/>
        <v>769</v>
      </c>
      <c r="LU47" s="42">
        <f t="shared" ca="1" si="298"/>
        <v>5</v>
      </c>
      <c r="LV47" s="42">
        <f t="shared" ca="1" si="299"/>
        <v>13</v>
      </c>
      <c r="LW47" s="42">
        <f t="shared" ca="1" si="300"/>
        <v>59</v>
      </c>
      <c r="LX47" s="42">
        <f t="shared" ca="1" si="301"/>
        <v>6400</v>
      </c>
      <c r="LY47" s="42">
        <f t="shared" ca="1" si="302"/>
        <v>29</v>
      </c>
      <c r="LZ47" s="42">
        <f t="shared" ca="1" si="303"/>
        <v>863887</v>
      </c>
      <c r="MA47" s="42">
        <f t="shared" ca="1" si="304"/>
        <v>16</v>
      </c>
      <c r="MB47" s="42">
        <f t="shared" ca="1" si="305"/>
        <v>0</v>
      </c>
      <c r="MC47" s="42">
        <f t="shared" ca="1" si="306"/>
        <v>0</v>
      </c>
      <c r="MD47" s="42">
        <f t="shared" ca="1" si="307"/>
        <v>0</v>
      </c>
      <c r="ME47" s="42">
        <f t="shared" ca="1" si="308"/>
        <v>0</v>
      </c>
      <c r="MF47" s="42">
        <f t="shared" ca="1" si="309"/>
        <v>0</v>
      </c>
      <c r="MG47" s="42">
        <f t="shared" ca="1" si="310"/>
        <v>0</v>
      </c>
      <c r="MH47" s="42">
        <f t="shared" ca="1" si="311"/>
        <v>0</v>
      </c>
      <c r="MI47" s="42">
        <f t="shared" ca="1" si="312"/>
        <v>0</v>
      </c>
      <c r="MJ47" s="42">
        <f t="shared" ca="1" si="313"/>
        <v>0</v>
      </c>
      <c r="MK47" s="42">
        <f t="shared" ca="1" si="314"/>
        <v>0</v>
      </c>
      <c r="ML47" s="42">
        <f t="shared" ca="1" si="315"/>
        <v>0</v>
      </c>
      <c r="MM47" s="42">
        <f t="shared" ca="1" si="316"/>
        <v>0</v>
      </c>
      <c r="MN47" s="42">
        <f t="shared" ca="1" si="317"/>
        <v>0</v>
      </c>
      <c r="MO47" s="42">
        <f t="shared" ca="1" si="318"/>
        <v>0</v>
      </c>
      <c r="MP47" s="42">
        <f t="shared" ca="1" si="319"/>
        <v>0</v>
      </c>
      <c r="MQ47" s="42">
        <f t="shared" ca="1" si="320"/>
        <v>0</v>
      </c>
      <c r="MR47" s="42">
        <f t="shared" ca="1" si="321"/>
        <v>0</v>
      </c>
      <c r="MS47" s="42">
        <f t="shared" ca="1" si="322"/>
        <v>0</v>
      </c>
      <c r="MT47" s="42">
        <f t="shared" ca="1" si="323"/>
        <v>0</v>
      </c>
      <c r="MU47" s="42">
        <f t="shared" ca="1" si="324"/>
        <v>0</v>
      </c>
      <c r="MV47" s="42">
        <f t="shared" ca="1" si="325"/>
        <v>0</v>
      </c>
      <c r="MW47" s="42">
        <f t="shared" ca="1" si="326"/>
        <v>0</v>
      </c>
      <c r="MX47" s="42">
        <f t="shared" ca="1" si="327"/>
        <v>0</v>
      </c>
      <c r="MY47" s="42">
        <f t="shared" ca="1" si="328"/>
        <v>0</v>
      </c>
      <c r="MZ47" s="42">
        <f t="shared" ca="1" si="329"/>
        <v>0</v>
      </c>
      <c r="NA47" s="42">
        <f t="shared" ca="1" si="330"/>
        <v>0</v>
      </c>
      <c r="NB47" s="42">
        <f t="shared" ca="1" si="331"/>
        <v>10</v>
      </c>
      <c r="NC47" s="42">
        <f t="shared" ca="1" si="332"/>
        <v>5</v>
      </c>
      <c r="ND47" s="42">
        <f t="shared" ca="1" si="333"/>
        <v>125</v>
      </c>
      <c r="NE47" s="42">
        <f t="shared" ca="1" si="334"/>
        <v>5</v>
      </c>
      <c r="NF47" s="42">
        <f t="shared" ca="1" si="335"/>
        <v>0</v>
      </c>
      <c r="NG47" s="42">
        <f t="shared" ca="1" si="336"/>
        <v>0</v>
      </c>
      <c r="NH47" s="42">
        <f t="shared" ca="1" si="337"/>
        <v>0</v>
      </c>
      <c r="NI47" s="42">
        <f t="shared" ca="1" si="338"/>
        <v>22132</v>
      </c>
      <c r="NJ47" s="42">
        <f t="shared" ca="1" si="339"/>
        <v>1382219200</v>
      </c>
      <c r="NK47" s="42">
        <f t="shared" ca="1" si="340"/>
        <v>0</v>
      </c>
      <c r="NL47" s="42">
        <f t="shared" ca="1" si="341"/>
        <v>0</v>
      </c>
      <c r="NM47" s="42">
        <f t="shared" ca="1" si="342"/>
        <v>0</v>
      </c>
      <c r="NN47" s="42">
        <f t="shared" ca="1" si="343"/>
        <v>0</v>
      </c>
      <c r="NO47" s="42">
        <f t="shared" ca="1" si="344"/>
        <v>0</v>
      </c>
      <c r="NP47" s="42">
        <f t="shared" ca="1" si="345"/>
        <v>0</v>
      </c>
      <c r="NQ47" s="42">
        <f t="shared" ca="1" si="346"/>
        <v>0</v>
      </c>
      <c r="NR47" s="42">
        <f t="shared" ca="1" si="347"/>
        <v>0</v>
      </c>
      <c r="NS47" s="42">
        <f t="shared" ca="1" si="348"/>
        <v>0</v>
      </c>
      <c r="NT47" s="42">
        <f t="shared" ca="1" si="349"/>
        <v>0</v>
      </c>
      <c r="NU47" s="42">
        <f t="shared" ca="1" si="350"/>
        <v>0</v>
      </c>
      <c r="NV47" s="42">
        <f t="shared" ca="1" si="351"/>
        <v>0</v>
      </c>
    </row>
    <row r="48" spans="1:386" x14ac:dyDescent="0.2">
      <c r="A48" s="39">
        <f>'node config'!$A48</f>
        <v>47</v>
      </c>
      <c r="B48" s="39" t="str">
        <f>'node config'!$C48</f>
        <v>app_prod</v>
      </c>
      <c r="C48" s="39">
        <f>'node config'!E48</f>
        <v>4</v>
      </c>
      <c r="D48" s="40">
        <f>'node config'!$H48</f>
        <v>0</v>
      </c>
      <c r="E48" s="36">
        <f ca="1">IF(ISBLANK(OFFSET('node config'!$U48,0,2*(COLUMN()-COLUMN($E48)))),"",OFFSET('node config'!$U48,0,2*(COLUMN()-COLUMN($E48))))</f>
        <v>40</v>
      </c>
      <c r="F48" s="36" t="str">
        <f ca="1">IF(ISBLANK(OFFSET('node config'!$U48,0,2*(COLUMN()-COLUMN($E48)))),"",OFFSET('node config'!$U48,0,2*(COLUMN()-COLUMN($E48))))</f>
        <v/>
      </c>
      <c r="G48" s="36" t="str">
        <f ca="1">IF(ISBLANK(OFFSET('node config'!$U48,0,2*(COLUMN()-COLUMN($E48)))),"",OFFSET('node config'!$U48,0,2*(COLUMN()-COLUMN($E48))))</f>
        <v/>
      </c>
      <c r="H48" s="36" t="str">
        <f ca="1">IF(ISBLANK(OFFSET('node config'!$U48,0,2*(COLUMN()-COLUMN($E48)))),"",OFFSET('node config'!$U48,0,2*(COLUMN()-COLUMN($E48))))</f>
        <v/>
      </c>
      <c r="I48" s="36" t="str">
        <f ca="1">IF(ISBLANK(OFFSET('node config'!$U48,0,2*(COLUMN()-COLUMN($E48)))),"",OFFSET('node config'!$U48,0,2*(COLUMN()-COLUMN($E48))))</f>
        <v/>
      </c>
      <c r="J48" s="36" t="str">
        <f ca="1">IF(ISBLANK(OFFSET('node config'!$U48,0,2*(COLUMN()-COLUMN($E48)))),"",OFFSET('node config'!$U48,0,2*(COLUMN()-COLUMN($E48))))</f>
        <v/>
      </c>
      <c r="K48" s="36" t="str">
        <f ca="1">IF(ISBLANK(OFFSET('node config'!$U48,0,2*(COLUMN()-COLUMN($E48)))),"",OFFSET('node config'!$U48,0,2*(COLUMN()-COLUMN($E48))))</f>
        <v/>
      </c>
      <c r="L48" s="36" t="str">
        <f ca="1">IF(ISBLANK(OFFSET('node config'!$U48,0,2*(COLUMN()-COLUMN($E48)))),"",OFFSET('node config'!$U48,0,2*(COLUMN()-COLUMN($E48))))</f>
        <v/>
      </c>
      <c r="M48" s="38">
        <f ca="1">IFERROR(OFFSET('node config'!$V48,0,2*(COLUMN()-COLUMN($M48)))/INDEX('node config'!$B48:$B97,MATCH(E48,'node config'!$A48:$A97,0))-1,"")</f>
        <v>0</v>
      </c>
      <c r="N48" s="38" t="str">
        <f ca="1">IFERROR(OFFSET('node config'!$V48,0,2*(COLUMN()-COLUMN($M48)))/INDEX('node config'!$B48:$B97,MATCH(F48,'node config'!$A48:$A97,0))-1,"")</f>
        <v/>
      </c>
      <c r="O48" s="38" t="str">
        <f ca="1">IFERROR(OFFSET('node config'!$V48,0,2*(COLUMN()-COLUMN($M48)))/INDEX('node config'!$B48:$B97,MATCH(G48,'node config'!$A48:$A97,0))-1,"")</f>
        <v/>
      </c>
      <c r="P48" s="38" t="str">
        <f ca="1">IFERROR(OFFSET('node config'!$V48,0,2*(COLUMN()-COLUMN($M48)))/INDEX('node config'!$B48:$B97,MATCH(H48,'node config'!$A48:$A97,0))-1,"")</f>
        <v/>
      </c>
      <c r="Q48" s="38" t="str">
        <f ca="1">IFERROR(OFFSET('node config'!$V48,0,2*(COLUMN()-COLUMN($M48)))/INDEX('node config'!$B48:$B97,MATCH(I48,'node config'!$A48:$A97,0))-1,"")</f>
        <v/>
      </c>
      <c r="R48" s="38" t="str">
        <f ca="1">IFERROR(OFFSET('node config'!$V48,0,2*(COLUMN()-COLUMN($M48)))/INDEX('node config'!$B48:$B97,MATCH(J48,'node config'!$A48:$A97,0))-1,"")</f>
        <v/>
      </c>
      <c r="S48" s="38" t="str">
        <f ca="1">IFERROR(OFFSET('node config'!$V48,0,2*(COLUMN()-COLUMN($M48)))/INDEX('node config'!$B48:$B97,MATCH(K48,'node config'!$A48:$A97,0))-1,"")</f>
        <v/>
      </c>
      <c r="T48" s="38" t="str">
        <f ca="1">IFERROR(OFFSET('node config'!$V48,0,2*(COLUMN()-COLUMN($M48)))/INDEX('node config'!$B48:$B97,MATCH(L48,'node config'!$A48:$A97,0))-1,"")</f>
        <v/>
      </c>
      <c r="U48" s="36">
        <f t="shared" ref="U48:AB51" ca="1" si="361">IFERROR(E48*7+M48,"")</f>
        <v>280</v>
      </c>
      <c r="V48" s="36" t="str">
        <f t="shared" ca="1" si="361"/>
        <v/>
      </c>
      <c r="W48" s="36" t="str">
        <f t="shared" ca="1" si="361"/>
        <v/>
      </c>
      <c r="X48" s="36" t="str">
        <f t="shared" ca="1" si="361"/>
        <v/>
      </c>
      <c r="Y48" s="36" t="str">
        <f t="shared" ca="1" si="361"/>
        <v/>
      </c>
      <c r="Z48" s="36" t="str">
        <f t="shared" ca="1" si="361"/>
        <v/>
      </c>
      <c r="AA48" s="36" t="str">
        <f t="shared" ca="1" si="361"/>
        <v/>
      </c>
      <c r="AB48" s="36" t="str">
        <f t="shared" ca="1" si="361"/>
        <v/>
      </c>
      <c r="AC48" s="40">
        <f t="shared" ca="1" si="353"/>
        <v>31250</v>
      </c>
      <c r="AD48" s="40">
        <f t="shared" ca="1" si="354"/>
        <v>10</v>
      </c>
      <c r="AE48" s="40">
        <f t="shared" ca="1" si="355"/>
        <v>5</v>
      </c>
      <c r="AF48" s="40">
        <f t="shared" ca="1" si="356"/>
        <v>125</v>
      </c>
      <c r="AG48" s="40">
        <f t="shared" ca="1" si="357"/>
        <v>5</v>
      </c>
      <c r="AH48" s="40">
        <f t="shared" ca="1" si="358"/>
        <v>0</v>
      </c>
      <c r="AI48" s="40">
        <f t="shared" ca="1" si="359"/>
        <v>0</v>
      </c>
      <c r="AJ48" s="40">
        <f t="shared" ca="1" si="360"/>
        <v>0</v>
      </c>
      <c r="AK48" s="39">
        <f t="shared" ca="1" si="2"/>
        <v>0</v>
      </c>
      <c r="AL48" s="39">
        <f t="shared" ca="1" si="3"/>
        <v>0</v>
      </c>
      <c r="AM48" s="39">
        <f t="shared" ca="1" si="4"/>
        <v>0</v>
      </c>
      <c r="AN48" s="39">
        <f t="shared" ca="1" si="5"/>
        <v>0</v>
      </c>
      <c r="AO48" s="39">
        <f t="shared" ca="1" si="6"/>
        <v>0</v>
      </c>
      <c r="AP48" s="39">
        <f t="shared" ca="1" si="7"/>
        <v>0</v>
      </c>
      <c r="AQ48" s="39">
        <f t="shared" ca="1" si="8"/>
        <v>0</v>
      </c>
      <c r="AR48" s="39">
        <f t="shared" ca="1" si="9"/>
        <v>22132</v>
      </c>
      <c r="AS48" s="39">
        <f t="shared" ca="1" si="10"/>
        <v>22132</v>
      </c>
      <c r="AT48" s="39">
        <f t="shared" ca="1" si="11"/>
        <v>22132</v>
      </c>
      <c r="AU48" s="39">
        <f t="shared" ca="1" si="12"/>
        <v>0</v>
      </c>
      <c r="AV48" s="39">
        <f t="shared" ca="1" si="13"/>
        <v>0</v>
      </c>
      <c r="AW48" s="39">
        <f t="shared" ca="1" si="14"/>
        <v>0</v>
      </c>
      <c r="AX48" s="39">
        <f t="shared" ca="1" si="15"/>
        <v>0</v>
      </c>
      <c r="AY48" s="39">
        <f t="shared" ca="1" si="16"/>
        <v>0</v>
      </c>
      <c r="AZ48" s="39">
        <f t="shared" ca="1" si="17"/>
        <v>0</v>
      </c>
      <c r="BA48" s="39">
        <f t="shared" ca="1" si="18"/>
        <v>0</v>
      </c>
      <c r="BB48" s="39">
        <f t="shared" ca="1" si="19"/>
        <v>0</v>
      </c>
      <c r="BC48" s="39">
        <f t="shared" ca="1" si="20"/>
        <v>0</v>
      </c>
      <c r="BD48" s="39">
        <f t="shared" ca="1" si="21"/>
        <v>0</v>
      </c>
      <c r="BE48" s="39">
        <f t="shared" ca="1" si="22"/>
        <v>0</v>
      </c>
      <c r="BF48" s="39">
        <f t="shared" ca="1" si="23"/>
        <v>0</v>
      </c>
      <c r="BG48" s="39">
        <f t="shared" ca="1" si="24"/>
        <v>0</v>
      </c>
      <c r="BH48" s="39">
        <f t="shared" ca="1" si="25"/>
        <v>0</v>
      </c>
      <c r="BI48" s="39">
        <f t="shared" ca="1" si="26"/>
        <v>0</v>
      </c>
      <c r="BJ48" s="39">
        <f t="shared" ca="1" si="27"/>
        <v>0</v>
      </c>
      <c r="BK48" s="39">
        <f t="shared" ca="1" si="28"/>
        <v>0</v>
      </c>
      <c r="BL48" s="39">
        <f t="shared" ca="1" si="29"/>
        <v>0</v>
      </c>
      <c r="BM48" s="39">
        <f t="shared" ca="1" si="30"/>
        <v>0</v>
      </c>
      <c r="BN48" s="39">
        <f t="shared" ca="1" si="31"/>
        <v>0</v>
      </c>
      <c r="BO48" s="39">
        <f t="shared" ca="1" si="32"/>
        <v>0</v>
      </c>
      <c r="BP48" s="39">
        <f t="shared" ca="1" si="33"/>
        <v>0</v>
      </c>
      <c r="BQ48" s="39">
        <f t="shared" ca="1" si="34"/>
        <v>0</v>
      </c>
      <c r="BR48" s="39">
        <f t="shared" ca="1" si="35"/>
        <v>0</v>
      </c>
      <c r="BS48" s="39">
        <f t="shared" ca="1" si="36"/>
        <v>0</v>
      </c>
      <c r="BT48" s="39">
        <f t="shared" ca="1" si="37"/>
        <v>2</v>
      </c>
      <c r="BU48" s="39">
        <f t="shared" ca="1" si="38"/>
        <v>29</v>
      </c>
      <c r="BV48" s="39">
        <f t="shared" ca="1" si="39"/>
        <v>-195</v>
      </c>
      <c r="BW48" s="39">
        <f t="shared" ca="1" si="40"/>
        <v>4</v>
      </c>
      <c r="BX48" s="39">
        <f t="shared" ca="1" si="41"/>
        <v>0</v>
      </c>
      <c r="BY48" s="39">
        <f t="shared" ca="1" si="42"/>
        <v>0</v>
      </c>
      <c r="BZ48" s="39">
        <f t="shared" ca="1" si="43"/>
        <v>0</v>
      </c>
      <c r="CA48" s="39">
        <f t="shared" ca="1" si="44"/>
        <v>0</v>
      </c>
      <c r="CB48" s="39">
        <f t="shared" ca="1" si="45"/>
        <v>0</v>
      </c>
      <c r="CC48" s="39">
        <f t="shared" ca="1" si="46"/>
        <v>0</v>
      </c>
      <c r="CD48" s="39">
        <f t="shared" ca="1" si="47"/>
        <v>0</v>
      </c>
      <c r="CE48" s="39">
        <f t="shared" ca="1" si="48"/>
        <v>0</v>
      </c>
      <c r="CF48" s="39">
        <f t="shared" ca="1" si="49"/>
        <v>0</v>
      </c>
      <c r="CG48" s="39">
        <f t="shared" ca="1" si="50"/>
        <v>0</v>
      </c>
      <c r="CH48" s="39">
        <f t="shared" ca="1" si="51"/>
        <v>0</v>
      </c>
      <c r="CI48" s="39">
        <f t="shared" ca="1" si="52"/>
        <v>0</v>
      </c>
      <c r="CJ48" s="39">
        <f t="shared" ca="1" si="53"/>
        <v>0</v>
      </c>
      <c r="CK48" s="39">
        <f t="shared" ca="1" si="54"/>
        <v>0</v>
      </c>
      <c r="CL48" s="39">
        <f t="shared" ca="1" si="55"/>
        <v>0</v>
      </c>
      <c r="CM48" s="39">
        <f t="shared" ca="1" si="56"/>
        <v>0</v>
      </c>
      <c r="CN48" s="39">
        <f t="shared" ca="1" si="57"/>
        <v>0</v>
      </c>
      <c r="CO48" s="39">
        <f t="shared" ca="1" si="58"/>
        <v>0</v>
      </c>
      <c r="CP48" s="39">
        <f t="shared" ca="1" si="59"/>
        <v>0</v>
      </c>
      <c r="CQ48" s="39">
        <f t="shared" ca="1" si="60"/>
        <v>0</v>
      </c>
      <c r="CR48" s="39">
        <f t="shared" ca="1" si="61"/>
        <v>0</v>
      </c>
      <c r="CS48" s="39">
        <f t="shared" ca="1" si="62"/>
        <v>0</v>
      </c>
      <c r="CT48" s="39">
        <f t="shared" ca="1" si="63"/>
        <v>0</v>
      </c>
      <c r="CU48" s="39">
        <f t="shared" ca="1" si="64"/>
        <v>0</v>
      </c>
      <c r="CV48" s="39">
        <f t="shared" ca="1" si="65"/>
        <v>47</v>
      </c>
      <c r="CW48" s="39">
        <f t="shared" ca="1" si="66"/>
        <v>23</v>
      </c>
      <c r="CX48" s="39">
        <f t="shared" ca="1" si="67"/>
        <v>870</v>
      </c>
      <c r="CY48" s="39">
        <f t="shared" ca="1" si="68"/>
        <v>1</v>
      </c>
      <c r="CZ48" s="39">
        <f t="shared" ca="1" si="69"/>
        <v>0</v>
      </c>
      <c r="DA48" s="39">
        <f t="shared" ca="1" si="70"/>
        <v>0</v>
      </c>
      <c r="DB48" s="39">
        <f t="shared" ca="1" si="71"/>
        <v>0</v>
      </c>
      <c r="DC48" s="39">
        <f t="shared" ca="1" si="72"/>
        <v>22132</v>
      </c>
      <c r="DD48" s="39">
        <f t="shared" ca="1" si="73"/>
        <v>22132</v>
      </c>
      <c r="DE48" s="39">
        <f t="shared" ca="1" si="74"/>
        <v>-45240</v>
      </c>
      <c r="DF48" s="39">
        <f t="shared" ca="1" si="75"/>
        <v>0</v>
      </c>
      <c r="DG48" s="39">
        <f t="shared" ca="1" si="76"/>
        <v>0</v>
      </c>
      <c r="DH48" s="39">
        <f t="shared" ca="1" si="77"/>
        <v>0</v>
      </c>
      <c r="DI48" s="39">
        <f t="shared" ca="1" si="78"/>
        <v>0</v>
      </c>
      <c r="DJ48" s="39">
        <f t="shared" ca="1" si="79"/>
        <v>0</v>
      </c>
      <c r="DK48" s="39">
        <f t="shared" ca="1" si="80"/>
        <v>0</v>
      </c>
      <c r="DL48" s="39">
        <f t="shared" ca="1" si="81"/>
        <v>0</v>
      </c>
      <c r="DM48" s="39">
        <f t="shared" ca="1" si="82"/>
        <v>0</v>
      </c>
      <c r="DN48" s="39">
        <f t="shared" ca="1" si="83"/>
        <v>0</v>
      </c>
      <c r="DO48" s="39">
        <f t="shared" ca="1" si="84"/>
        <v>0</v>
      </c>
      <c r="DP48" s="39">
        <f t="shared" ca="1" si="85"/>
        <v>0</v>
      </c>
      <c r="DQ48" s="39">
        <f t="shared" ca="1" si="86"/>
        <v>0</v>
      </c>
      <c r="DR48" s="39">
        <f t="shared" ca="1" si="87"/>
        <v>0</v>
      </c>
      <c r="DS48" s="39">
        <f t="shared" ca="1" si="88"/>
        <v>0</v>
      </c>
      <c r="DT48" s="39">
        <f t="shared" ca="1" si="89"/>
        <v>0</v>
      </c>
      <c r="DU48" s="39">
        <f t="shared" ca="1" si="90"/>
        <v>0</v>
      </c>
      <c r="DV48" s="39">
        <f t="shared" ca="1" si="91"/>
        <v>0</v>
      </c>
      <c r="DW48" s="39">
        <f t="shared" ca="1" si="92"/>
        <v>0</v>
      </c>
      <c r="DX48" s="39">
        <f t="shared" ca="1" si="93"/>
        <v>0</v>
      </c>
      <c r="DY48" s="39">
        <f t="shared" ca="1" si="94"/>
        <v>0</v>
      </c>
      <c r="DZ48" s="39">
        <f t="shared" ca="1" si="95"/>
        <v>0</v>
      </c>
      <c r="EA48" s="39">
        <f t="shared" ca="1" si="96"/>
        <v>0</v>
      </c>
      <c r="EB48" s="39">
        <f t="shared" ca="1" si="97"/>
        <v>0</v>
      </c>
      <c r="EC48" s="39">
        <f t="shared" ca="1" si="98"/>
        <v>0</v>
      </c>
      <c r="ED48" s="39">
        <f t="shared" ca="1" si="99"/>
        <v>0</v>
      </c>
      <c r="EE48" s="39">
        <f t="shared" ca="1" si="100"/>
        <v>0</v>
      </c>
      <c r="EF48" s="39">
        <f t="shared" ca="1" si="101"/>
        <v>0</v>
      </c>
      <c r="EG48" s="39">
        <f t="shared" ca="1" si="102"/>
        <v>0</v>
      </c>
      <c r="EH48" s="39">
        <f t="shared" ca="1" si="103"/>
        <v>0</v>
      </c>
      <c r="EI48" s="39">
        <f t="shared" ca="1" si="104"/>
        <v>0</v>
      </c>
      <c r="EJ48" s="39">
        <f t="shared" ca="1" si="105"/>
        <v>0</v>
      </c>
      <c r="EK48" s="39">
        <f t="shared" ca="1" si="106"/>
        <v>0</v>
      </c>
      <c r="EL48" s="39">
        <f t="shared" ca="1" si="107"/>
        <v>0</v>
      </c>
      <c r="EM48" s="39">
        <f t="shared" ca="1" si="108"/>
        <v>0</v>
      </c>
      <c r="EN48" s="39">
        <f t="shared" ca="1" si="109"/>
        <v>0</v>
      </c>
      <c r="EO48" s="39">
        <f t="shared" ca="1" si="110"/>
        <v>0</v>
      </c>
      <c r="EP48" s="39">
        <f t="shared" ca="1" si="111"/>
        <v>0</v>
      </c>
      <c r="EQ48" s="39">
        <f t="shared" ca="1" si="112"/>
        <v>0</v>
      </c>
      <c r="ER48" s="39">
        <f t="shared" ca="1" si="113"/>
        <v>0</v>
      </c>
      <c r="ES48" s="39">
        <f t="shared" ca="1" si="114"/>
        <v>0</v>
      </c>
      <c r="ET48" s="39">
        <f t="shared" ca="1" si="115"/>
        <v>0</v>
      </c>
      <c r="EU48" s="39">
        <f t="shared" ca="1" si="116"/>
        <v>0</v>
      </c>
      <c r="EV48" s="39">
        <f t="shared" ca="1" si="117"/>
        <v>0</v>
      </c>
      <c r="EW48" s="39">
        <f t="shared" ca="1" si="118"/>
        <v>0</v>
      </c>
      <c r="EX48" s="39">
        <f t="shared" ca="1" si="119"/>
        <v>0</v>
      </c>
      <c r="EY48" s="39">
        <f t="shared" ca="1" si="120"/>
        <v>0</v>
      </c>
      <c r="EZ48" s="39">
        <f t="shared" ca="1" si="121"/>
        <v>1094711488000</v>
      </c>
      <c r="FA48" s="39">
        <f t="shared" ca="1" si="122"/>
        <v>30591275334400</v>
      </c>
      <c r="FB48" s="39">
        <f t="shared" ca="1" si="123"/>
        <v>10840816283968</v>
      </c>
      <c r="FC48" s="39">
        <f t="shared" ca="1" si="124"/>
        <v>-22159702181760</v>
      </c>
      <c r="FD48" s="39">
        <f t="shared" ca="1" si="125"/>
        <v>0</v>
      </c>
      <c r="FE48" s="39">
        <f t="shared" ca="1" si="126"/>
        <v>0</v>
      </c>
      <c r="FF48" s="39">
        <f t="shared" ca="1" si="127"/>
        <v>0</v>
      </c>
      <c r="FG48" s="39">
        <f t="shared" ca="1" si="128"/>
        <v>0</v>
      </c>
      <c r="FH48" s="39">
        <f t="shared" ca="1" si="129"/>
        <v>0</v>
      </c>
      <c r="FI48" s="39">
        <f t="shared" ca="1" si="130"/>
        <v>0</v>
      </c>
      <c r="FJ48" s="39">
        <f t="shared" ca="1" si="131"/>
        <v>0</v>
      </c>
      <c r="FK48" s="39">
        <f t="shared" ca="1" si="132"/>
        <v>0</v>
      </c>
      <c r="FL48" s="39">
        <f t="shared" ca="1" si="133"/>
        <v>0</v>
      </c>
      <c r="FM48" s="39">
        <f t="shared" ca="1" si="134"/>
        <v>0</v>
      </c>
      <c r="FN48" s="39">
        <f t="shared" ca="1" si="135"/>
        <v>0</v>
      </c>
      <c r="FO48" s="39">
        <f t="shared" ca="1" si="136"/>
        <v>0</v>
      </c>
      <c r="FP48" s="39">
        <f t="shared" ca="1" si="137"/>
        <v>0</v>
      </c>
      <c r="FQ48" s="39">
        <f t="shared" ca="1" si="138"/>
        <v>0</v>
      </c>
      <c r="FR48" s="39">
        <f t="shared" ca="1" si="139"/>
        <v>0</v>
      </c>
      <c r="FS48" s="39">
        <f t="shared" ca="1" si="140"/>
        <v>0</v>
      </c>
      <c r="FT48" s="39">
        <f t="shared" ca="1" si="141"/>
        <v>0</v>
      </c>
      <c r="FU48" s="39">
        <f t="shared" ca="1" si="142"/>
        <v>0</v>
      </c>
      <c r="FV48" s="39">
        <f t="shared" ca="1" si="143"/>
        <v>0</v>
      </c>
      <c r="FW48" s="39">
        <f t="shared" ca="1" si="144"/>
        <v>0</v>
      </c>
      <c r="FX48" s="39">
        <f t="shared" ca="1" si="145"/>
        <v>0</v>
      </c>
      <c r="FY48" s="39">
        <f t="shared" ca="1" si="146"/>
        <v>0</v>
      </c>
      <c r="FZ48" s="39">
        <f t="shared" ca="1" si="147"/>
        <v>0</v>
      </c>
      <c r="GA48" s="39">
        <f t="shared" ca="1" si="148"/>
        <v>0</v>
      </c>
      <c r="GB48" s="39">
        <f t="shared" ca="1" si="149"/>
        <v>5</v>
      </c>
      <c r="GC48" s="39">
        <f t="shared" ca="1" si="150"/>
        <v>2</v>
      </c>
      <c r="GD48" s="39">
        <f t="shared" ca="1" si="151"/>
        <v>138221920</v>
      </c>
      <c r="GE48" s="39">
        <f t="shared" ca="1" si="152"/>
        <v>0</v>
      </c>
      <c r="GF48" s="39">
        <f t="shared" ca="1" si="153"/>
        <v>0</v>
      </c>
      <c r="GG48" s="39">
        <f t="shared" ca="1" si="154"/>
        <v>0</v>
      </c>
      <c r="GH48" s="39">
        <f t="shared" ca="1" si="155"/>
        <v>0</v>
      </c>
      <c r="GI48" s="39">
        <f t="shared" ca="1" si="156"/>
        <v>0</v>
      </c>
      <c r="GJ48" s="39">
        <f t="shared" ca="1" si="157"/>
        <v>0</v>
      </c>
      <c r="GK48" s="39">
        <f t="shared" ca="1" si="158"/>
        <v>0</v>
      </c>
      <c r="GL48" s="39">
        <f t="shared" ca="1" si="159"/>
        <v>0</v>
      </c>
      <c r="GM48" s="39">
        <f t="shared" ca="1" si="160"/>
        <v>0</v>
      </c>
      <c r="GN48" s="39">
        <f t="shared" ca="1" si="161"/>
        <v>0</v>
      </c>
      <c r="GO48" s="39">
        <f t="shared" ca="1" si="162"/>
        <v>0</v>
      </c>
      <c r="GP48" s="39">
        <f t="shared" ca="1" si="163"/>
        <v>0</v>
      </c>
      <c r="GQ48" s="39">
        <f t="shared" ca="1" si="164"/>
        <v>0</v>
      </c>
      <c r="GR48" s="39">
        <f t="shared" ca="1" si="165"/>
        <v>0</v>
      </c>
      <c r="GS48" s="39">
        <f t="shared" ca="1" si="166"/>
        <v>0</v>
      </c>
      <c r="GT48" s="39">
        <f t="shared" ca="1" si="167"/>
        <v>0</v>
      </c>
      <c r="GU48" s="39">
        <f t="shared" ca="1" si="168"/>
        <v>0</v>
      </c>
      <c r="GV48" s="39">
        <f t="shared" ca="1" si="169"/>
        <v>0</v>
      </c>
      <c r="GW48" s="39">
        <f t="shared" ca="1" si="170"/>
        <v>0</v>
      </c>
      <c r="GX48" s="39">
        <f t="shared" ca="1" si="171"/>
        <v>0</v>
      </c>
      <c r="GY48" s="39">
        <f t="shared" ca="1" si="172"/>
        <v>0</v>
      </c>
      <c r="GZ48" s="39">
        <f t="shared" ca="1" si="173"/>
        <v>0</v>
      </c>
      <c r="HA48" s="39">
        <f t="shared" ca="1" si="174"/>
        <v>0</v>
      </c>
      <c r="HB48" s="39">
        <f t="shared" ca="1" si="175"/>
        <v>0</v>
      </c>
      <c r="HC48" s="39">
        <f t="shared" ca="1" si="176"/>
        <v>0</v>
      </c>
      <c r="HD48" s="39">
        <f t="shared" ca="1" si="177"/>
        <v>0</v>
      </c>
      <c r="HE48" s="39">
        <f t="shared" ca="1" si="178"/>
        <v>0</v>
      </c>
      <c r="HF48" s="39">
        <f t="shared" ca="1" si="179"/>
        <v>0</v>
      </c>
      <c r="HG48" s="39">
        <f t="shared" ca="1" si="180"/>
        <v>0</v>
      </c>
      <c r="HH48" s="39">
        <f t="shared" ca="1" si="181"/>
        <v>0</v>
      </c>
      <c r="HI48" s="39">
        <f t="shared" ca="1" si="182"/>
        <v>0</v>
      </c>
      <c r="HJ48" s="39">
        <f t="shared" ca="1" si="183"/>
        <v>0</v>
      </c>
      <c r="HK48" s="39">
        <f t="shared" ca="1" si="184"/>
        <v>0</v>
      </c>
      <c r="HL48" s="39">
        <f t="shared" ca="1" si="185"/>
        <v>0</v>
      </c>
      <c r="HM48" s="39">
        <f t="shared" ca="1" si="186"/>
        <v>0</v>
      </c>
      <c r="HN48" s="39">
        <f t="shared" ca="1" si="187"/>
        <v>0</v>
      </c>
      <c r="HO48" s="39">
        <f t="shared" ca="1" si="188"/>
        <v>0</v>
      </c>
      <c r="HP48" s="39">
        <f t="shared" ca="1" si="189"/>
        <v>0</v>
      </c>
      <c r="HQ48" s="39">
        <f t="shared" ca="1" si="190"/>
        <v>0</v>
      </c>
      <c r="HR48" s="39">
        <f t="shared" ca="1" si="191"/>
        <v>36241</v>
      </c>
      <c r="HS48" s="39">
        <f t="shared" ca="1" si="192"/>
        <v>2</v>
      </c>
      <c r="HT48" s="39">
        <f t="shared" ca="1" si="193"/>
        <v>1</v>
      </c>
      <c r="HU48" s="39">
        <f t="shared" ca="1" si="194"/>
        <v>0</v>
      </c>
      <c r="HV48" s="39">
        <f t="shared" ca="1" si="195"/>
        <v>0</v>
      </c>
      <c r="HW48" s="39">
        <f t="shared" ca="1" si="196"/>
        <v>0</v>
      </c>
      <c r="HX48" s="39">
        <f t="shared" ca="1" si="197"/>
        <v>0</v>
      </c>
      <c r="HY48" s="39">
        <f t="shared" ca="1" si="198"/>
        <v>0</v>
      </c>
      <c r="HZ48" s="39">
        <f t="shared" ca="1" si="199"/>
        <v>0</v>
      </c>
      <c r="IA48" s="39">
        <f t="shared" ca="1" si="200"/>
        <v>0</v>
      </c>
      <c r="IB48" s="39">
        <f t="shared" ca="1" si="201"/>
        <v>0</v>
      </c>
      <c r="IC48" s="39">
        <f t="shared" ca="1" si="202"/>
        <v>0</v>
      </c>
      <c r="ID48" s="39">
        <f t="shared" ca="1" si="203"/>
        <v>0</v>
      </c>
      <c r="IE48" s="39">
        <f t="shared" ca="1" si="204"/>
        <v>0</v>
      </c>
      <c r="IF48" s="39">
        <f t="shared" ca="1" si="205"/>
        <v>13822192</v>
      </c>
      <c r="IG48" s="39">
        <f t="shared" ca="1" si="206"/>
        <v>5</v>
      </c>
      <c r="IH48" s="39">
        <f t="shared" ca="1" si="207"/>
        <v>2</v>
      </c>
      <c r="II48" s="39">
        <f t="shared" ca="1" si="208"/>
        <v>0</v>
      </c>
      <c r="IJ48" s="39">
        <f t="shared" ca="1" si="209"/>
        <v>0</v>
      </c>
      <c r="IK48" s="39">
        <f t="shared" ca="1" si="210"/>
        <v>0</v>
      </c>
      <c r="IL48" s="39">
        <f t="shared" ca="1" si="211"/>
        <v>0</v>
      </c>
      <c r="IM48" s="39">
        <f t="shared" ca="1" si="212"/>
        <v>1</v>
      </c>
      <c r="IN48" s="39">
        <f t="shared" ca="1" si="213"/>
        <v>421</v>
      </c>
      <c r="IO48" s="39">
        <f t="shared" ca="1" si="214"/>
        <v>-84</v>
      </c>
      <c r="IP48" s="39">
        <f t="shared" ca="1" si="215"/>
        <v>0</v>
      </c>
      <c r="IQ48" s="39">
        <f t="shared" ca="1" si="216"/>
        <v>0</v>
      </c>
      <c r="IR48" s="39">
        <f t="shared" ca="1" si="217"/>
        <v>0</v>
      </c>
      <c r="IS48" s="39">
        <f t="shared" ca="1" si="218"/>
        <v>0</v>
      </c>
      <c r="IT48" s="39">
        <f t="shared" ca="1" si="219"/>
        <v>0</v>
      </c>
      <c r="IU48" s="39">
        <f t="shared" ca="1" si="220"/>
        <v>0</v>
      </c>
      <c r="IV48" s="39">
        <f t="shared" ca="1" si="221"/>
        <v>0</v>
      </c>
      <c r="IW48" s="39">
        <f t="shared" ca="1" si="222"/>
        <v>0</v>
      </c>
      <c r="IX48" s="39">
        <f t="shared" ca="1" si="223"/>
        <v>0</v>
      </c>
      <c r="IY48" s="39">
        <f t="shared" ca="1" si="224"/>
        <v>0</v>
      </c>
      <c r="IZ48" s="39">
        <f t="shared" ca="1" si="225"/>
        <v>0</v>
      </c>
      <c r="JA48" s="39">
        <f t="shared" ca="1" si="226"/>
        <v>0</v>
      </c>
      <c r="JB48" s="39">
        <f t="shared" ca="1" si="227"/>
        <v>0</v>
      </c>
      <c r="JC48" s="39">
        <f t="shared" ca="1" si="228"/>
        <v>0</v>
      </c>
      <c r="JD48" s="39">
        <f t="shared" ca="1" si="229"/>
        <v>0</v>
      </c>
      <c r="JE48" s="39">
        <f t="shared" ca="1" si="230"/>
        <v>0</v>
      </c>
      <c r="JF48" s="39">
        <f t="shared" ca="1" si="231"/>
        <v>0</v>
      </c>
      <c r="JG48" s="39">
        <f t="shared" ca="1" si="232"/>
        <v>0</v>
      </c>
      <c r="JH48" s="39">
        <f t="shared" ca="1" si="233"/>
        <v>0</v>
      </c>
      <c r="JI48" s="39">
        <f t="shared" ca="1" si="234"/>
        <v>0</v>
      </c>
      <c r="JJ48" s="39">
        <f t="shared" ca="1" si="235"/>
        <v>0</v>
      </c>
      <c r="JK48" s="39">
        <f t="shared" ca="1" si="236"/>
        <v>0</v>
      </c>
      <c r="JL48" s="39">
        <f t="shared" ca="1" si="237"/>
        <v>0</v>
      </c>
      <c r="JM48" s="39">
        <f t="shared" ca="1" si="238"/>
        <v>0</v>
      </c>
      <c r="JN48" s="39">
        <f t="shared" ca="1" si="239"/>
        <v>0</v>
      </c>
      <c r="JO48" s="39">
        <f t="shared" ca="1" si="240"/>
        <v>-45591</v>
      </c>
      <c r="JP48" s="39">
        <f t="shared" ca="1" si="241"/>
        <v>72482</v>
      </c>
      <c r="JQ48" s="39">
        <f t="shared" ca="1" si="242"/>
        <v>940470</v>
      </c>
      <c r="JR48" s="39">
        <f t="shared" ca="1" si="243"/>
        <v>-35364</v>
      </c>
      <c r="JS48" s="39">
        <f t="shared" ca="1" si="244"/>
        <v>-68110</v>
      </c>
      <c r="JT48" s="39">
        <f t="shared" ca="1" si="245"/>
        <v>0</v>
      </c>
      <c r="JU48" s="39">
        <f t="shared" ca="1" si="246"/>
        <v>0</v>
      </c>
      <c r="JV48" s="39">
        <f t="shared" ca="1" si="247"/>
        <v>0</v>
      </c>
      <c r="JW48" s="39">
        <f t="shared" ca="1" si="248"/>
        <v>0</v>
      </c>
      <c r="JX48" s="39">
        <f t="shared" ca="1" si="249"/>
        <v>0</v>
      </c>
      <c r="JY48" s="39">
        <f t="shared" ca="1" si="250"/>
        <v>0</v>
      </c>
      <c r="JZ48" s="39">
        <f t="shared" ca="1" si="251"/>
        <v>0</v>
      </c>
      <c r="KA48" s="39">
        <f t="shared" ca="1" si="252"/>
        <v>0</v>
      </c>
      <c r="KB48" s="39">
        <f t="shared" ca="1" si="253"/>
        <v>0</v>
      </c>
      <c r="KC48" s="39">
        <f t="shared" ca="1" si="254"/>
        <v>-167</v>
      </c>
      <c r="KD48" s="39">
        <f t="shared" ca="1" si="255"/>
        <v>7</v>
      </c>
      <c r="KE48" s="39">
        <f t="shared" ca="1" si="256"/>
        <v>3</v>
      </c>
      <c r="KF48" s="39">
        <f t="shared" ca="1" si="257"/>
        <v>13</v>
      </c>
      <c r="KG48" s="39">
        <f t="shared" ca="1" si="258"/>
        <v>1</v>
      </c>
      <c r="KH48" s="39">
        <f t="shared" ca="1" si="259"/>
        <v>0</v>
      </c>
      <c r="KI48" s="39">
        <f t="shared" ca="1" si="260"/>
        <v>0</v>
      </c>
      <c r="KJ48" s="39">
        <f t="shared" ca="1" si="261"/>
        <v>0</v>
      </c>
      <c r="KK48" s="39">
        <f t="shared" ca="1" si="262"/>
        <v>0</v>
      </c>
      <c r="KL48" s="39">
        <f t="shared" ca="1" si="263"/>
        <v>0</v>
      </c>
      <c r="KM48" s="39">
        <f t="shared" ca="1" si="264"/>
        <v>0</v>
      </c>
      <c r="KN48" s="39">
        <f t="shared" ca="1" si="265"/>
        <v>0</v>
      </c>
      <c r="KO48" s="39">
        <f t="shared" ca="1" si="266"/>
        <v>0</v>
      </c>
      <c r="KP48" s="39">
        <f t="shared" ca="1" si="267"/>
        <v>0</v>
      </c>
      <c r="KQ48" s="39">
        <f t="shared" ca="1" si="268"/>
        <v>0</v>
      </c>
      <c r="KR48" s="39">
        <f t="shared" ca="1" si="269"/>
        <v>0</v>
      </c>
      <c r="KS48" s="39">
        <f t="shared" ca="1" si="270"/>
        <v>0</v>
      </c>
      <c r="KT48" s="39">
        <f t="shared" ca="1" si="271"/>
        <v>0</v>
      </c>
      <c r="KU48" s="39">
        <f t="shared" ca="1" si="272"/>
        <v>0</v>
      </c>
      <c r="KV48" s="39">
        <f t="shared" ca="1" si="273"/>
        <v>0</v>
      </c>
      <c r="KW48" s="39">
        <f t="shared" ca="1" si="274"/>
        <v>0</v>
      </c>
      <c r="KX48" s="39">
        <f t="shared" ca="1" si="275"/>
        <v>-245</v>
      </c>
      <c r="KY48" s="39">
        <f t="shared" ca="1" si="276"/>
        <v>2</v>
      </c>
      <c r="KZ48" s="39">
        <f t="shared" ca="1" si="277"/>
        <v>1</v>
      </c>
      <c r="LA48" s="39">
        <f t="shared" ca="1" si="278"/>
        <v>139</v>
      </c>
      <c r="LB48" s="39">
        <f t="shared" ca="1" si="279"/>
        <v>0</v>
      </c>
      <c r="LC48" s="39">
        <f t="shared" ca="1" si="280"/>
        <v>0</v>
      </c>
      <c r="LD48" s="39">
        <f t="shared" ca="1" si="281"/>
        <v>0</v>
      </c>
      <c r="LE48" s="39">
        <f t="shared" ca="1" si="282"/>
        <v>31250</v>
      </c>
      <c r="LF48" s="39">
        <f t="shared" ca="1" si="283"/>
        <v>2</v>
      </c>
      <c r="LG48" s="39">
        <f t="shared" ca="1" si="284"/>
        <v>2</v>
      </c>
      <c r="LH48" s="39">
        <f t="shared" ca="1" si="285"/>
        <v>160</v>
      </c>
      <c r="LI48" s="39">
        <f t="shared" ca="1" si="286"/>
        <v>5</v>
      </c>
      <c r="LJ48" s="39">
        <f t="shared" ca="1" si="287"/>
        <v>10</v>
      </c>
      <c r="LK48" s="39">
        <f t="shared" ca="1" si="288"/>
        <v>0</v>
      </c>
      <c r="LL48" s="39">
        <f t="shared" ca="1" si="289"/>
        <v>0</v>
      </c>
      <c r="LM48" s="39">
        <f t="shared" ca="1" si="290"/>
        <v>0</v>
      </c>
      <c r="LN48" s="39">
        <f t="shared" ca="1" si="291"/>
        <v>0</v>
      </c>
      <c r="LO48" s="39">
        <f t="shared" ca="1" si="292"/>
        <v>0</v>
      </c>
      <c r="LP48" s="39">
        <f t="shared" ca="1" si="293"/>
        <v>0</v>
      </c>
      <c r="LQ48" s="39">
        <f t="shared" ca="1" si="294"/>
        <v>0</v>
      </c>
      <c r="LR48" s="39">
        <f t="shared" ca="1" si="295"/>
        <v>0</v>
      </c>
      <c r="LS48" s="39">
        <f t="shared" ca="1" si="296"/>
        <v>2</v>
      </c>
      <c r="LT48" s="39">
        <f t="shared" ca="1" si="297"/>
        <v>769</v>
      </c>
      <c r="LU48" s="39">
        <f t="shared" ca="1" si="298"/>
        <v>5</v>
      </c>
      <c r="LV48" s="39">
        <f t="shared" ca="1" si="299"/>
        <v>13</v>
      </c>
      <c r="LW48" s="39">
        <f t="shared" ca="1" si="300"/>
        <v>59</v>
      </c>
      <c r="LX48" s="39">
        <f t="shared" ca="1" si="301"/>
        <v>6400</v>
      </c>
      <c r="LY48" s="39">
        <f t="shared" ca="1" si="302"/>
        <v>29</v>
      </c>
      <c r="LZ48" s="39">
        <f t="shared" ca="1" si="303"/>
        <v>863887</v>
      </c>
      <c r="MA48" s="39">
        <f t="shared" ca="1" si="304"/>
        <v>16</v>
      </c>
      <c r="MB48" s="39">
        <f t="shared" ca="1" si="305"/>
        <v>0</v>
      </c>
      <c r="MC48" s="39">
        <f t="shared" ca="1" si="306"/>
        <v>0</v>
      </c>
      <c r="MD48" s="39">
        <f t="shared" ca="1" si="307"/>
        <v>0</v>
      </c>
      <c r="ME48" s="39">
        <f t="shared" ca="1" si="308"/>
        <v>0</v>
      </c>
      <c r="MF48" s="39">
        <f t="shared" ca="1" si="309"/>
        <v>0</v>
      </c>
      <c r="MG48" s="39">
        <f t="shared" ca="1" si="310"/>
        <v>0</v>
      </c>
      <c r="MH48" s="39">
        <f t="shared" ca="1" si="311"/>
        <v>0</v>
      </c>
      <c r="MI48" s="39">
        <f t="shared" ca="1" si="312"/>
        <v>0</v>
      </c>
      <c r="MJ48" s="39">
        <f t="shared" ca="1" si="313"/>
        <v>0</v>
      </c>
      <c r="MK48" s="39">
        <f t="shared" ca="1" si="314"/>
        <v>0</v>
      </c>
      <c r="ML48" s="39">
        <f t="shared" ca="1" si="315"/>
        <v>0</v>
      </c>
      <c r="MM48" s="39">
        <f t="shared" ca="1" si="316"/>
        <v>0</v>
      </c>
      <c r="MN48" s="39">
        <f t="shared" ca="1" si="317"/>
        <v>0</v>
      </c>
      <c r="MO48" s="39">
        <f t="shared" ca="1" si="318"/>
        <v>0</v>
      </c>
      <c r="MP48" s="39">
        <f t="shared" ca="1" si="319"/>
        <v>0</v>
      </c>
      <c r="MQ48" s="39">
        <f t="shared" ca="1" si="320"/>
        <v>0</v>
      </c>
      <c r="MR48" s="39">
        <f t="shared" ca="1" si="321"/>
        <v>0</v>
      </c>
      <c r="MS48" s="39">
        <f t="shared" ca="1" si="322"/>
        <v>0</v>
      </c>
      <c r="MT48" s="39">
        <f t="shared" ca="1" si="323"/>
        <v>0</v>
      </c>
      <c r="MU48" s="39">
        <f t="shared" ca="1" si="324"/>
        <v>0</v>
      </c>
      <c r="MV48" s="39">
        <f t="shared" ca="1" si="325"/>
        <v>0</v>
      </c>
      <c r="MW48" s="39">
        <f t="shared" ca="1" si="326"/>
        <v>0</v>
      </c>
      <c r="MX48" s="39">
        <f t="shared" ca="1" si="327"/>
        <v>0</v>
      </c>
      <c r="MY48" s="39">
        <f t="shared" ca="1" si="328"/>
        <v>0</v>
      </c>
      <c r="MZ48" s="39">
        <f t="shared" ca="1" si="329"/>
        <v>0</v>
      </c>
      <c r="NA48" s="39">
        <f t="shared" ca="1" si="330"/>
        <v>0</v>
      </c>
      <c r="NB48" s="39">
        <f t="shared" ca="1" si="331"/>
        <v>10</v>
      </c>
      <c r="NC48" s="39">
        <f t="shared" ca="1" si="332"/>
        <v>5</v>
      </c>
      <c r="ND48" s="39">
        <f t="shared" ca="1" si="333"/>
        <v>125</v>
      </c>
      <c r="NE48" s="39">
        <f t="shared" ca="1" si="334"/>
        <v>5</v>
      </c>
      <c r="NF48" s="39">
        <f t="shared" ca="1" si="335"/>
        <v>0</v>
      </c>
      <c r="NG48" s="39">
        <f t="shared" ca="1" si="336"/>
        <v>0</v>
      </c>
      <c r="NH48" s="39">
        <f t="shared" ca="1" si="337"/>
        <v>0</v>
      </c>
      <c r="NI48" s="39">
        <f t="shared" ca="1" si="338"/>
        <v>22132</v>
      </c>
      <c r="NJ48" s="39">
        <f t="shared" ca="1" si="339"/>
        <v>1382219200</v>
      </c>
      <c r="NK48" s="39">
        <f t="shared" ca="1" si="340"/>
        <v>0</v>
      </c>
      <c r="NL48" s="39">
        <f t="shared" ca="1" si="341"/>
        <v>0</v>
      </c>
      <c r="NM48" s="39">
        <f t="shared" ca="1" si="342"/>
        <v>0</v>
      </c>
      <c r="NN48" s="39">
        <f t="shared" ca="1" si="343"/>
        <v>0</v>
      </c>
      <c r="NO48" s="39">
        <f t="shared" ca="1" si="344"/>
        <v>0</v>
      </c>
      <c r="NP48" s="39">
        <f t="shared" ca="1" si="345"/>
        <v>0</v>
      </c>
      <c r="NQ48" s="39">
        <f t="shared" ca="1" si="346"/>
        <v>0</v>
      </c>
      <c r="NR48" s="39">
        <f t="shared" ca="1" si="347"/>
        <v>0</v>
      </c>
      <c r="NS48" s="39">
        <f t="shared" ca="1" si="348"/>
        <v>0</v>
      </c>
      <c r="NT48" s="39">
        <f t="shared" ca="1" si="349"/>
        <v>0</v>
      </c>
      <c r="NU48" s="39">
        <f t="shared" ca="1" si="350"/>
        <v>0</v>
      </c>
      <c r="NV48" s="39">
        <f t="shared" ca="1" si="351"/>
        <v>0</v>
      </c>
    </row>
    <row r="49" spans="1:386" x14ac:dyDescent="0.2">
      <c r="A49" s="39">
        <f>'node config'!$A49</f>
        <v>40</v>
      </c>
      <c r="B49" s="39" t="str">
        <f>'node config'!$C49</f>
        <v>app_prod</v>
      </c>
      <c r="C49" s="39">
        <f>'node config'!E49</f>
        <v>6</v>
      </c>
      <c r="D49" s="40">
        <f>'node config'!$H49</f>
        <v>0</v>
      </c>
      <c r="E49" s="36">
        <f ca="1">IF(ISBLANK(OFFSET('node config'!$U49,0,2*(COLUMN()-COLUMN($E49)))),"",OFFSET('node config'!$U49,0,2*(COLUMN()-COLUMN($E49))))</f>
        <v>49</v>
      </c>
      <c r="F49" s="36" t="str">
        <f ca="1">IF(ISBLANK(OFFSET('node config'!$U49,0,2*(COLUMN()-COLUMN($E49)))),"",OFFSET('node config'!$U49,0,2*(COLUMN()-COLUMN($E49))))</f>
        <v/>
      </c>
      <c r="G49" s="36" t="str">
        <f ca="1">IF(ISBLANK(OFFSET('node config'!$U49,0,2*(COLUMN()-COLUMN($E49)))),"",OFFSET('node config'!$U49,0,2*(COLUMN()-COLUMN($E49))))</f>
        <v/>
      </c>
      <c r="H49" s="36" t="str">
        <f ca="1">IF(ISBLANK(OFFSET('node config'!$U49,0,2*(COLUMN()-COLUMN($E49)))),"",OFFSET('node config'!$U49,0,2*(COLUMN()-COLUMN($E49))))</f>
        <v/>
      </c>
      <c r="I49" s="36" t="str">
        <f ca="1">IF(ISBLANK(OFFSET('node config'!$U49,0,2*(COLUMN()-COLUMN($E49)))),"",OFFSET('node config'!$U49,0,2*(COLUMN()-COLUMN($E49))))</f>
        <v/>
      </c>
      <c r="J49" s="36" t="str">
        <f ca="1">IF(ISBLANK(OFFSET('node config'!$U49,0,2*(COLUMN()-COLUMN($E49)))),"",OFFSET('node config'!$U49,0,2*(COLUMN()-COLUMN($E49))))</f>
        <v/>
      </c>
      <c r="K49" s="36" t="str">
        <f ca="1">IF(ISBLANK(OFFSET('node config'!$U49,0,2*(COLUMN()-COLUMN($E49)))),"",OFFSET('node config'!$U49,0,2*(COLUMN()-COLUMN($E49))))</f>
        <v/>
      </c>
      <c r="L49" s="36" t="str">
        <f ca="1">IF(ISBLANK(OFFSET('node config'!$U49,0,2*(COLUMN()-COLUMN($E49)))),"",OFFSET('node config'!$U49,0,2*(COLUMN()-COLUMN($E49))))</f>
        <v/>
      </c>
      <c r="M49" s="38">
        <f ca="1">IFERROR(OFFSET('node config'!$V49,0,2*(COLUMN()-COLUMN($M49)))/INDEX('node config'!$B49:$B98,MATCH(E49,'node config'!$A49:$A98,0))-1,"")</f>
        <v>1</v>
      </c>
      <c r="N49" s="38" t="str">
        <f ca="1">IFERROR(OFFSET('node config'!$V49,0,2*(COLUMN()-COLUMN($M49)))/INDEX('node config'!$B49:$B98,MATCH(F49,'node config'!$A49:$A98,0))-1,"")</f>
        <v/>
      </c>
      <c r="O49" s="38" t="str">
        <f ca="1">IFERROR(OFFSET('node config'!$V49,0,2*(COLUMN()-COLUMN($M49)))/INDEX('node config'!$B49:$B98,MATCH(G49,'node config'!$A49:$A98,0))-1,"")</f>
        <v/>
      </c>
      <c r="P49" s="38" t="str">
        <f ca="1">IFERROR(OFFSET('node config'!$V49,0,2*(COLUMN()-COLUMN($M49)))/INDEX('node config'!$B49:$B98,MATCH(H49,'node config'!$A49:$A98,0))-1,"")</f>
        <v/>
      </c>
      <c r="Q49" s="38" t="str">
        <f ca="1">IFERROR(OFFSET('node config'!$V49,0,2*(COLUMN()-COLUMN($M49)))/INDEX('node config'!$B49:$B98,MATCH(I49,'node config'!$A49:$A98,0))-1,"")</f>
        <v/>
      </c>
      <c r="R49" s="38" t="str">
        <f ca="1">IFERROR(OFFSET('node config'!$V49,0,2*(COLUMN()-COLUMN($M49)))/INDEX('node config'!$B49:$B98,MATCH(J49,'node config'!$A49:$A98,0))-1,"")</f>
        <v/>
      </c>
      <c r="S49" s="38" t="str">
        <f ca="1">IFERROR(OFFSET('node config'!$V49,0,2*(COLUMN()-COLUMN($M49)))/INDEX('node config'!$B49:$B98,MATCH(K49,'node config'!$A49:$A98,0))-1,"")</f>
        <v/>
      </c>
      <c r="T49" s="38" t="str">
        <f ca="1">IFERROR(OFFSET('node config'!$V49,0,2*(COLUMN()-COLUMN($M49)))/INDEX('node config'!$B49:$B98,MATCH(L49,'node config'!$A49:$A98,0))-1,"")</f>
        <v/>
      </c>
      <c r="U49" s="36">
        <f t="shared" ca="1" si="361"/>
        <v>344</v>
      </c>
      <c r="V49" s="36" t="str">
        <f t="shared" ca="1" si="361"/>
        <v/>
      </c>
      <c r="W49" s="36" t="str">
        <f t="shared" ca="1" si="361"/>
        <v/>
      </c>
      <c r="X49" s="36" t="str">
        <f t="shared" ca="1" si="361"/>
        <v/>
      </c>
      <c r="Y49" s="36" t="str">
        <f t="shared" ca="1" si="361"/>
        <v/>
      </c>
      <c r="Z49" s="36" t="str">
        <f t="shared" ca="1" si="361"/>
        <v/>
      </c>
      <c r="AA49" s="36" t="str">
        <f t="shared" ca="1" si="361"/>
        <v/>
      </c>
      <c r="AB49" s="36" t="str">
        <f t="shared" ca="1" si="361"/>
        <v/>
      </c>
      <c r="AC49" s="40">
        <f t="shared" ca="1" si="353"/>
        <v>1000000000</v>
      </c>
      <c r="AD49" s="40">
        <f t="shared" ca="1" si="354"/>
        <v>31250</v>
      </c>
      <c r="AE49" s="40">
        <f t="shared" ca="1" si="355"/>
        <v>2</v>
      </c>
      <c r="AF49" s="40">
        <f t="shared" ca="1" si="356"/>
        <v>2</v>
      </c>
      <c r="AG49" s="40">
        <f t="shared" ca="1" si="357"/>
        <v>160</v>
      </c>
      <c r="AH49" s="40">
        <f t="shared" ca="1" si="358"/>
        <v>5</v>
      </c>
      <c r="AI49" s="40">
        <f t="shared" ca="1" si="359"/>
        <v>10</v>
      </c>
      <c r="AJ49" s="40">
        <f t="shared" ca="1" si="360"/>
        <v>0</v>
      </c>
      <c r="AK49" s="39">
        <f t="shared" ref="AK49:BP49" ca="1" si="362">IF(ISNUMBER(MATCH(COLUMN()-COLUMN($AK49),$U49:$AB49,0)),$AC49,AK48)</f>
        <v>0</v>
      </c>
      <c r="AL49" s="39">
        <f t="shared" ca="1" si="362"/>
        <v>0</v>
      </c>
      <c r="AM49" s="39">
        <f t="shared" ca="1" si="362"/>
        <v>0</v>
      </c>
      <c r="AN49" s="39">
        <f t="shared" ca="1" si="362"/>
        <v>0</v>
      </c>
      <c r="AO49" s="39">
        <f t="shared" ca="1" si="362"/>
        <v>0</v>
      </c>
      <c r="AP49" s="39">
        <f t="shared" ca="1" si="362"/>
        <v>0</v>
      </c>
      <c r="AQ49" s="39">
        <f t="shared" ca="1" si="362"/>
        <v>0</v>
      </c>
      <c r="AR49" s="39">
        <f t="shared" ca="1" si="362"/>
        <v>22132</v>
      </c>
      <c r="AS49" s="39">
        <f t="shared" ca="1" si="362"/>
        <v>22132</v>
      </c>
      <c r="AT49" s="39">
        <f t="shared" ca="1" si="362"/>
        <v>22132</v>
      </c>
      <c r="AU49" s="39">
        <f t="shared" ca="1" si="362"/>
        <v>0</v>
      </c>
      <c r="AV49" s="39">
        <f t="shared" ca="1" si="362"/>
        <v>0</v>
      </c>
      <c r="AW49" s="39">
        <f t="shared" ca="1" si="362"/>
        <v>0</v>
      </c>
      <c r="AX49" s="39">
        <f t="shared" ca="1" si="362"/>
        <v>0</v>
      </c>
      <c r="AY49" s="39">
        <f t="shared" ca="1" si="362"/>
        <v>0</v>
      </c>
      <c r="AZ49" s="39">
        <f t="shared" ca="1" si="362"/>
        <v>0</v>
      </c>
      <c r="BA49" s="39">
        <f t="shared" ca="1" si="362"/>
        <v>0</v>
      </c>
      <c r="BB49" s="39">
        <f t="shared" ca="1" si="362"/>
        <v>0</v>
      </c>
      <c r="BC49" s="39">
        <f t="shared" ca="1" si="362"/>
        <v>0</v>
      </c>
      <c r="BD49" s="39">
        <f t="shared" ca="1" si="362"/>
        <v>0</v>
      </c>
      <c r="BE49" s="39">
        <f t="shared" ca="1" si="362"/>
        <v>0</v>
      </c>
      <c r="BF49" s="39">
        <f t="shared" ca="1" si="362"/>
        <v>0</v>
      </c>
      <c r="BG49" s="39">
        <f t="shared" ca="1" si="362"/>
        <v>0</v>
      </c>
      <c r="BH49" s="39">
        <f t="shared" ca="1" si="362"/>
        <v>0</v>
      </c>
      <c r="BI49" s="39">
        <f t="shared" ca="1" si="362"/>
        <v>0</v>
      </c>
      <c r="BJ49" s="39">
        <f t="shared" ca="1" si="362"/>
        <v>0</v>
      </c>
      <c r="BK49" s="39">
        <f t="shared" ca="1" si="362"/>
        <v>0</v>
      </c>
      <c r="BL49" s="39">
        <f t="shared" ca="1" si="362"/>
        <v>0</v>
      </c>
      <c r="BM49" s="39">
        <f t="shared" ca="1" si="362"/>
        <v>0</v>
      </c>
      <c r="BN49" s="39">
        <f t="shared" ca="1" si="362"/>
        <v>0</v>
      </c>
      <c r="BO49" s="39">
        <f t="shared" ca="1" si="362"/>
        <v>0</v>
      </c>
      <c r="BP49" s="39">
        <f t="shared" ca="1" si="362"/>
        <v>0</v>
      </c>
      <c r="BQ49" s="39">
        <f t="shared" ref="BQ49:CV49" ca="1" si="363">IF(ISNUMBER(MATCH(COLUMN()-COLUMN($AK49),$U49:$AB49,0)),$AC49,BQ48)</f>
        <v>0</v>
      </c>
      <c r="BR49" s="39">
        <f t="shared" ca="1" si="363"/>
        <v>0</v>
      </c>
      <c r="BS49" s="39">
        <f t="shared" ca="1" si="363"/>
        <v>0</v>
      </c>
      <c r="BT49" s="39">
        <f t="shared" ca="1" si="363"/>
        <v>2</v>
      </c>
      <c r="BU49" s="39">
        <f t="shared" ca="1" si="363"/>
        <v>29</v>
      </c>
      <c r="BV49" s="39">
        <f t="shared" ca="1" si="363"/>
        <v>-195</v>
      </c>
      <c r="BW49" s="39">
        <f t="shared" ca="1" si="363"/>
        <v>4</v>
      </c>
      <c r="BX49" s="39">
        <f t="shared" ca="1" si="363"/>
        <v>0</v>
      </c>
      <c r="BY49" s="39">
        <f t="shared" ca="1" si="363"/>
        <v>0</v>
      </c>
      <c r="BZ49" s="39">
        <f t="shared" ca="1" si="363"/>
        <v>0</v>
      </c>
      <c r="CA49" s="39">
        <f t="shared" ca="1" si="363"/>
        <v>0</v>
      </c>
      <c r="CB49" s="39">
        <f t="shared" ca="1" si="363"/>
        <v>0</v>
      </c>
      <c r="CC49" s="39">
        <f t="shared" ca="1" si="363"/>
        <v>0</v>
      </c>
      <c r="CD49" s="39">
        <f t="shared" ca="1" si="363"/>
        <v>0</v>
      </c>
      <c r="CE49" s="39">
        <f t="shared" ca="1" si="363"/>
        <v>0</v>
      </c>
      <c r="CF49" s="39">
        <f t="shared" ca="1" si="363"/>
        <v>0</v>
      </c>
      <c r="CG49" s="39">
        <f t="shared" ca="1" si="363"/>
        <v>0</v>
      </c>
      <c r="CH49" s="39">
        <f t="shared" ca="1" si="363"/>
        <v>0</v>
      </c>
      <c r="CI49" s="39">
        <f t="shared" ca="1" si="363"/>
        <v>0</v>
      </c>
      <c r="CJ49" s="39">
        <f t="shared" ca="1" si="363"/>
        <v>0</v>
      </c>
      <c r="CK49" s="39">
        <f t="shared" ca="1" si="363"/>
        <v>0</v>
      </c>
      <c r="CL49" s="39">
        <f t="shared" ca="1" si="363"/>
        <v>0</v>
      </c>
      <c r="CM49" s="39">
        <f t="shared" ca="1" si="363"/>
        <v>0</v>
      </c>
      <c r="CN49" s="39">
        <f t="shared" ca="1" si="363"/>
        <v>0</v>
      </c>
      <c r="CO49" s="39">
        <f t="shared" ca="1" si="363"/>
        <v>0</v>
      </c>
      <c r="CP49" s="39">
        <f t="shared" ca="1" si="363"/>
        <v>0</v>
      </c>
      <c r="CQ49" s="39">
        <f t="shared" ca="1" si="363"/>
        <v>0</v>
      </c>
      <c r="CR49" s="39">
        <f t="shared" ca="1" si="363"/>
        <v>0</v>
      </c>
      <c r="CS49" s="39">
        <f t="shared" ca="1" si="363"/>
        <v>0</v>
      </c>
      <c r="CT49" s="39">
        <f t="shared" ca="1" si="363"/>
        <v>0</v>
      </c>
      <c r="CU49" s="39">
        <f t="shared" ca="1" si="363"/>
        <v>0</v>
      </c>
      <c r="CV49" s="39">
        <f t="shared" ca="1" si="363"/>
        <v>47</v>
      </c>
      <c r="CW49" s="39">
        <f t="shared" ref="CW49:DB49" ca="1" si="364">IF(ISNUMBER(MATCH(COLUMN()-COLUMN($AK49),$U49:$AB49,0)),$AC49,CW48)</f>
        <v>23</v>
      </c>
      <c r="CX49" s="39">
        <f t="shared" ca="1" si="364"/>
        <v>870</v>
      </c>
      <c r="CY49" s="39">
        <f t="shared" ca="1" si="364"/>
        <v>1</v>
      </c>
      <c r="CZ49" s="39">
        <f t="shared" ca="1" si="364"/>
        <v>0</v>
      </c>
      <c r="DA49" s="39">
        <f t="shared" ca="1" si="364"/>
        <v>0</v>
      </c>
      <c r="DB49" s="39">
        <f t="shared" ca="1" si="364"/>
        <v>0</v>
      </c>
      <c r="DC49" s="39">
        <f t="shared" ref="DC49:DC51" ca="1" si="365">IF(ISNUMBER(MATCH(COLUMN()-COLUMN($AK49),$U49:$AB49,0)),$AC49,DC48)</f>
        <v>22132</v>
      </c>
      <c r="DD49" s="39">
        <f t="shared" ref="DD49:EI49" ca="1" si="366">IF(ISNUMBER(MATCH(COLUMN()-COLUMN($AK49),$U49:$AB49,0)),$AC49,DD48)</f>
        <v>22132</v>
      </c>
      <c r="DE49" s="39">
        <f t="shared" ca="1" si="366"/>
        <v>-45240</v>
      </c>
      <c r="DF49" s="39">
        <f t="shared" ca="1" si="366"/>
        <v>0</v>
      </c>
      <c r="DG49" s="39">
        <f t="shared" ca="1" si="366"/>
        <v>0</v>
      </c>
      <c r="DH49" s="39">
        <f t="shared" ca="1" si="366"/>
        <v>0</v>
      </c>
      <c r="DI49" s="39">
        <f t="shared" ca="1" si="366"/>
        <v>0</v>
      </c>
      <c r="DJ49" s="39">
        <f t="shared" ca="1" si="366"/>
        <v>0</v>
      </c>
      <c r="DK49" s="39">
        <f t="shared" ca="1" si="366"/>
        <v>0</v>
      </c>
      <c r="DL49" s="39">
        <f t="shared" ca="1" si="366"/>
        <v>0</v>
      </c>
      <c r="DM49" s="39">
        <f t="shared" ca="1" si="366"/>
        <v>0</v>
      </c>
      <c r="DN49" s="39">
        <f t="shared" ca="1" si="366"/>
        <v>0</v>
      </c>
      <c r="DO49" s="39">
        <f t="shared" ca="1" si="366"/>
        <v>0</v>
      </c>
      <c r="DP49" s="39">
        <f t="shared" ca="1" si="366"/>
        <v>0</v>
      </c>
      <c r="DQ49" s="39">
        <f t="shared" ca="1" si="366"/>
        <v>0</v>
      </c>
      <c r="DR49" s="39">
        <f t="shared" ca="1" si="366"/>
        <v>0</v>
      </c>
      <c r="DS49" s="39">
        <f t="shared" ca="1" si="366"/>
        <v>0</v>
      </c>
      <c r="DT49" s="39">
        <f t="shared" ca="1" si="366"/>
        <v>0</v>
      </c>
      <c r="DU49" s="39">
        <f t="shared" ca="1" si="366"/>
        <v>0</v>
      </c>
      <c r="DV49" s="39">
        <f t="shared" ca="1" si="366"/>
        <v>0</v>
      </c>
      <c r="DW49" s="39">
        <f t="shared" ca="1" si="366"/>
        <v>0</v>
      </c>
      <c r="DX49" s="39">
        <f t="shared" ca="1" si="366"/>
        <v>0</v>
      </c>
      <c r="DY49" s="39">
        <f t="shared" ca="1" si="366"/>
        <v>0</v>
      </c>
      <c r="DZ49" s="39">
        <f t="shared" ca="1" si="366"/>
        <v>0</v>
      </c>
      <c r="EA49" s="39">
        <f t="shared" ca="1" si="366"/>
        <v>0</v>
      </c>
      <c r="EB49" s="39">
        <f t="shared" ca="1" si="366"/>
        <v>0</v>
      </c>
      <c r="EC49" s="39">
        <f t="shared" ca="1" si="366"/>
        <v>0</v>
      </c>
      <c r="ED49" s="39">
        <f t="shared" ca="1" si="366"/>
        <v>0</v>
      </c>
      <c r="EE49" s="39">
        <f t="shared" ca="1" si="366"/>
        <v>0</v>
      </c>
      <c r="EF49" s="39">
        <f t="shared" ca="1" si="366"/>
        <v>0</v>
      </c>
      <c r="EG49" s="39">
        <f t="shared" ca="1" si="366"/>
        <v>0</v>
      </c>
      <c r="EH49" s="39">
        <f t="shared" ca="1" si="366"/>
        <v>0</v>
      </c>
      <c r="EI49" s="39">
        <f t="shared" ca="1" si="366"/>
        <v>0</v>
      </c>
      <c r="EJ49" s="39">
        <f t="shared" ref="EJ49:FN49" ca="1" si="367">IF(ISNUMBER(MATCH(COLUMN()-COLUMN($AK49),$U49:$AB49,0)),$AC49,EJ48)</f>
        <v>0</v>
      </c>
      <c r="EK49" s="39">
        <f t="shared" ca="1" si="367"/>
        <v>0</v>
      </c>
      <c r="EL49" s="39">
        <f t="shared" ca="1" si="367"/>
        <v>0</v>
      </c>
      <c r="EM49" s="39">
        <f t="shared" ca="1" si="367"/>
        <v>0</v>
      </c>
      <c r="EN49" s="39">
        <f t="shared" ca="1" si="367"/>
        <v>0</v>
      </c>
      <c r="EO49" s="39">
        <f t="shared" ca="1" si="367"/>
        <v>0</v>
      </c>
      <c r="EP49" s="39">
        <f t="shared" ca="1" si="367"/>
        <v>0</v>
      </c>
      <c r="EQ49" s="39">
        <f t="shared" ca="1" si="367"/>
        <v>0</v>
      </c>
      <c r="ER49" s="39">
        <f t="shared" ca="1" si="367"/>
        <v>0</v>
      </c>
      <c r="ES49" s="39">
        <f t="shared" ca="1" si="367"/>
        <v>0</v>
      </c>
      <c r="ET49" s="39">
        <f t="shared" ca="1" si="367"/>
        <v>0</v>
      </c>
      <c r="EU49" s="39">
        <f t="shared" ca="1" si="367"/>
        <v>0</v>
      </c>
      <c r="EV49" s="39">
        <f t="shared" ca="1" si="367"/>
        <v>0</v>
      </c>
      <c r="EW49" s="39">
        <f t="shared" ca="1" si="367"/>
        <v>0</v>
      </c>
      <c r="EX49" s="39">
        <f t="shared" ca="1" si="367"/>
        <v>0</v>
      </c>
      <c r="EY49" s="39">
        <f t="shared" ca="1" si="367"/>
        <v>0</v>
      </c>
      <c r="EZ49" s="39">
        <f t="shared" ca="1" si="367"/>
        <v>1094711488000</v>
      </c>
      <c r="FA49" s="39">
        <f t="shared" ca="1" si="367"/>
        <v>30591275334400</v>
      </c>
      <c r="FB49" s="39">
        <f t="shared" ca="1" si="367"/>
        <v>10840816283968</v>
      </c>
      <c r="FC49" s="39">
        <f t="shared" ca="1" si="367"/>
        <v>-22159702181760</v>
      </c>
      <c r="FD49" s="39">
        <f t="shared" ca="1" si="367"/>
        <v>0</v>
      </c>
      <c r="FE49" s="39">
        <f t="shared" ca="1" si="367"/>
        <v>0</v>
      </c>
      <c r="FF49" s="39">
        <f t="shared" ca="1" si="367"/>
        <v>0</v>
      </c>
      <c r="FG49" s="39">
        <f t="shared" ca="1" si="367"/>
        <v>0</v>
      </c>
      <c r="FH49" s="39">
        <f t="shared" ca="1" si="367"/>
        <v>0</v>
      </c>
      <c r="FI49" s="39">
        <f t="shared" ca="1" si="367"/>
        <v>0</v>
      </c>
      <c r="FJ49" s="39">
        <f t="shared" ca="1" si="367"/>
        <v>0</v>
      </c>
      <c r="FK49" s="39">
        <f t="shared" ca="1" si="367"/>
        <v>0</v>
      </c>
      <c r="FL49" s="39">
        <f t="shared" ca="1" si="367"/>
        <v>0</v>
      </c>
      <c r="FM49" s="39">
        <f t="shared" ca="1" si="367"/>
        <v>0</v>
      </c>
      <c r="FN49" s="39">
        <f t="shared" ca="1" si="367"/>
        <v>0</v>
      </c>
      <c r="FO49" s="39">
        <f t="shared" ref="FO49:FO51" ca="1" si="368">IF(ISNUMBER(MATCH(COLUMN()-COLUMN($AK49),$U49:$AB49,0)),$AC49,FO48)</f>
        <v>0</v>
      </c>
      <c r="FP49" s="39">
        <f t="shared" ref="FP49:GU49" ca="1" si="369">IF(ISNUMBER(MATCH(COLUMN()-COLUMN($AK49),$U49:$AB49,0)),$AC49,FP48)</f>
        <v>0</v>
      </c>
      <c r="FQ49" s="39">
        <f t="shared" ca="1" si="369"/>
        <v>0</v>
      </c>
      <c r="FR49" s="39">
        <f t="shared" ca="1" si="369"/>
        <v>0</v>
      </c>
      <c r="FS49" s="39">
        <f t="shared" ca="1" si="369"/>
        <v>0</v>
      </c>
      <c r="FT49" s="39">
        <f t="shared" ca="1" si="369"/>
        <v>0</v>
      </c>
      <c r="FU49" s="39">
        <f t="shared" ca="1" si="369"/>
        <v>0</v>
      </c>
      <c r="FV49" s="39">
        <f t="shared" ca="1" si="369"/>
        <v>0</v>
      </c>
      <c r="FW49" s="39">
        <f t="shared" ca="1" si="369"/>
        <v>0</v>
      </c>
      <c r="FX49" s="39">
        <f t="shared" ca="1" si="369"/>
        <v>0</v>
      </c>
      <c r="FY49" s="39">
        <f t="shared" ca="1" si="369"/>
        <v>0</v>
      </c>
      <c r="FZ49" s="39">
        <f t="shared" ca="1" si="369"/>
        <v>0</v>
      </c>
      <c r="GA49" s="39">
        <f t="shared" ca="1" si="369"/>
        <v>0</v>
      </c>
      <c r="GB49" s="39">
        <f t="shared" ca="1" si="369"/>
        <v>5</v>
      </c>
      <c r="GC49" s="39">
        <f t="shared" ca="1" si="369"/>
        <v>2</v>
      </c>
      <c r="GD49" s="39">
        <f t="shared" ca="1" si="369"/>
        <v>138221920</v>
      </c>
      <c r="GE49" s="39">
        <f t="shared" ca="1" si="369"/>
        <v>0</v>
      </c>
      <c r="GF49" s="39">
        <f t="shared" ca="1" si="369"/>
        <v>0</v>
      </c>
      <c r="GG49" s="39">
        <f t="shared" ca="1" si="369"/>
        <v>0</v>
      </c>
      <c r="GH49" s="39">
        <f t="shared" ca="1" si="369"/>
        <v>0</v>
      </c>
      <c r="GI49" s="39">
        <f t="shared" ca="1" si="369"/>
        <v>0</v>
      </c>
      <c r="GJ49" s="39">
        <f t="shared" ca="1" si="369"/>
        <v>0</v>
      </c>
      <c r="GK49" s="39">
        <f t="shared" ca="1" si="369"/>
        <v>0</v>
      </c>
      <c r="GL49" s="39">
        <f t="shared" ca="1" si="369"/>
        <v>0</v>
      </c>
      <c r="GM49" s="39">
        <f t="shared" ca="1" si="369"/>
        <v>0</v>
      </c>
      <c r="GN49" s="39">
        <f t="shared" ca="1" si="369"/>
        <v>0</v>
      </c>
      <c r="GO49" s="39">
        <f t="shared" ca="1" si="369"/>
        <v>0</v>
      </c>
      <c r="GP49" s="39">
        <f t="shared" ca="1" si="369"/>
        <v>0</v>
      </c>
      <c r="GQ49" s="39">
        <f t="shared" ca="1" si="369"/>
        <v>0</v>
      </c>
      <c r="GR49" s="39">
        <f t="shared" ca="1" si="369"/>
        <v>0</v>
      </c>
      <c r="GS49" s="39">
        <f t="shared" ca="1" si="369"/>
        <v>0</v>
      </c>
      <c r="GT49" s="39">
        <f t="shared" ca="1" si="369"/>
        <v>0</v>
      </c>
      <c r="GU49" s="39">
        <f t="shared" ca="1" si="369"/>
        <v>0</v>
      </c>
      <c r="GV49" s="39">
        <f t="shared" ref="GV49:HZ49" ca="1" si="370">IF(ISNUMBER(MATCH(COLUMN()-COLUMN($AK49),$U49:$AB49,0)),$AC49,GV48)</f>
        <v>0</v>
      </c>
      <c r="GW49" s="39">
        <f t="shared" ca="1" si="370"/>
        <v>0</v>
      </c>
      <c r="GX49" s="39">
        <f t="shared" ca="1" si="370"/>
        <v>0</v>
      </c>
      <c r="GY49" s="39">
        <f t="shared" ca="1" si="370"/>
        <v>0</v>
      </c>
      <c r="GZ49" s="39">
        <f t="shared" ca="1" si="370"/>
        <v>0</v>
      </c>
      <c r="HA49" s="39">
        <f t="shared" ca="1" si="370"/>
        <v>0</v>
      </c>
      <c r="HB49" s="39">
        <f t="shared" ca="1" si="370"/>
        <v>0</v>
      </c>
      <c r="HC49" s="39">
        <f t="shared" ca="1" si="370"/>
        <v>0</v>
      </c>
      <c r="HD49" s="39">
        <f t="shared" ca="1" si="370"/>
        <v>0</v>
      </c>
      <c r="HE49" s="39">
        <f t="shared" ca="1" si="370"/>
        <v>0</v>
      </c>
      <c r="HF49" s="39">
        <f t="shared" ca="1" si="370"/>
        <v>0</v>
      </c>
      <c r="HG49" s="39">
        <f t="shared" ca="1" si="370"/>
        <v>0</v>
      </c>
      <c r="HH49" s="39">
        <f t="shared" ca="1" si="370"/>
        <v>0</v>
      </c>
      <c r="HI49" s="39">
        <f t="shared" ca="1" si="370"/>
        <v>0</v>
      </c>
      <c r="HJ49" s="39">
        <f t="shared" ca="1" si="370"/>
        <v>0</v>
      </c>
      <c r="HK49" s="39">
        <f t="shared" ca="1" si="370"/>
        <v>0</v>
      </c>
      <c r="HL49" s="39">
        <f t="shared" ca="1" si="370"/>
        <v>0</v>
      </c>
      <c r="HM49" s="39">
        <f t="shared" ca="1" si="370"/>
        <v>0</v>
      </c>
      <c r="HN49" s="39">
        <f t="shared" ca="1" si="370"/>
        <v>0</v>
      </c>
      <c r="HO49" s="39">
        <f t="shared" ca="1" si="370"/>
        <v>0</v>
      </c>
      <c r="HP49" s="39">
        <f t="shared" ca="1" si="370"/>
        <v>0</v>
      </c>
      <c r="HQ49" s="39">
        <f t="shared" ca="1" si="370"/>
        <v>0</v>
      </c>
      <c r="HR49" s="39">
        <f t="shared" ca="1" si="370"/>
        <v>36241</v>
      </c>
      <c r="HS49" s="39">
        <f t="shared" ca="1" si="370"/>
        <v>2</v>
      </c>
      <c r="HT49" s="39">
        <f t="shared" ca="1" si="370"/>
        <v>1</v>
      </c>
      <c r="HU49" s="39">
        <f t="shared" ca="1" si="370"/>
        <v>0</v>
      </c>
      <c r="HV49" s="39">
        <f t="shared" ca="1" si="370"/>
        <v>0</v>
      </c>
      <c r="HW49" s="39">
        <f t="shared" ca="1" si="370"/>
        <v>0</v>
      </c>
      <c r="HX49" s="39">
        <f t="shared" ca="1" si="370"/>
        <v>0</v>
      </c>
      <c r="HY49" s="39">
        <f t="shared" ca="1" si="370"/>
        <v>0</v>
      </c>
      <c r="HZ49" s="39">
        <f t="shared" ca="1" si="370"/>
        <v>0</v>
      </c>
      <c r="IA49" s="39">
        <f t="shared" ref="IA49:IA51" ca="1" si="371">IF(ISNUMBER(MATCH(COLUMN()-COLUMN($AK49),$U49:$AB49,0)),$AC49,IA48)</f>
        <v>0</v>
      </c>
      <c r="IB49" s="39">
        <f t="shared" ref="IB49:JG49" ca="1" si="372">IF(ISNUMBER(MATCH(COLUMN()-COLUMN($AK49),$U49:$AB49,0)),$AC49,IB48)</f>
        <v>0</v>
      </c>
      <c r="IC49" s="39">
        <f t="shared" ca="1" si="372"/>
        <v>0</v>
      </c>
      <c r="ID49" s="39">
        <f t="shared" ca="1" si="372"/>
        <v>0</v>
      </c>
      <c r="IE49" s="39">
        <f t="shared" ca="1" si="372"/>
        <v>0</v>
      </c>
      <c r="IF49" s="39">
        <f t="shared" ca="1" si="372"/>
        <v>13822192</v>
      </c>
      <c r="IG49" s="39">
        <f t="shared" ca="1" si="372"/>
        <v>5</v>
      </c>
      <c r="IH49" s="39">
        <f t="shared" ca="1" si="372"/>
        <v>2</v>
      </c>
      <c r="II49" s="39">
        <f t="shared" ca="1" si="372"/>
        <v>0</v>
      </c>
      <c r="IJ49" s="39">
        <f t="shared" ca="1" si="372"/>
        <v>0</v>
      </c>
      <c r="IK49" s="39">
        <f t="shared" ca="1" si="372"/>
        <v>0</v>
      </c>
      <c r="IL49" s="39">
        <f t="shared" ca="1" si="372"/>
        <v>0</v>
      </c>
      <c r="IM49" s="39">
        <f t="shared" ca="1" si="372"/>
        <v>1</v>
      </c>
      <c r="IN49" s="39">
        <f t="shared" ca="1" si="372"/>
        <v>421</v>
      </c>
      <c r="IO49" s="39">
        <f t="shared" ca="1" si="372"/>
        <v>-84</v>
      </c>
      <c r="IP49" s="39">
        <f t="shared" ca="1" si="372"/>
        <v>0</v>
      </c>
      <c r="IQ49" s="39">
        <f t="shared" ca="1" si="372"/>
        <v>0</v>
      </c>
      <c r="IR49" s="39">
        <f t="shared" ca="1" si="372"/>
        <v>0</v>
      </c>
      <c r="IS49" s="39">
        <f t="shared" ca="1" si="372"/>
        <v>0</v>
      </c>
      <c r="IT49" s="39">
        <f t="shared" ca="1" si="372"/>
        <v>0</v>
      </c>
      <c r="IU49" s="39">
        <f t="shared" ca="1" si="372"/>
        <v>0</v>
      </c>
      <c r="IV49" s="39">
        <f t="shared" ca="1" si="372"/>
        <v>0</v>
      </c>
      <c r="IW49" s="39">
        <f t="shared" ca="1" si="372"/>
        <v>0</v>
      </c>
      <c r="IX49" s="39">
        <f t="shared" ca="1" si="372"/>
        <v>0</v>
      </c>
      <c r="IY49" s="39">
        <f t="shared" ca="1" si="372"/>
        <v>0</v>
      </c>
      <c r="IZ49" s="39">
        <f t="shared" ca="1" si="372"/>
        <v>0</v>
      </c>
      <c r="JA49" s="39">
        <f t="shared" ca="1" si="372"/>
        <v>0</v>
      </c>
      <c r="JB49" s="39">
        <f t="shared" ca="1" si="372"/>
        <v>0</v>
      </c>
      <c r="JC49" s="39">
        <f t="shared" ca="1" si="372"/>
        <v>0</v>
      </c>
      <c r="JD49" s="39">
        <f t="shared" ca="1" si="372"/>
        <v>0</v>
      </c>
      <c r="JE49" s="39">
        <f t="shared" ca="1" si="372"/>
        <v>0</v>
      </c>
      <c r="JF49" s="39">
        <f t="shared" ca="1" si="372"/>
        <v>0</v>
      </c>
      <c r="JG49" s="39">
        <f t="shared" ca="1" si="372"/>
        <v>0</v>
      </c>
      <c r="JH49" s="39">
        <f t="shared" ref="JH49:KL49" ca="1" si="373">IF(ISNUMBER(MATCH(COLUMN()-COLUMN($AK49),$U49:$AB49,0)),$AC49,JH48)</f>
        <v>0</v>
      </c>
      <c r="JI49" s="39">
        <f t="shared" ca="1" si="373"/>
        <v>0</v>
      </c>
      <c r="JJ49" s="39">
        <f t="shared" ca="1" si="373"/>
        <v>0</v>
      </c>
      <c r="JK49" s="39">
        <f t="shared" ca="1" si="373"/>
        <v>0</v>
      </c>
      <c r="JL49" s="39">
        <f t="shared" ca="1" si="373"/>
        <v>0</v>
      </c>
      <c r="JM49" s="39">
        <f t="shared" ca="1" si="373"/>
        <v>0</v>
      </c>
      <c r="JN49" s="39">
        <f t="shared" ca="1" si="373"/>
        <v>0</v>
      </c>
      <c r="JO49" s="39">
        <f t="shared" ca="1" si="373"/>
        <v>-45591</v>
      </c>
      <c r="JP49" s="39">
        <f t="shared" ca="1" si="373"/>
        <v>72482</v>
      </c>
      <c r="JQ49" s="39">
        <f t="shared" ca="1" si="373"/>
        <v>940470</v>
      </c>
      <c r="JR49" s="39">
        <f t="shared" ca="1" si="373"/>
        <v>-35364</v>
      </c>
      <c r="JS49" s="39">
        <f t="shared" ca="1" si="373"/>
        <v>-68110</v>
      </c>
      <c r="JT49" s="39">
        <f t="shared" ca="1" si="373"/>
        <v>0</v>
      </c>
      <c r="JU49" s="39">
        <f t="shared" ca="1" si="373"/>
        <v>0</v>
      </c>
      <c r="JV49" s="39">
        <f t="shared" ca="1" si="373"/>
        <v>0</v>
      </c>
      <c r="JW49" s="39">
        <f t="shared" ca="1" si="373"/>
        <v>0</v>
      </c>
      <c r="JX49" s="39">
        <f t="shared" ca="1" si="373"/>
        <v>0</v>
      </c>
      <c r="JY49" s="39">
        <f t="shared" ca="1" si="373"/>
        <v>0</v>
      </c>
      <c r="JZ49" s="39">
        <f t="shared" ca="1" si="373"/>
        <v>0</v>
      </c>
      <c r="KA49" s="39">
        <f t="shared" ca="1" si="373"/>
        <v>0</v>
      </c>
      <c r="KB49" s="39">
        <f t="shared" ca="1" si="373"/>
        <v>0</v>
      </c>
      <c r="KC49" s="39">
        <f t="shared" ca="1" si="373"/>
        <v>-167</v>
      </c>
      <c r="KD49" s="39">
        <f t="shared" ca="1" si="373"/>
        <v>7</v>
      </c>
      <c r="KE49" s="39">
        <f t="shared" ca="1" si="373"/>
        <v>3</v>
      </c>
      <c r="KF49" s="39">
        <f t="shared" ca="1" si="373"/>
        <v>13</v>
      </c>
      <c r="KG49" s="39">
        <f t="shared" ca="1" si="373"/>
        <v>1</v>
      </c>
      <c r="KH49" s="39">
        <f t="shared" ca="1" si="373"/>
        <v>0</v>
      </c>
      <c r="KI49" s="39">
        <f t="shared" ca="1" si="373"/>
        <v>0</v>
      </c>
      <c r="KJ49" s="39">
        <f t="shared" ca="1" si="373"/>
        <v>0</v>
      </c>
      <c r="KK49" s="39">
        <f t="shared" ca="1" si="373"/>
        <v>0</v>
      </c>
      <c r="KL49" s="39">
        <f t="shared" ca="1" si="373"/>
        <v>0</v>
      </c>
      <c r="KM49" s="39">
        <f t="shared" ref="KM49:KM51" ca="1" si="374">IF(ISNUMBER(MATCH(COLUMN()-COLUMN($AK49),$U49:$AB49,0)),$AC49,KM48)</f>
        <v>0</v>
      </c>
      <c r="KN49" s="39">
        <f t="shared" ref="KN49:LS49" ca="1" si="375">IF(ISNUMBER(MATCH(COLUMN()-COLUMN($AK49),$U49:$AB49,0)),$AC49,KN48)</f>
        <v>0</v>
      </c>
      <c r="KO49" s="39">
        <f t="shared" ca="1" si="375"/>
        <v>0</v>
      </c>
      <c r="KP49" s="39">
        <f t="shared" ca="1" si="375"/>
        <v>0</v>
      </c>
      <c r="KQ49" s="39">
        <f t="shared" ca="1" si="375"/>
        <v>0</v>
      </c>
      <c r="KR49" s="39">
        <f t="shared" ca="1" si="375"/>
        <v>0</v>
      </c>
      <c r="KS49" s="39">
        <f t="shared" ca="1" si="375"/>
        <v>0</v>
      </c>
      <c r="KT49" s="39">
        <f t="shared" ca="1" si="375"/>
        <v>0</v>
      </c>
      <c r="KU49" s="39">
        <f t="shared" ca="1" si="375"/>
        <v>0</v>
      </c>
      <c r="KV49" s="39">
        <f t="shared" ca="1" si="375"/>
        <v>0</v>
      </c>
      <c r="KW49" s="39">
        <f t="shared" ca="1" si="375"/>
        <v>0</v>
      </c>
      <c r="KX49" s="39">
        <f t="shared" ca="1" si="375"/>
        <v>-245</v>
      </c>
      <c r="KY49" s="39">
        <f t="shared" ca="1" si="375"/>
        <v>2</v>
      </c>
      <c r="KZ49" s="39">
        <f t="shared" ca="1" si="375"/>
        <v>1</v>
      </c>
      <c r="LA49" s="39">
        <f t="shared" ca="1" si="375"/>
        <v>139</v>
      </c>
      <c r="LB49" s="39">
        <f t="shared" ca="1" si="375"/>
        <v>0</v>
      </c>
      <c r="LC49" s="39">
        <f t="shared" ca="1" si="375"/>
        <v>0</v>
      </c>
      <c r="LD49" s="39">
        <f t="shared" ca="1" si="375"/>
        <v>0</v>
      </c>
      <c r="LE49" s="39">
        <f t="shared" ca="1" si="375"/>
        <v>31250</v>
      </c>
      <c r="LF49" s="39">
        <f t="shared" ca="1" si="375"/>
        <v>2</v>
      </c>
      <c r="LG49" s="39">
        <f t="shared" ca="1" si="375"/>
        <v>2</v>
      </c>
      <c r="LH49" s="39">
        <f t="shared" ca="1" si="375"/>
        <v>160</v>
      </c>
      <c r="LI49" s="39">
        <f t="shared" ca="1" si="375"/>
        <v>5</v>
      </c>
      <c r="LJ49" s="39">
        <f t="shared" ca="1" si="375"/>
        <v>10</v>
      </c>
      <c r="LK49" s="39">
        <f t="shared" ca="1" si="375"/>
        <v>0</v>
      </c>
      <c r="LL49" s="39">
        <f t="shared" ca="1" si="375"/>
        <v>0</v>
      </c>
      <c r="LM49" s="39">
        <f t="shared" ca="1" si="375"/>
        <v>0</v>
      </c>
      <c r="LN49" s="39">
        <f t="shared" ca="1" si="375"/>
        <v>0</v>
      </c>
      <c r="LO49" s="39">
        <f t="shared" ca="1" si="375"/>
        <v>0</v>
      </c>
      <c r="LP49" s="39">
        <f t="shared" ca="1" si="375"/>
        <v>0</v>
      </c>
      <c r="LQ49" s="39">
        <f t="shared" ca="1" si="375"/>
        <v>0</v>
      </c>
      <c r="LR49" s="39">
        <f t="shared" ca="1" si="375"/>
        <v>0</v>
      </c>
      <c r="LS49" s="39">
        <f t="shared" ca="1" si="375"/>
        <v>2</v>
      </c>
      <c r="LT49" s="39">
        <f t="shared" ref="LT49:MX49" ca="1" si="376">IF(ISNUMBER(MATCH(COLUMN()-COLUMN($AK49),$U49:$AB49,0)),$AC49,LT48)</f>
        <v>769</v>
      </c>
      <c r="LU49" s="39">
        <f t="shared" ca="1" si="376"/>
        <v>5</v>
      </c>
      <c r="LV49" s="39">
        <f t="shared" ca="1" si="376"/>
        <v>13</v>
      </c>
      <c r="LW49" s="39">
        <f t="shared" ca="1" si="376"/>
        <v>59</v>
      </c>
      <c r="LX49" s="39">
        <f t="shared" ca="1" si="376"/>
        <v>6400</v>
      </c>
      <c r="LY49" s="39">
        <f t="shared" ca="1" si="376"/>
        <v>29</v>
      </c>
      <c r="LZ49" s="39">
        <f t="shared" ca="1" si="376"/>
        <v>863887</v>
      </c>
      <c r="MA49" s="39">
        <f t="shared" ca="1" si="376"/>
        <v>16</v>
      </c>
      <c r="MB49" s="39">
        <f t="shared" ca="1" si="376"/>
        <v>0</v>
      </c>
      <c r="MC49" s="39">
        <f t="shared" ca="1" si="376"/>
        <v>0</v>
      </c>
      <c r="MD49" s="39">
        <f t="shared" ca="1" si="376"/>
        <v>0</v>
      </c>
      <c r="ME49" s="39">
        <f t="shared" ca="1" si="376"/>
        <v>0</v>
      </c>
      <c r="MF49" s="39">
        <f t="shared" ca="1" si="376"/>
        <v>0</v>
      </c>
      <c r="MG49" s="39">
        <f t="shared" ca="1" si="376"/>
        <v>0</v>
      </c>
      <c r="MH49" s="39">
        <f t="shared" ca="1" si="376"/>
        <v>0</v>
      </c>
      <c r="MI49" s="39">
        <f t="shared" ca="1" si="376"/>
        <v>0</v>
      </c>
      <c r="MJ49" s="39">
        <f t="shared" ca="1" si="376"/>
        <v>0</v>
      </c>
      <c r="MK49" s="39">
        <f t="shared" ca="1" si="376"/>
        <v>0</v>
      </c>
      <c r="ML49" s="39">
        <f t="shared" ca="1" si="376"/>
        <v>0</v>
      </c>
      <c r="MM49" s="39">
        <f t="shared" ca="1" si="376"/>
        <v>0</v>
      </c>
      <c r="MN49" s="39">
        <f t="shared" ca="1" si="376"/>
        <v>0</v>
      </c>
      <c r="MO49" s="39">
        <f t="shared" ca="1" si="376"/>
        <v>0</v>
      </c>
      <c r="MP49" s="39">
        <f t="shared" ca="1" si="376"/>
        <v>0</v>
      </c>
      <c r="MQ49" s="39">
        <f t="shared" ca="1" si="376"/>
        <v>0</v>
      </c>
      <c r="MR49" s="39">
        <f t="shared" ca="1" si="376"/>
        <v>0</v>
      </c>
      <c r="MS49" s="39">
        <f t="shared" ca="1" si="376"/>
        <v>0</v>
      </c>
      <c r="MT49" s="39">
        <f t="shared" ca="1" si="376"/>
        <v>0</v>
      </c>
      <c r="MU49" s="39">
        <f t="shared" ca="1" si="376"/>
        <v>0</v>
      </c>
      <c r="MV49" s="39">
        <f t="shared" ca="1" si="376"/>
        <v>0</v>
      </c>
      <c r="MW49" s="39">
        <f t="shared" ca="1" si="376"/>
        <v>0</v>
      </c>
      <c r="MX49" s="39">
        <f t="shared" ca="1" si="376"/>
        <v>0</v>
      </c>
      <c r="MY49" s="39">
        <f t="shared" ref="MY49:MY51" ca="1" si="377">IF(ISNUMBER(MATCH(COLUMN()-COLUMN($AK49),$U49:$AB49,0)),$AC49,MY48)</f>
        <v>0</v>
      </c>
      <c r="MZ49" s="39">
        <f t="shared" ref="MZ49:NI51" ca="1" si="378">IF(ISNUMBER(MATCH(COLUMN()-COLUMN($AK49),$U49:$AB49,0)),$AC49,MZ48)</f>
        <v>0</v>
      </c>
      <c r="NA49" s="39">
        <f t="shared" ca="1" si="378"/>
        <v>0</v>
      </c>
      <c r="NB49" s="39">
        <f t="shared" ca="1" si="378"/>
        <v>10</v>
      </c>
      <c r="NC49" s="39">
        <f t="shared" ca="1" si="378"/>
        <v>5</v>
      </c>
      <c r="ND49" s="39">
        <f t="shared" ca="1" si="378"/>
        <v>125</v>
      </c>
      <c r="NE49" s="39">
        <f t="shared" ca="1" si="378"/>
        <v>5</v>
      </c>
      <c r="NF49" s="39">
        <f t="shared" ca="1" si="378"/>
        <v>0</v>
      </c>
      <c r="NG49" s="39">
        <f t="shared" ca="1" si="378"/>
        <v>0</v>
      </c>
      <c r="NH49" s="39">
        <f t="shared" ca="1" si="378"/>
        <v>0</v>
      </c>
      <c r="NI49" s="39">
        <f t="shared" ca="1" si="378"/>
        <v>22132</v>
      </c>
      <c r="NJ49" s="39">
        <f t="shared" ref="NJ49:NS51" ca="1" si="379">IF(ISNUMBER(MATCH(COLUMN()-COLUMN($AK49),$U49:$AB49,0)),$AC49,NJ48)</f>
        <v>1382219200</v>
      </c>
      <c r="NK49" s="39">
        <f t="shared" ca="1" si="379"/>
        <v>0</v>
      </c>
      <c r="NL49" s="39">
        <f t="shared" ca="1" si="379"/>
        <v>0</v>
      </c>
      <c r="NM49" s="39">
        <f t="shared" ca="1" si="379"/>
        <v>0</v>
      </c>
      <c r="NN49" s="39">
        <f t="shared" ca="1" si="379"/>
        <v>0</v>
      </c>
      <c r="NO49" s="39">
        <f t="shared" ca="1" si="379"/>
        <v>0</v>
      </c>
      <c r="NP49" s="39">
        <f t="shared" ca="1" si="379"/>
        <v>0</v>
      </c>
      <c r="NQ49" s="39">
        <f t="shared" ca="1" si="379"/>
        <v>1000000000</v>
      </c>
      <c r="NR49" s="39">
        <f t="shared" ca="1" si="379"/>
        <v>0</v>
      </c>
      <c r="NS49" s="39">
        <f t="shared" ca="1" si="379"/>
        <v>0</v>
      </c>
      <c r="NT49" s="39">
        <f t="shared" ref="NT49:NV51" ca="1" si="380">IF(ISNUMBER(MATCH(COLUMN()-COLUMN($AK49),$U49:$AB49,0)),$AC49,NT48)</f>
        <v>0</v>
      </c>
      <c r="NU49" s="39">
        <f t="shared" ca="1" si="380"/>
        <v>0</v>
      </c>
      <c r="NV49" s="39">
        <f t="shared" ca="1" si="380"/>
        <v>0</v>
      </c>
    </row>
    <row r="50" spans="1:386" s="41" customFormat="1" x14ac:dyDescent="0.2">
      <c r="A50" s="41">
        <f>'node config'!$A50</f>
        <v>17</v>
      </c>
      <c r="B50" s="41" t="str">
        <f>'node config'!$C50</f>
        <v>app_sum</v>
      </c>
      <c r="C50" s="41">
        <f>'node config'!E50</f>
        <v>4</v>
      </c>
      <c r="D50" s="41">
        <f>'node config'!$H50</f>
        <v>0</v>
      </c>
      <c r="E50" s="41">
        <f ca="1">IF(ISBLANK(OFFSET('node config'!$U50,0,2*(COLUMN()-COLUMN($E50)))),"",OFFSET('node config'!$U50,0,2*(COLUMN()-COLUMN($E50))))</f>
        <v>49</v>
      </c>
      <c r="F50" s="41" t="str">
        <f ca="1">IF(ISBLANK(OFFSET('node config'!$U50,0,2*(COLUMN()-COLUMN($E50)))),"",OFFSET('node config'!$U50,0,2*(COLUMN()-COLUMN($E50))))</f>
        <v/>
      </c>
      <c r="G50" s="41" t="str">
        <f ca="1">IF(ISBLANK(OFFSET('node config'!$U50,0,2*(COLUMN()-COLUMN($E50)))),"",OFFSET('node config'!$U50,0,2*(COLUMN()-COLUMN($E50))))</f>
        <v/>
      </c>
      <c r="H50" s="41" t="str">
        <f ca="1">IF(ISBLANK(OFFSET('node config'!$U50,0,2*(COLUMN()-COLUMN($E50)))),"",OFFSET('node config'!$U50,0,2*(COLUMN()-COLUMN($E50))))</f>
        <v/>
      </c>
      <c r="I50" s="41" t="str">
        <f ca="1">IF(ISBLANK(OFFSET('node config'!$U50,0,2*(COLUMN()-COLUMN($E50)))),"",OFFSET('node config'!$U50,0,2*(COLUMN()-COLUMN($E50))))</f>
        <v/>
      </c>
      <c r="J50" s="41" t="str">
        <f ca="1">IF(ISBLANK(OFFSET('node config'!$U50,0,2*(COLUMN()-COLUMN($E50)))),"",OFFSET('node config'!$U50,0,2*(COLUMN()-COLUMN($E50))))</f>
        <v/>
      </c>
      <c r="K50" s="41" t="str">
        <f ca="1">IF(ISBLANK(OFFSET('node config'!$U50,0,2*(COLUMN()-COLUMN($E50)))),"",OFFSET('node config'!$U50,0,2*(COLUMN()-COLUMN($E50))))</f>
        <v/>
      </c>
      <c r="L50" s="41" t="str">
        <f ca="1">IF(ISBLANK(OFFSET('node config'!$U50,0,2*(COLUMN()-COLUMN($E50)))),"",OFFSET('node config'!$U50,0,2*(COLUMN()-COLUMN($E50))))</f>
        <v/>
      </c>
      <c r="M50" s="41">
        <f ca="1">IFERROR(OFFSET('node config'!$V50,0,2*(COLUMN()-COLUMN($M50)))/INDEX('node config'!$B50:$B99,MATCH(E50,'node config'!$A50:$A99,0))-1,"")</f>
        <v>0</v>
      </c>
      <c r="N50" s="41" t="str">
        <f ca="1">IFERROR(OFFSET('node config'!$V50,0,2*(COLUMN()-COLUMN($M50)))/INDEX('node config'!$B50:$B99,MATCH(F50,'node config'!$A50:$A99,0))-1,"")</f>
        <v/>
      </c>
      <c r="O50" s="41" t="str">
        <f ca="1">IFERROR(OFFSET('node config'!$V50,0,2*(COLUMN()-COLUMN($M50)))/INDEX('node config'!$B50:$B99,MATCH(G50,'node config'!$A50:$A99,0))-1,"")</f>
        <v/>
      </c>
      <c r="P50" s="41" t="str">
        <f ca="1">IFERROR(OFFSET('node config'!$V50,0,2*(COLUMN()-COLUMN($M50)))/INDEX('node config'!$B50:$B99,MATCH(H50,'node config'!$A50:$A99,0))-1,"")</f>
        <v/>
      </c>
      <c r="Q50" s="41" t="str">
        <f ca="1">IFERROR(OFFSET('node config'!$V50,0,2*(COLUMN()-COLUMN($M50)))/INDEX('node config'!$B50:$B99,MATCH(I50,'node config'!$A50:$A99,0))-1,"")</f>
        <v/>
      </c>
      <c r="R50" s="41" t="str">
        <f ca="1">IFERROR(OFFSET('node config'!$V50,0,2*(COLUMN()-COLUMN($M50)))/INDEX('node config'!$B50:$B99,MATCH(J50,'node config'!$A50:$A99,0))-1,"")</f>
        <v/>
      </c>
      <c r="S50" s="41" t="str">
        <f ca="1">IFERROR(OFFSET('node config'!$V50,0,2*(COLUMN()-COLUMN($M50)))/INDEX('node config'!$B50:$B99,MATCH(K50,'node config'!$A50:$A99,0))-1,"")</f>
        <v/>
      </c>
      <c r="T50" s="41" t="str">
        <f ca="1">IFERROR(OFFSET('node config'!$V50,0,2*(COLUMN()-COLUMN($M50)))/INDEX('node config'!$B50:$B99,MATCH(L50,'node config'!$A50:$A99,0))-1,"")</f>
        <v/>
      </c>
      <c r="U50" s="41">
        <f t="shared" ca="1" si="361"/>
        <v>343</v>
      </c>
      <c r="V50" s="41" t="str">
        <f t="shared" ca="1" si="361"/>
        <v/>
      </c>
      <c r="W50" s="41" t="str">
        <f t="shared" ca="1" si="361"/>
        <v/>
      </c>
      <c r="X50" s="41" t="str">
        <f t="shared" ca="1" si="361"/>
        <v/>
      </c>
      <c r="Y50" s="41" t="str">
        <f t="shared" ca="1" si="361"/>
        <v/>
      </c>
      <c r="Z50" s="41" t="str">
        <f t="shared" ca="1" si="361"/>
        <v/>
      </c>
      <c r="AA50" s="41" t="str">
        <f t="shared" ca="1" si="361"/>
        <v/>
      </c>
      <c r="AB50" s="41" t="str">
        <f t="shared" ca="1" si="361"/>
        <v/>
      </c>
      <c r="AC50" s="41">
        <f t="shared" ca="1" si="353"/>
        <v>20367100924608</v>
      </c>
      <c r="AD50" s="41">
        <f t="shared" ca="1" si="354"/>
        <v>1094711488000</v>
      </c>
      <c r="AE50" s="41">
        <f t="shared" ca="1" si="355"/>
        <v>30591275334400</v>
      </c>
      <c r="AF50" s="41">
        <f t="shared" ca="1" si="356"/>
        <v>10840816283968</v>
      </c>
      <c r="AG50" s="41">
        <f t="shared" ca="1" si="357"/>
        <v>-22159702181760</v>
      </c>
      <c r="AH50" s="41">
        <f t="shared" ca="1" si="358"/>
        <v>0</v>
      </c>
      <c r="AI50" s="41">
        <f t="shared" ca="1" si="359"/>
        <v>0</v>
      </c>
      <c r="AJ50" s="41">
        <f t="shared" ca="1" si="360"/>
        <v>0</v>
      </c>
      <c r="AK50" s="41">
        <f t="shared" ref="AK50:AZ50" ca="1" si="381">IF(ISNUMBER(MATCH(COLUMN()-COLUMN($AK50),$U50:$AB50,0)),$AC50,AK49)</f>
        <v>0</v>
      </c>
      <c r="AL50" s="41">
        <f t="shared" ca="1" si="381"/>
        <v>0</v>
      </c>
      <c r="AM50" s="41">
        <f t="shared" ca="1" si="381"/>
        <v>0</v>
      </c>
      <c r="AN50" s="41">
        <f t="shared" ca="1" si="381"/>
        <v>0</v>
      </c>
      <c r="AO50" s="41">
        <f t="shared" ca="1" si="381"/>
        <v>0</v>
      </c>
      <c r="AP50" s="41">
        <f t="shared" ca="1" si="381"/>
        <v>0</v>
      </c>
      <c r="AQ50" s="41">
        <f t="shared" ca="1" si="381"/>
        <v>0</v>
      </c>
      <c r="AR50" s="41">
        <f t="shared" ca="1" si="381"/>
        <v>22132</v>
      </c>
      <c r="AS50" s="41">
        <f t="shared" ca="1" si="381"/>
        <v>22132</v>
      </c>
      <c r="AT50" s="41">
        <f t="shared" ca="1" si="381"/>
        <v>22132</v>
      </c>
      <c r="AU50" s="41">
        <f t="shared" ca="1" si="381"/>
        <v>0</v>
      </c>
      <c r="AV50" s="41">
        <f t="shared" ca="1" si="381"/>
        <v>0</v>
      </c>
      <c r="AW50" s="41">
        <f t="shared" ca="1" si="381"/>
        <v>0</v>
      </c>
      <c r="AX50" s="41">
        <f t="shared" ca="1" si="381"/>
        <v>0</v>
      </c>
      <c r="AY50" s="41">
        <f t="shared" ca="1" si="381"/>
        <v>0</v>
      </c>
      <c r="AZ50" s="41">
        <f t="shared" ca="1" si="381"/>
        <v>0</v>
      </c>
      <c r="BA50" s="41">
        <f t="shared" ref="BA50:BO51" ca="1" si="382">IF(ISNUMBER(MATCH(COLUMN()-COLUMN($AK50),$U50:$AB50,0)),$AC50,BA49)</f>
        <v>0</v>
      </c>
      <c r="BB50" s="41">
        <f t="shared" ca="1" si="382"/>
        <v>0</v>
      </c>
      <c r="BC50" s="41">
        <f t="shared" ca="1" si="382"/>
        <v>0</v>
      </c>
      <c r="BD50" s="41">
        <f t="shared" ca="1" si="382"/>
        <v>0</v>
      </c>
      <c r="BE50" s="41">
        <f t="shared" ca="1" si="382"/>
        <v>0</v>
      </c>
      <c r="BF50" s="41">
        <f t="shared" ca="1" si="382"/>
        <v>0</v>
      </c>
      <c r="BG50" s="41">
        <f t="shared" ca="1" si="382"/>
        <v>0</v>
      </c>
      <c r="BH50" s="41">
        <f t="shared" ca="1" si="382"/>
        <v>0</v>
      </c>
      <c r="BI50" s="41">
        <f t="shared" ca="1" si="382"/>
        <v>0</v>
      </c>
      <c r="BJ50" s="41">
        <f t="shared" ca="1" si="382"/>
        <v>0</v>
      </c>
      <c r="BK50" s="41">
        <f t="shared" ca="1" si="382"/>
        <v>0</v>
      </c>
      <c r="BL50" s="41">
        <f t="shared" ca="1" si="382"/>
        <v>0</v>
      </c>
      <c r="BM50" s="41">
        <f t="shared" ca="1" si="382"/>
        <v>0</v>
      </c>
      <c r="BN50" s="41">
        <f t="shared" ca="1" si="382"/>
        <v>0</v>
      </c>
      <c r="BO50" s="41">
        <f t="shared" ca="1" si="382"/>
        <v>0</v>
      </c>
      <c r="BP50" s="41">
        <f t="shared" ref="BP50:BY51" ca="1" si="383">IF(ISNUMBER(MATCH(COLUMN()-COLUMN($AK50),$U50:$AB50,0)),$AC50,BP49)</f>
        <v>0</v>
      </c>
      <c r="BQ50" s="41">
        <f t="shared" ca="1" si="383"/>
        <v>0</v>
      </c>
      <c r="BR50" s="41">
        <f t="shared" ca="1" si="383"/>
        <v>0</v>
      </c>
      <c r="BS50" s="41">
        <f t="shared" ca="1" si="383"/>
        <v>0</v>
      </c>
      <c r="BT50" s="41">
        <f t="shared" ca="1" si="383"/>
        <v>2</v>
      </c>
      <c r="BU50" s="41">
        <f t="shared" ca="1" si="383"/>
        <v>29</v>
      </c>
      <c r="BV50" s="41">
        <f t="shared" ca="1" si="383"/>
        <v>-195</v>
      </c>
      <c r="BW50" s="41">
        <f t="shared" ca="1" si="383"/>
        <v>4</v>
      </c>
      <c r="BX50" s="41">
        <f t="shared" ca="1" si="383"/>
        <v>0</v>
      </c>
      <c r="BY50" s="41">
        <f t="shared" ca="1" si="383"/>
        <v>0</v>
      </c>
      <c r="BZ50" s="41">
        <f t="shared" ref="BZ50:CI51" ca="1" si="384">IF(ISNUMBER(MATCH(COLUMN()-COLUMN($AK50),$U50:$AB50,0)),$AC50,BZ49)</f>
        <v>0</v>
      </c>
      <c r="CA50" s="41">
        <f t="shared" ca="1" si="384"/>
        <v>0</v>
      </c>
      <c r="CB50" s="41">
        <f t="shared" ca="1" si="384"/>
        <v>0</v>
      </c>
      <c r="CC50" s="41">
        <f t="shared" ca="1" si="384"/>
        <v>0</v>
      </c>
      <c r="CD50" s="41">
        <f t="shared" ca="1" si="384"/>
        <v>0</v>
      </c>
      <c r="CE50" s="41">
        <f t="shared" ca="1" si="384"/>
        <v>0</v>
      </c>
      <c r="CF50" s="41">
        <f t="shared" ca="1" si="384"/>
        <v>0</v>
      </c>
      <c r="CG50" s="41">
        <f t="shared" ca="1" si="384"/>
        <v>0</v>
      </c>
      <c r="CH50" s="41">
        <f t="shared" ca="1" si="384"/>
        <v>0</v>
      </c>
      <c r="CI50" s="41">
        <f t="shared" ca="1" si="384"/>
        <v>0</v>
      </c>
      <c r="CJ50" s="41">
        <f t="shared" ref="CJ50:CM51" ca="1" si="385">IF(ISNUMBER(MATCH(COLUMN()-COLUMN($AK50),$U50:$AB50,0)),$AC50,CJ49)</f>
        <v>0</v>
      </c>
      <c r="CK50" s="41">
        <f t="shared" ca="1" si="385"/>
        <v>0</v>
      </c>
      <c r="CL50" s="41">
        <f t="shared" ca="1" si="385"/>
        <v>0</v>
      </c>
      <c r="CM50" s="41">
        <f t="shared" ca="1" si="385"/>
        <v>0</v>
      </c>
      <c r="CN50" s="41">
        <f t="shared" ref="CN50:DB51" ca="1" si="386">IF(ISNUMBER(MATCH(COLUMN()-COLUMN($AK50),$U50:$AB50,0)),$AC50,CN49)</f>
        <v>0</v>
      </c>
      <c r="CO50" s="41">
        <f t="shared" ca="1" si="386"/>
        <v>0</v>
      </c>
      <c r="CP50" s="41">
        <f t="shared" ca="1" si="386"/>
        <v>0</v>
      </c>
      <c r="CQ50" s="41">
        <f t="shared" ca="1" si="386"/>
        <v>0</v>
      </c>
      <c r="CR50" s="41">
        <f t="shared" ca="1" si="386"/>
        <v>0</v>
      </c>
      <c r="CS50" s="41">
        <f t="shared" ca="1" si="386"/>
        <v>0</v>
      </c>
      <c r="CT50" s="41">
        <f t="shared" ca="1" si="386"/>
        <v>0</v>
      </c>
      <c r="CU50" s="41">
        <f t="shared" ca="1" si="386"/>
        <v>0</v>
      </c>
      <c r="CV50" s="41">
        <f t="shared" ca="1" si="386"/>
        <v>47</v>
      </c>
      <c r="CW50" s="41">
        <f t="shared" ca="1" si="386"/>
        <v>23</v>
      </c>
      <c r="CX50" s="41">
        <f t="shared" ca="1" si="386"/>
        <v>870</v>
      </c>
      <c r="CY50" s="41">
        <f t="shared" ca="1" si="386"/>
        <v>1</v>
      </c>
      <c r="CZ50" s="41">
        <f t="shared" ca="1" si="386"/>
        <v>0</v>
      </c>
      <c r="DA50" s="41">
        <f t="shared" ca="1" si="386"/>
        <v>0</v>
      </c>
      <c r="DB50" s="41">
        <f t="shared" ca="1" si="386"/>
        <v>0</v>
      </c>
      <c r="DC50" s="41">
        <f t="shared" ca="1" si="365"/>
        <v>22132</v>
      </c>
      <c r="DD50" s="41">
        <f t="shared" ref="DD50:DM51" ca="1" si="387">IF(ISNUMBER(MATCH(COLUMN()-COLUMN($AK50),$U50:$AB50,0)),$AC50,DD49)</f>
        <v>22132</v>
      </c>
      <c r="DE50" s="41">
        <f t="shared" ca="1" si="387"/>
        <v>-45240</v>
      </c>
      <c r="DF50" s="41">
        <f t="shared" ca="1" si="387"/>
        <v>0</v>
      </c>
      <c r="DG50" s="41">
        <f t="shared" ca="1" si="387"/>
        <v>0</v>
      </c>
      <c r="DH50" s="41">
        <f t="shared" ca="1" si="387"/>
        <v>0</v>
      </c>
      <c r="DI50" s="41">
        <f t="shared" ca="1" si="387"/>
        <v>0</v>
      </c>
      <c r="DJ50" s="41">
        <f t="shared" ca="1" si="387"/>
        <v>0</v>
      </c>
      <c r="DK50" s="41">
        <f t="shared" ca="1" si="387"/>
        <v>0</v>
      </c>
      <c r="DL50" s="41">
        <f t="shared" ca="1" si="387"/>
        <v>0</v>
      </c>
      <c r="DM50" s="41">
        <f t="shared" ca="1" si="387"/>
        <v>0</v>
      </c>
      <c r="DN50" s="41">
        <f t="shared" ref="DN50:DW51" ca="1" si="388">IF(ISNUMBER(MATCH(COLUMN()-COLUMN($AK50),$U50:$AB50,0)),$AC50,DN49)</f>
        <v>0</v>
      </c>
      <c r="DO50" s="41">
        <f t="shared" ca="1" si="388"/>
        <v>0</v>
      </c>
      <c r="DP50" s="41">
        <f t="shared" ca="1" si="388"/>
        <v>0</v>
      </c>
      <c r="DQ50" s="41">
        <f t="shared" ca="1" si="388"/>
        <v>0</v>
      </c>
      <c r="DR50" s="41">
        <f t="shared" ca="1" si="388"/>
        <v>0</v>
      </c>
      <c r="DS50" s="41">
        <f t="shared" ca="1" si="388"/>
        <v>0</v>
      </c>
      <c r="DT50" s="41">
        <f t="shared" ca="1" si="388"/>
        <v>0</v>
      </c>
      <c r="DU50" s="41">
        <f t="shared" ca="1" si="388"/>
        <v>0</v>
      </c>
      <c r="DV50" s="41">
        <f t="shared" ca="1" si="388"/>
        <v>0</v>
      </c>
      <c r="DW50" s="41">
        <f t="shared" ca="1" si="388"/>
        <v>0</v>
      </c>
      <c r="DX50" s="41">
        <f t="shared" ref="DX50:EG51" ca="1" si="389">IF(ISNUMBER(MATCH(COLUMN()-COLUMN($AK50),$U50:$AB50,0)),$AC50,DX49)</f>
        <v>0</v>
      </c>
      <c r="DY50" s="41">
        <f t="shared" ca="1" si="389"/>
        <v>0</v>
      </c>
      <c r="DZ50" s="41">
        <f t="shared" ca="1" si="389"/>
        <v>0</v>
      </c>
      <c r="EA50" s="41">
        <f t="shared" ca="1" si="389"/>
        <v>0</v>
      </c>
      <c r="EB50" s="41">
        <f t="shared" ca="1" si="389"/>
        <v>0</v>
      </c>
      <c r="EC50" s="41">
        <f t="shared" ca="1" si="389"/>
        <v>0</v>
      </c>
      <c r="ED50" s="41">
        <f t="shared" ca="1" si="389"/>
        <v>0</v>
      </c>
      <c r="EE50" s="41">
        <f t="shared" ca="1" si="389"/>
        <v>0</v>
      </c>
      <c r="EF50" s="41">
        <f t="shared" ca="1" si="389"/>
        <v>0</v>
      </c>
      <c r="EG50" s="41">
        <f t="shared" ca="1" si="389"/>
        <v>0</v>
      </c>
      <c r="EH50" s="41">
        <f t="shared" ref="EH50:EQ51" ca="1" si="390">IF(ISNUMBER(MATCH(COLUMN()-COLUMN($AK50),$U50:$AB50,0)),$AC50,EH49)</f>
        <v>0</v>
      </c>
      <c r="EI50" s="41">
        <f t="shared" ca="1" si="390"/>
        <v>0</v>
      </c>
      <c r="EJ50" s="41">
        <f t="shared" ca="1" si="390"/>
        <v>0</v>
      </c>
      <c r="EK50" s="41">
        <f t="shared" ca="1" si="390"/>
        <v>0</v>
      </c>
      <c r="EL50" s="41">
        <f t="shared" ca="1" si="390"/>
        <v>0</v>
      </c>
      <c r="EM50" s="41">
        <f t="shared" ca="1" si="390"/>
        <v>0</v>
      </c>
      <c r="EN50" s="41">
        <f t="shared" ca="1" si="390"/>
        <v>0</v>
      </c>
      <c r="EO50" s="41">
        <f t="shared" ca="1" si="390"/>
        <v>0</v>
      </c>
      <c r="EP50" s="41">
        <f t="shared" ca="1" si="390"/>
        <v>0</v>
      </c>
      <c r="EQ50" s="41">
        <f t="shared" ca="1" si="390"/>
        <v>0</v>
      </c>
      <c r="ER50" s="41">
        <f t="shared" ref="ER50:EY51" ca="1" si="391">IF(ISNUMBER(MATCH(COLUMN()-COLUMN($AK50),$U50:$AB50,0)),$AC50,ER49)</f>
        <v>0</v>
      </c>
      <c r="ES50" s="41">
        <f t="shared" ca="1" si="391"/>
        <v>0</v>
      </c>
      <c r="ET50" s="41">
        <f t="shared" ca="1" si="391"/>
        <v>0</v>
      </c>
      <c r="EU50" s="41">
        <f t="shared" ca="1" si="391"/>
        <v>0</v>
      </c>
      <c r="EV50" s="41">
        <f t="shared" ca="1" si="391"/>
        <v>0</v>
      </c>
      <c r="EW50" s="41">
        <f t="shared" ca="1" si="391"/>
        <v>0</v>
      </c>
      <c r="EX50" s="41">
        <f t="shared" ca="1" si="391"/>
        <v>0</v>
      </c>
      <c r="EY50" s="41">
        <f t="shared" ca="1" si="391"/>
        <v>0</v>
      </c>
      <c r="EZ50" s="41">
        <f t="shared" ref="EZ50:FN51" ca="1" si="392">IF(ISNUMBER(MATCH(COLUMN()-COLUMN($AK50),$U50:$AB50,0)),$AC50,EZ49)</f>
        <v>1094711488000</v>
      </c>
      <c r="FA50" s="41">
        <f t="shared" ca="1" si="392"/>
        <v>30591275334400</v>
      </c>
      <c r="FB50" s="41">
        <f t="shared" ca="1" si="392"/>
        <v>10840816283968</v>
      </c>
      <c r="FC50" s="41">
        <f t="shared" ca="1" si="392"/>
        <v>-22159702181760</v>
      </c>
      <c r="FD50" s="41">
        <f t="shared" ca="1" si="392"/>
        <v>0</v>
      </c>
      <c r="FE50" s="41">
        <f t="shared" ca="1" si="392"/>
        <v>0</v>
      </c>
      <c r="FF50" s="41">
        <f t="shared" ca="1" si="392"/>
        <v>0</v>
      </c>
      <c r="FG50" s="41">
        <f t="shared" ca="1" si="392"/>
        <v>0</v>
      </c>
      <c r="FH50" s="41">
        <f t="shared" ca="1" si="392"/>
        <v>0</v>
      </c>
      <c r="FI50" s="41">
        <f t="shared" ca="1" si="392"/>
        <v>0</v>
      </c>
      <c r="FJ50" s="41">
        <f t="shared" ca="1" si="392"/>
        <v>0</v>
      </c>
      <c r="FK50" s="41">
        <f t="shared" ca="1" si="392"/>
        <v>0</v>
      </c>
      <c r="FL50" s="41">
        <f t="shared" ca="1" si="392"/>
        <v>0</v>
      </c>
      <c r="FM50" s="41">
        <f t="shared" ca="1" si="392"/>
        <v>0</v>
      </c>
      <c r="FN50" s="41">
        <f t="shared" ca="1" si="392"/>
        <v>0</v>
      </c>
      <c r="FO50" s="41">
        <f t="shared" ca="1" si="368"/>
        <v>0</v>
      </c>
      <c r="FP50" s="41">
        <f t="shared" ref="FP50:FY51" ca="1" si="393">IF(ISNUMBER(MATCH(COLUMN()-COLUMN($AK50),$U50:$AB50,0)),$AC50,FP49)</f>
        <v>0</v>
      </c>
      <c r="FQ50" s="41">
        <f t="shared" ca="1" si="393"/>
        <v>0</v>
      </c>
      <c r="FR50" s="41">
        <f t="shared" ca="1" si="393"/>
        <v>0</v>
      </c>
      <c r="FS50" s="41">
        <f t="shared" ca="1" si="393"/>
        <v>0</v>
      </c>
      <c r="FT50" s="41">
        <f t="shared" ca="1" si="393"/>
        <v>0</v>
      </c>
      <c r="FU50" s="41">
        <f t="shared" ca="1" si="393"/>
        <v>0</v>
      </c>
      <c r="FV50" s="41">
        <f t="shared" ca="1" si="393"/>
        <v>0</v>
      </c>
      <c r="FW50" s="41">
        <f t="shared" ca="1" si="393"/>
        <v>0</v>
      </c>
      <c r="FX50" s="41">
        <f t="shared" ca="1" si="393"/>
        <v>0</v>
      </c>
      <c r="FY50" s="41">
        <f t="shared" ca="1" si="393"/>
        <v>0</v>
      </c>
      <c r="FZ50" s="41">
        <f t="shared" ref="FZ50:GI51" ca="1" si="394">IF(ISNUMBER(MATCH(COLUMN()-COLUMN($AK50),$U50:$AB50,0)),$AC50,FZ49)</f>
        <v>0</v>
      </c>
      <c r="GA50" s="41">
        <f t="shared" ca="1" si="394"/>
        <v>0</v>
      </c>
      <c r="GB50" s="41">
        <f t="shared" ca="1" si="394"/>
        <v>5</v>
      </c>
      <c r="GC50" s="41">
        <f t="shared" ca="1" si="394"/>
        <v>2</v>
      </c>
      <c r="GD50" s="41">
        <f t="shared" ca="1" si="394"/>
        <v>138221920</v>
      </c>
      <c r="GE50" s="41">
        <f t="shared" ca="1" si="394"/>
        <v>0</v>
      </c>
      <c r="GF50" s="41">
        <f t="shared" ca="1" si="394"/>
        <v>0</v>
      </c>
      <c r="GG50" s="41">
        <f t="shared" ca="1" si="394"/>
        <v>0</v>
      </c>
      <c r="GH50" s="41">
        <f t="shared" ca="1" si="394"/>
        <v>0</v>
      </c>
      <c r="GI50" s="41">
        <f t="shared" ca="1" si="394"/>
        <v>0</v>
      </c>
      <c r="GJ50" s="41">
        <f t="shared" ref="GJ50:GS51" ca="1" si="395">IF(ISNUMBER(MATCH(COLUMN()-COLUMN($AK50),$U50:$AB50,0)),$AC50,GJ49)</f>
        <v>0</v>
      </c>
      <c r="GK50" s="41">
        <f t="shared" ca="1" si="395"/>
        <v>0</v>
      </c>
      <c r="GL50" s="41">
        <f t="shared" ca="1" si="395"/>
        <v>0</v>
      </c>
      <c r="GM50" s="41">
        <f t="shared" ca="1" si="395"/>
        <v>0</v>
      </c>
      <c r="GN50" s="41">
        <f t="shared" ca="1" si="395"/>
        <v>0</v>
      </c>
      <c r="GO50" s="41">
        <f t="shared" ca="1" si="395"/>
        <v>0</v>
      </c>
      <c r="GP50" s="41">
        <f t="shared" ca="1" si="395"/>
        <v>0</v>
      </c>
      <c r="GQ50" s="41">
        <f t="shared" ca="1" si="395"/>
        <v>0</v>
      </c>
      <c r="GR50" s="41">
        <f t="shared" ca="1" si="395"/>
        <v>0</v>
      </c>
      <c r="GS50" s="41">
        <f t="shared" ca="1" si="395"/>
        <v>0</v>
      </c>
      <c r="GT50" s="41">
        <f t="shared" ref="GT50:HC51" ca="1" si="396">IF(ISNUMBER(MATCH(COLUMN()-COLUMN($AK50),$U50:$AB50,0)),$AC50,GT49)</f>
        <v>0</v>
      </c>
      <c r="GU50" s="41">
        <f t="shared" ca="1" si="396"/>
        <v>0</v>
      </c>
      <c r="GV50" s="41">
        <f t="shared" ca="1" si="396"/>
        <v>0</v>
      </c>
      <c r="GW50" s="41">
        <f t="shared" ca="1" si="396"/>
        <v>0</v>
      </c>
      <c r="GX50" s="41">
        <f t="shared" ca="1" si="396"/>
        <v>0</v>
      </c>
      <c r="GY50" s="41">
        <f t="shared" ca="1" si="396"/>
        <v>0</v>
      </c>
      <c r="GZ50" s="41">
        <f t="shared" ca="1" si="396"/>
        <v>0</v>
      </c>
      <c r="HA50" s="41">
        <f t="shared" ca="1" si="396"/>
        <v>0</v>
      </c>
      <c r="HB50" s="41">
        <f t="shared" ca="1" si="396"/>
        <v>0</v>
      </c>
      <c r="HC50" s="41">
        <f t="shared" ca="1" si="396"/>
        <v>0</v>
      </c>
      <c r="HD50" s="41">
        <f t="shared" ref="HD50:HK51" ca="1" si="397">IF(ISNUMBER(MATCH(COLUMN()-COLUMN($AK50),$U50:$AB50,0)),$AC50,HD49)</f>
        <v>0</v>
      </c>
      <c r="HE50" s="41">
        <f t="shared" ca="1" si="397"/>
        <v>0</v>
      </c>
      <c r="HF50" s="41">
        <f t="shared" ca="1" si="397"/>
        <v>0</v>
      </c>
      <c r="HG50" s="41">
        <f t="shared" ca="1" si="397"/>
        <v>0</v>
      </c>
      <c r="HH50" s="41">
        <f t="shared" ca="1" si="397"/>
        <v>0</v>
      </c>
      <c r="HI50" s="41">
        <f t="shared" ca="1" si="397"/>
        <v>0</v>
      </c>
      <c r="HJ50" s="41">
        <f t="shared" ca="1" si="397"/>
        <v>0</v>
      </c>
      <c r="HK50" s="41">
        <f t="shared" ca="1" si="397"/>
        <v>0</v>
      </c>
      <c r="HL50" s="41">
        <f t="shared" ref="HL50:HZ51" ca="1" si="398">IF(ISNUMBER(MATCH(COLUMN()-COLUMN($AK50),$U50:$AB50,0)),$AC50,HL49)</f>
        <v>0</v>
      </c>
      <c r="HM50" s="41">
        <f t="shared" ca="1" si="398"/>
        <v>0</v>
      </c>
      <c r="HN50" s="41">
        <f t="shared" ca="1" si="398"/>
        <v>0</v>
      </c>
      <c r="HO50" s="41">
        <f t="shared" ca="1" si="398"/>
        <v>0</v>
      </c>
      <c r="HP50" s="41">
        <f t="shared" ca="1" si="398"/>
        <v>0</v>
      </c>
      <c r="HQ50" s="41">
        <f t="shared" ca="1" si="398"/>
        <v>0</v>
      </c>
      <c r="HR50" s="41">
        <f t="shared" ca="1" si="398"/>
        <v>36241</v>
      </c>
      <c r="HS50" s="41">
        <f t="shared" ca="1" si="398"/>
        <v>2</v>
      </c>
      <c r="HT50" s="41">
        <f t="shared" ca="1" si="398"/>
        <v>1</v>
      </c>
      <c r="HU50" s="41">
        <f t="shared" ca="1" si="398"/>
        <v>0</v>
      </c>
      <c r="HV50" s="41">
        <f t="shared" ca="1" si="398"/>
        <v>0</v>
      </c>
      <c r="HW50" s="41">
        <f t="shared" ca="1" si="398"/>
        <v>0</v>
      </c>
      <c r="HX50" s="41">
        <f t="shared" ca="1" si="398"/>
        <v>0</v>
      </c>
      <c r="HY50" s="41">
        <f t="shared" ca="1" si="398"/>
        <v>0</v>
      </c>
      <c r="HZ50" s="41">
        <f t="shared" ca="1" si="398"/>
        <v>0</v>
      </c>
      <c r="IA50" s="41">
        <f t="shared" ca="1" si="371"/>
        <v>0</v>
      </c>
      <c r="IB50" s="41">
        <f t="shared" ref="IB50:IK51" ca="1" si="399">IF(ISNUMBER(MATCH(COLUMN()-COLUMN($AK50),$U50:$AB50,0)),$AC50,IB49)</f>
        <v>0</v>
      </c>
      <c r="IC50" s="41">
        <f t="shared" ca="1" si="399"/>
        <v>0</v>
      </c>
      <c r="ID50" s="41">
        <f t="shared" ca="1" si="399"/>
        <v>0</v>
      </c>
      <c r="IE50" s="41">
        <f t="shared" ca="1" si="399"/>
        <v>0</v>
      </c>
      <c r="IF50" s="41">
        <f t="shared" ca="1" si="399"/>
        <v>13822192</v>
      </c>
      <c r="IG50" s="41">
        <f t="shared" ca="1" si="399"/>
        <v>5</v>
      </c>
      <c r="IH50" s="41">
        <f t="shared" ca="1" si="399"/>
        <v>2</v>
      </c>
      <c r="II50" s="41">
        <f t="shared" ca="1" si="399"/>
        <v>0</v>
      </c>
      <c r="IJ50" s="41">
        <f t="shared" ca="1" si="399"/>
        <v>0</v>
      </c>
      <c r="IK50" s="41">
        <f t="shared" ca="1" si="399"/>
        <v>0</v>
      </c>
      <c r="IL50" s="41">
        <f t="shared" ref="IL50:IU51" ca="1" si="400">IF(ISNUMBER(MATCH(COLUMN()-COLUMN($AK50),$U50:$AB50,0)),$AC50,IL49)</f>
        <v>0</v>
      </c>
      <c r="IM50" s="41">
        <f t="shared" ca="1" si="400"/>
        <v>1</v>
      </c>
      <c r="IN50" s="41">
        <f t="shared" ca="1" si="400"/>
        <v>421</v>
      </c>
      <c r="IO50" s="41">
        <f t="shared" ca="1" si="400"/>
        <v>-84</v>
      </c>
      <c r="IP50" s="41">
        <f t="shared" ca="1" si="400"/>
        <v>0</v>
      </c>
      <c r="IQ50" s="41">
        <f t="shared" ca="1" si="400"/>
        <v>0</v>
      </c>
      <c r="IR50" s="41">
        <f t="shared" ca="1" si="400"/>
        <v>0</v>
      </c>
      <c r="IS50" s="41">
        <f t="shared" ca="1" si="400"/>
        <v>0</v>
      </c>
      <c r="IT50" s="41">
        <f t="shared" ca="1" si="400"/>
        <v>0</v>
      </c>
      <c r="IU50" s="41">
        <f t="shared" ca="1" si="400"/>
        <v>0</v>
      </c>
      <c r="IV50" s="41">
        <f t="shared" ref="IV50:JE51" ca="1" si="401">IF(ISNUMBER(MATCH(COLUMN()-COLUMN($AK50),$U50:$AB50,0)),$AC50,IV49)</f>
        <v>0</v>
      </c>
      <c r="IW50" s="41">
        <f t="shared" ca="1" si="401"/>
        <v>0</v>
      </c>
      <c r="IX50" s="41">
        <f t="shared" ca="1" si="401"/>
        <v>0</v>
      </c>
      <c r="IY50" s="41">
        <f t="shared" ca="1" si="401"/>
        <v>0</v>
      </c>
      <c r="IZ50" s="41">
        <f t="shared" ca="1" si="401"/>
        <v>0</v>
      </c>
      <c r="JA50" s="41">
        <f t="shared" ca="1" si="401"/>
        <v>0</v>
      </c>
      <c r="JB50" s="41">
        <f t="shared" ca="1" si="401"/>
        <v>0</v>
      </c>
      <c r="JC50" s="41">
        <f t="shared" ca="1" si="401"/>
        <v>0</v>
      </c>
      <c r="JD50" s="41">
        <f t="shared" ca="1" si="401"/>
        <v>0</v>
      </c>
      <c r="JE50" s="41">
        <f t="shared" ca="1" si="401"/>
        <v>0</v>
      </c>
      <c r="JF50" s="41">
        <f t="shared" ref="JF50:JO51" ca="1" si="402">IF(ISNUMBER(MATCH(COLUMN()-COLUMN($AK50),$U50:$AB50,0)),$AC50,JF49)</f>
        <v>0</v>
      </c>
      <c r="JG50" s="41">
        <f t="shared" ca="1" si="402"/>
        <v>0</v>
      </c>
      <c r="JH50" s="41">
        <f t="shared" ca="1" si="402"/>
        <v>0</v>
      </c>
      <c r="JI50" s="41">
        <f t="shared" ca="1" si="402"/>
        <v>0</v>
      </c>
      <c r="JJ50" s="41">
        <f t="shared" ca="1" si="402"/>
        <v>0</v>
      </c>
      <c r="JK50" s="41">
        <f t="shared" ca="1" si="402"/>
        <v>0</v>
      </c>
      <c r="JL50" s="41">
        <f t="shared" ca="1" si="402"/>
        <v>0</v>
      </c>
      <c r="JM50" s="41">
        <f t="shared" ca="1" si="402"/>
        <v>0</v>
      </c>
      <c r="JN50" s="41">
        <f t="shared" ca="1" si="402"/>
        <v>0</v>
      </c>
      <c r="JO50" s="41">
        <f t="shared" ca="1" si="402"/>
        <v>-45591</v>
      </c>
      <c r="JP50" s="41">
        <f t="shared" ref="JP50:JW51" ca="1" si="403">IF(ISNUMBER(MATCH(COLUMN()-COLUMN($AK50),$U50:$AB50,0)),$AC50,JP49)</f>
        <v>72482</v>
      </c>
      <c r="JQ50" s="41">
        <f t="shared" ca="1" si="403"/>
        <v>940470</v>
      </c>
      <c r="JR50" s="41">
        <f t="shared" ca="1" si="403"/>
        <v>-35364</v>
      </c>
      <c r="JS50" s="41">
        <f t="shared" ca="1" si="403"/>
        <v>-68110</v>
      </c>
      <c r="JT50" s="41">
        <f t="shared" ca="1" si="403"/>
        <v>0</v>
      </c>
      <c r="JU50" s="41">
        <f t="shared" ca="1" si="403"/>
        <v>0</v>
      </c>
      <c r="JV50" s="41">
        <f t="shared" ca="1" si="403"/>
        <v>0</v>
      </c>
      <c r="JW50" s="41">
        <f t="shared" ca="1" si="403"/>
        <v>0</v>
      </c>
      <c r="JX50" s="41">
        <f t="shared" ref="JX50:KL51" ca="1" si="404">IF(ISNUMBER(MATCH(COLUMN()-COLUMN($AK50),$U50:$AB50,0)),$AC50,JX49)</f>
        <v>0</v>
      </c>
      <c r="JY50" s="41">
        <f t="shared" ca="1" si="404"/>
        <v>0</v>
      </c>
      <c r="JZ50" s="41">
        <f t="shared" ca="1" si="404"/>
        <v>0</v>
      </c>
      <c r="KA50" s="41">
        <f t="shared" ca="1" si="404"/>
        <v>0</v>
      </c>
      <c r="KB50" s="41">
        <f t="shared" ca="1" si="404"/>
        <v>0</v>
      </c>
      <c r="KC50" s="41">
        <f t="shared" ca="1" si="404"/>
        <v>-167</v>
      </c>
      <c r="KD50" s="41">
        <f t="shared" ca="1" si="404"/>
        <v>7</v>
      </c>
      <c r="KE50" s="41">
        <f t="shared" ca="1" si="404"/>
        <v>3</v>
      </c>
      <c r="KF50" s="41">
        <f t="shared" ca="1" si="404"/>
        <v>13</v>
      </c>
      <c r="KG50" s="41">
        <f t="shared" ca="1" si="404"/>
        <v>1</v>
      </c>
      <c r="KH50" s="41">
        <f t="shared" ca="1" si="404"/>
        <v>0</v>
      </c>
      <c r="KI50" s="41">
        <f t="shared" ca="1" si="404"/>
        <v>0</v>
      </c>
      <c r="KJ50" s="41">
        <f t="shared" ca="1" si="404"/>
        <v>0</v>
      </c>
      <c r="KK50" s="41">
        <f t="shared" ca="1" si="404"/>
        <v>0</v>
      </c>
      <c r="KL50" s="41">
        <f t="shared" ca="1" si="404"/>
        <v>0</v>
      </c>
      <c r="KM50" s="41">
        <f t="shared" ca="1" si="374"/>
        <v>0</v>
      </c>
      <c r="KN50" s="41">
        <f t="shared" ref="KN50:KW51" ca="1" si="405">IF(ISNUMBER(MATCH(COLUMN()-COLUMN($AK50),$U50:$AB50,0)),$AC50,KN49)</f>
        <v>0</v>
      </c>
      <c r="KO50" s="41">
        <f t="shared" ca="1" si="405"/>
        <v>0</v>
      </c>
      <c r="KP50" s="41">
        <f t="shared" ca="1" si="405"/>
        <v>0</v>
      </c>
      <c r="KQ50" s="41">
        <f t="shared" ca="1" si="405"/>
        <v>0</v>
      </c>
      <c r="KR50" s="41">
        <f t="shared" ca="1" si="405"/>
        <v>0</v>
      </c>
      <c r="KS50" s="41">
        <f t="shared" ca="1" si="405"/>
        <v>0</v>
      </c>
      <c r="KT50" s="41">
        <f t="shared" ca="1" si="405"/>
        <v>0</v>
      </c>
      <c r="KU50" s="41">
        <f t="shared" ca="1" si="405"/>
        <v>0</v>
      </c>
      <c r="KV50" s="41">
        <f t="shared" ca="1" si="405"/>
        <v>0</v>
      </c>
      <c r="KW50" s="41">
        <f t="shared" ca="1" si="405"/>
        <v>0</v>
      </c>
      <c r="KX50" s="41">
        <f t="shared" ref="KX50:LG51" ca="1" si="406">IF(ISNUMBER(MATCH(COLUMN()-COLUMN($AK50),$U50:$AB50,0)),$AC50,KX49)</f>
        <v>-245</v>
      </c>
      <c r="KY50" s="41">
        <f t="shared" ca="1" si="406"/>
        <v>2</v>
      </c>
      <c r="KZ50" s="41">
        <f t="shared" ca="1" si="406"/>
        <v>1</v>
      </c>
      <c r="LA50" s="41">
        <f t="shared" ca="1" si="406"/>
        <v>139</v>
      </c>
      <c r="LB50" s="41">
        <f t="shared" ca="1" si="406"/>
        <v>0</v>
      </c>
      <c r="LC50" s="41">
        <f t="shared" ca="1" si="406"/>
        <v>0</v>
      </c>
      <c r="LD50" s="41">
        <f t="shared" ca="1" si="406"/>
        <v>0</v>
      </c>
      <c r="LE50" s="41">
        <f t="shared" ca="1" si="406"/>
        <v>31250</v>
      </c>
      <c r="LF50" s="41">
        <f t="shared" ca="1" si="406"/>
        <v>2</v>
      </c>
      <c r="LG50" s="41">
        <f t="shared" ca="1" si="406"/>
        <v>2</v>
      </c>
      <c r="LH50" s="41">
        <f t="shared" ref="LH50:LQ51" ca="1" si="407">IF(ISNUMBER(MATCH(COLUMN()-COLUMN($AK50),$U50:$AB50,0)),$AC50,LH49)</f>
        <v>160</v>
      </c>
      <c r="LI50" s="41">
        <f t="shared" ca="1" si="407"/>
        <v>5</v>
      </c>
      <c r="LJ50" s="41">
        <f t="shared" ca="1" si="407"/>
        <v>10</v>
      </c>
      <c r="LK50" s="41">
        <f t="shared" ca="1" si="407"/>
        <v>0</v>
      </c>
      <c r="LL50" s="41">
        <f t="shared" ca="1" si="407"/>
        <v>0</v>
      </c>
      <c r="LM50" s="41">
        <f t="shared" ca="1" si="407"/>
        <v>0</v>
      </c>
      <c r="LN50" s="41">
        <f t="shared" ca="1" si="407"/>
        <v>0</v>
      </c>
      <c r="LO50" s="41">
        <f t="shared" ca="1" si="407"/>
        <v>0</v>
      </c>
      <c r="LP50" s="41">
        <f t="shared" ca="1" si="407"/>
        <v>0</v>
      </c>
      <c r="LQ50" s="41">
        <f t="shared" ca="1" si="407"/>
        <v>0</v>
      </c>
      <c r="LR50" s="41">
        <f t="shared" ref="LR50:MA51" ca="1" si="408">IF(ISNUMBER(MATCH(COLUMN()-COLUMN($AK50),$U50:$AB50,0)),$AC50,LR49)</f>
        <v>0</v>
      </c>
      <c r="LS50" s="41">
        <f t="shared" ca="1" si="408"/>
        <v>2</v>
      </c>
      <c r="LT50" s="41">
        <f t="shared" ca="1" si="408"/>
        <v>769</v>
      </c>
      <c r="LU50" s="41">
        <f t="shared" ca="1" si="408"/>
        <v>5</v>
      </c>
      <c r="LV50" s="41">
        <f t="shared" ca="1" si="408"/>
        <v>13</v>
      </c>
      <c r="LW50" s="41">
        <f t="shared" ca="1" si="408"/>
        <v>59</v>
      </c>
      <c r="LX50" s="41">
        <f t="shared" ca="1" si="408"/>
        <v>6400</v>
      </c>
      <c r="LY50" s="41">
        <f t="shared" ca="1" si="408"/>
        <v>29</v>
      </c>
      <c r="LZ50" s="41">
        <f t="shared" ca="1" si="408"/>
        <v>863887</v>
      </c>
      <c r="MA50" s="41">
        <f t="shared" ca="1" si="408"/>
        <v>16</v>
      </c>
      <c r="MB50" s="41">
        <f t="shared" ref="MB50:MI51" ca="1" si="409">IF(ISNUMBER(MATCH(COLUMN()-COLUMN($AK50),$U50:$AB50,0)),$AC50,MB49)</f>
        <v>0</v>
      </c>
      <c r="MC50" s="41">
        <f t="shared" ca="1" si="409"/>
        <v>0</v>
      </c>
      <c r="MD50" s="41">
        <f t="shared" ca="1" si="409"/>
        <v>0</v>
      </c>
      <c r="ME50" s="41">
        <f t="shared" ca="1" si="409"/>
        <v>0</v>
      </c>
      <c r="MF50" s="41">
        <f t="shared" ca="1" si="409"/>
        <v>0</v>
      </c>
      <c r="MG50" s="41">
        <f t="shared" ca="1" si="409"/>
        <v>0</v>
      </c>
      <c r="MH50" s="41">
        <f t="shared" ca="1" si="409"/>
        <v>0</v>
      </c>
      <c r="MI50" s="41">
        <f t="shared" ca="1" si="409"/>
        <v>0</v>
      </c>
      <c r="MJ50" s="41">
        <f t="shared" ref="MJ50:MX51" ca="1" si="410">IF(ISNUMBER(MATCH(COLUMN()-COLUMN($AK50),$U50:$AB50,0)),$AC50,MJ49)</f>
        <v>0</v>
      </c>
      <c r="MK50" s="41">
        <f t="shared" ca="1" si="410"/>
        <v>0</v>
      </c>
      <c r="ML50" s="41">
        <f t="shared" ca="1" si="410"/>
        <v>0</v>
      </c>
      <c r="MM50" s="41">
        <f t="shared" ca="1" si="410"/>
        <v>0</v>
      </c>
      <c r="MN50" s="41">
        <f t="shared" ca="1" si="410"/>
        <v>0</v>
      </c>
      <c r="MO50" s="41">
        <f t="shared" ca="1" si="410"/>
        <v>0</v>
      </c>
      <c r="MP50" s="41">
        <f t="shared" ca="1" si="410"/>
        <v>0</v>
      </c>
      <c r="MQ50" s="41">
        <f t="shared" ca="1" si="410"/>
        <v>0</v>
      </c>
      <c r="MR50" s="41">
        <f t="shared" ca="1" si="410"/>
        <v>0</v>
      </c>
      <c r="MS50" s="41">
        <f t="shared" ca="1" si="410"/>
        <v>0</v>
      </c>
      <c r="MT50" s="41">
        <f t="shared" ca="1" si="410"/>
        <v>0</v>
      </c>
      <c r="MU50" s="41">
        <f t="shared" ca="1" si="410"/>
        <v>0</v>
      </c>
      <c r="MV50" s="41">
        <f t="shared" ca="1" si="410"/>
        <v>0</v>
      </c>
      <c r="MW50" s="41">
        <f t="shared" ca="1" si="410"/>
        <v>0</v>
      </c>
      <c r="MX50" s="41">
        <f t="shared" ca="1" si="410"/>
        <v>0</v>
      </c>
      <c r="MY50" s="41">
        <f t="shared" ca="1" si="377"/>
        <v>0</v>
      </c>
      <c r="MZ50" s="41">
        <f t="shared" ca="1" si="378"/>
        <v>0</v>
      </c>
      <c r="NA50" s="41">
        <f t="shared" ca="1" si="378"/>
        <v>0</v>
      </c>
      <c r="NB50" s="41">
        <f t="shared" ca="1" si="378"/>
        <v>10</v>
      </c>
      <c r="NC50" s="41">
        <f t="shared" ca="1" si="378"/>
        <v>5</v>
      </c>
      <c r="ND50" s="41">
        <f t="shared" ca="1" si="378"/>
        <v>125</v>
      </c>
      <c r="NE50" s="41">
        <f t="shared" ca="1" si="378"/>
        <v>5</v>
      </c>
      <c r="NF50" s="41">
        <f t="shared" ca="1" si="378"/>
        <v>0</v>
      </c>
      <c r="NG50" s="41">
        <f t="shared" ca="1" si="378"/>
        <v>0</v>
      </c>
      <c r="NH50" s="41">
        <f t="shared" ca="1" si="378"/>
        <v>0</v>
      </c>
      <c r="NI50" s="41">
        <f t="shared" ca="1" si="378"/>
        <v>22132</v>
      </c>
      <c r="NJ50" s="41">
        <f t="shared" ca="1" si="379"/>
        <v>1382219200</v>
      </c>
      <c r="NK50" s="41">
        <f t="shared" ca="1" si="379"/>
        <v>0</v>
      </c>
      <c r="NL50" s="41">
        <f t="shared" ca="1" si="379"/>
        <v>0</v>
      </c>
      <c r="NM50" s="41">
        <f t="shared" ca="1" si="379"/>
        <v>0</v>
      </c>
      <c r="NN50" s="41">
        <f t="shared" ca="1" si="379"/>
        <v>0</v>
      </c>
      <c r="NO50" s="41">
        <f t="shared" ca="1" si="379"/>
        <v>0</v>
      </c>
      <c r="NP50" s="41">
        <f t="shared" ca="1" si="379"/>
        <v>20367100924608</v>
      </c>
      <c r="NQ50" s="41">
        <f t="shared" ca="1" si="379"/>
        <v>1000000000</v>
      </c>
      <c r="NR50" s="41">
        <f t="shared" ca="1" si="379"/>
        <v>0</v>
      </c>
      <c r="NS50" s="41">
        <f t="shared" ca="1" si="379"/>
        <v>0</v>
      </c>
      <c r="NT50" s="41">
        <f t="shared" ca="1" si="380"/>
        <v>0</v>
      </c>
      <c r="NU50" s="41">
        <f t="shared" ca="1" si="380"/>
        <v>0</v>
      </c>
      <c r="NV50" s="41">
        <f t="shared" ca="1" si="380"/>
        <v>0</v>
      </c>
    </row>
    <row r="51" spans="1:386" s="44" customFormat="1" x14ac:dyDescent="0.2">
      <c r="A51" s="44">
        <f>'node config'!$A51</f>
        <v>49</v>
      </c>
      <c r="B51" s="44" t="str">
        <f>'node config'!$C51</f>
        <v>app_quotient</v>
      </c>
      <c r="C51" s="44">
        <f>'node config'!E51</f>
        <v>2</v>
      </c>
      <c r="D51" s="44">
        <f>'node config'!$H51</f>
        <v>0</v>
      </c>
      <c r="E51" s="44">
        <f ca="1">IF(ISBLANK(OFFSET('node config'!$U51,0,2*(COLUMN()-COLUMN($E51)))),"",OFFSET('node config'!$U51,0,2*(COLUMN()-COLUMN($E51))))</f>
        <v>255</v>
      </c>
      <c r="F51" s="44" t="str">
        <f ca="1">IF(ISBLANK(OFFSET('node config'!$U51,0,2*(COLUMN()-COLUMN($E51)))),"",OFFSET('node config'!$U51,0,2*(COLUMN()-COLUMN($E51))))</f>
        <v/>
      </c>
      <c r="G51" s="44" t="str">
        <f ca="1">IF(ISBLANK(OFFSET('node config'!$U51,0,2*(COLUMN()-COLUMN($E51)))),"",OFFSET('node config'!$U51,0,2*(COLUMN()-COLUMN($E51))))</f>
        <v/>
      </c>
      <c r="H51" s="44" t="str">
        <f ca="1">IF(ISBLANK(OFFSET('node config'!$U51,0,2*(COLUMN()-COLUMN($E51)))),"",OFFSET('node config'!$U51,0,2*(COLUMN()-COLUMN($E51))))</f>
        <v/>
      </c>
      <c r="I51" s="44" t="str">
        <f ca="1">IF(ISBLANK(OFFSET('node config'!$U51,0,2*(COLUMN()-COLUMN($E51)))),"",OFFSET('node config'!$U51,0,2*(COLUMN()-COLUMN($E51))))</f>
        <v/>
      </c>
      <c r="J51" s="44" t="str">
        <f ca="1">IF(ISBLANK(OFFSET('node config'!$U51,0,2*(COLUMN()-COLUMN($E51)))),"",OFFSET('node config'!$U51,0,2*(COLUMN()-COLUMN($E51))))</f>
        <v/>
      </c>
      <c r="K51" s="44" t="str">
        <f ca="1">IF(ISBLANK(OFFSET('node config'!$U51,0,2*(COLUMN()-COLUMN($E51)))),"",OFFSET('node config'!$U51,0,2*(COLUMN()-COLUMN($E51))))</f>
        <v/>
      </c>
      <c r="L51" s="44" t="str">
        <f ca="1">IF(ISBLANK(OFFSET('node config'!$U51,0,2*(COLUMN()-COLUMN($E51)))),"",OFFSET('node config'!$U51,0,2*(COLUMN()-COLUMN($E51))))</f>
        <v/>
      </c>
      <c r="M51" s="44" t="str">
        <f ca="1">IFERROR(OFFSET('node config'!$V51,0,2*(COLUMN()-COLUMN($M51)))/INDEX('node config'!$B51:$B100,MATCH(E51,'node config'!$A51:$A100,0))-1,"")</f>
        <v/>
      </c>
      <c r="N51" s="44" t="str">
        <f ca="1">IFERROR(OFFSET('node config'!$V51,0,2*(COLUMN()-COLUMN($M51)))/INDEX('node config'!$B51:$B100,MATCH(F51,'node config'!$A51:$A100,0))-1,"")</f>
        <v/>
      </c>
      <c r="O51" s="44" t="str">
        <f ca="1">IFERROR(OFFSET('node config'!$V51,0,2*(COLUMN()-COLUMN($M51)))/INDEX('node config'!$B51:$B100,MATCH(G51,'node config'!$A51:$A100,0))-1,"")</f>
        <v/>
      </c>
      <c r="P51" s="44" t="str">
        <f ca="1">IFERROR(OFFSET('node config'!$V51,0,2*(COLUMN()-COLUMN($M51)))/INDEX('node config'!$B51:$B100,MATCH(H51,'node config'!$A51:$A100,0))-1,"")</f>
        <v/>
      </c>
      <c r="Q51" s="44" t="str">
        <f ca="1">IFERROR(OFFSET('node config'!$V51,0,2*(COLUMN()-COLUMN($M51)))/INDEX('node config'!$B51:$B100,MATCH(I51,'node config'!$A51:$A100,0))-1,"")</f>
        <v/>
      </c>
      <c r="R51" s="44" t="str">
        <f ca="1">IFERROR(OFFSET('node config'!$V51,0,2*(COLUMN()-COLUMN($M51)))/INDEX('node config'!$B51:$B100,MATCH(J51,'node config'!$A51:$A100,0))-1,"")</f>
        <v/>
      </c>
      <c r="S51" s="44" t="str">
        <f ca="1">IFERROR(OFFSET('node config'!$V51,0,2*(COLUMN()-COLUMN($M51)))/INDEX('node config'!$B51:$B100,MATCH(K51,'node config'!$A51:$A100,0))-1,"")</f>
        <v/>
      </c>
      <c r="T51" s="44" t="str">
        <f ca="1">IFERROR(OFFSET('node config'!$V51,0,2*(COLUMN()-COLUMN($M51)))/INDEX('node config'!$B51:$B100,MATCH(L51,'node config'!$A51:$A100,0))-1,"")</f>
        <v/>
      </c>
      <c r="U51" s="44" t="str">
        <f t="shared" ca="1" si="361"/>
        <v/>
      </c>
      <c r="V51" s="44" t="str">
        <f t="shared" ca="1" si="361"/>
        <v/>
      </c>
      <c r="W51" s="44" t="str">
        <f t="shared" ca="1" si="361"/>
        <v/>
      </c>
      <c r="X51" s="44" t="str">
        <f t="shared" ca="1" si="361"/>
        <v/>
      </c>
      <c r="Y51" s="44" t="str">
        <f t="shared" ca="1" si="361"/>
        <v/>
      </c>
      <c r="Z51" s="44" t="str">
        <f t="shared" ca="1" si="361"/>
        <v/>
      </c>
      <c r="AA51" s="44" t="str">
        <f t="shared" ca="1" si="361"/>
        <v/>
      </c>
      <c r="AB51" s="44" t="str">
        <f t="shared" ca="1" si="361"/>
        <v/>
      </c>
      <c r="AC51" s="44">
        <f t="shared" ca="1" si="353"/>
        <v>20367.100924607999</v>
      </c>
      <c r="AD51" s="44">
        <f t="shared" ca="1" si="354"/>
        <v>20367100924608</v>
      </c>
      <c r="AE51" s="44">
        <f t="shared" ca="1" si="355"/>
        <v>1000000000</v>
      </c>
      <c r="AF51" s="44">
        <f t="shared" ca="1" si="356"/>
        <v>0</v>
      </c>
      <c r="AG51" s="44">
        <f t="shared" ca="1" si="357"/>
        <v>0</v>
      </c>
      <c r="AH51" s="44">
        <f t="shared" ca="1" si="358"/>
        <v>0</v>
      </c>
      <c r="AI51" s="44">
        <f t="shared" ca="1" si="359"/>
        <v>0</v>
      </c>
      <c r="AJ51" s="44">
        <f t="shared" ca="1" si="360"/>
        <v>0</v>
      </c>
      <c r="AK51" s="44">
        <f t="shared" ref="AK51:AZ51" ca="1" si="411">IF(ISNUMBER(MATCH(COLUMN()-COLUMN($AK51),$U51:$AB51,0)),$AC51,AK50)</f>
        <v>0</v>
      </c>
      <c r="AL51" s="44">
        <f t="shared" ca="1" si="411"/>
        <v>0</v>
      </c>
      <c r="AM51" s="44">
        <f t="shared" ca="1" si="411"/>
        <v>0</v>
      </c>
      <c r="AN51" s="44">
        <f t="shared" ca="1" si="411"/>
        <v>0</v>
      </c>
      <c r="AO51" s="44">
        <f t="shared" ca="1" si="411"/>
        <v>0</v>
      </c>
      <c r="AP51" s="44">
        <f t="shared" ca="1" si="411"/>
        <v>0</v>
      </c>
      <c r="AQ51" s="44">
        <f t="shared" ca="1" si="411"/>
        <v>0</v>
      </c>
      <c r="AR51" s="44">
        <f t="shared" ca="1" si="411"/>
        <v>22132</v>
      </c>
      <c r="AS51" s="44">
        <f t="shared" ca="1" si="411"/>
        <v>22132</v>
      </c>
      <c r="AT51" s="44">
        <f t="shared" ca="1" si="411"/>
        <v>22132</v>
      </c>
      <c r="AU51" s="44">
        <f t="shared" ca="1" si="411"/>
        <v>0</v>
      </c>
      <c r="AV51" s="44">
        <f t="shared" ca="1" si="411"/>
        <v>0</v>
      </c>
      <c r="AW51" s="44">
        <f t="shared" ca="1" si="411"/>
        <v>0</v>
      </c>
      <c r="AX51" s="44">
        <f t="shared" ca="1" si="411"/>
        <v>0</v>
      </c>
      <c r="AY51" s="44">
        <f t="shared" ca="1" si="411"/>
        <v>0</v>
      </c>
      <c r="AZ51" s="44">
        <f t="shared" ca="1" si="411"/>
        <v>0</v>
      </c>
      <c r="BA51" s="44">
        <f t="shared" ca="1" si="382"/>
        <v>0</v>
      </c>
      <c r="BB51" s="44">
        <f t="shared" ca="1" si="382"/>
        <v>0</v>
      </c>
      <c r="BC51" s="44">
        <f t="shared" ca="1" si="382"/>
        <v>0</v>
      </c>
      <c r="BD51" s="44">
        <f t="shared" ca="1" si="382"/>
        <v>0</v>
      </c>
      <c r="BE51" s="44">
        <f t="shared" ca="1" si="382"/>
        <v>0</v>
      </c>
      <c r="BF51" s="44">
        <f t="shared" ca="1" si="382"/>
        <v>0</v>
      </c>
      <c r="BG51" s="44">
        <f t="shared" ca="1" si="382"/>
        <v>0</v>
      </c>
      <c r="BH51" s="44">
        <f t="shared" ca="1" si="382"/>
        <v>0</v>
      </c>
      <c r="BI51" s="44">
        <f t="shared" ca="1" si="382"/>
        <v>0</v>
      </c>
      <c r="BJ51" s="44">
        <f t="shared" ca="1" si="382"/>
        <v>0</v>
      </c>
      <c r="BK51" s="44">
        <f t="shared" ca="1" si="382"/>
        <v>0</v>
      </c>
      <c r="BL51" s="44">
        <f t="shared" ca="1" si="382"/>
        <v>0</v>
      </c>
      <c r="BM51" s="44">
        <f t="shared" ca="1" si="382"/>
        <v>0</v>
      </c>
      <c r="BN51" s="44">
        <f t="shared" ca="1" si="382"/>
        <v>0</v>
      </c>
      <c r="BO51" s="44">
        <f t="shared" ca="1" si="382"/>
        <v>0</v>
      </c>
      <c r="BP51" s="44">
        <f t="shared" ca="1" si="383"/>
        <v>0</v>
      </c>
      <c r="BQ51" s="44">
        <f t="shared" ca="1" si="383"/>
        <v>0</v>
      </c>
      <c r="BR51" s="44">
        <f t="shared" ca="1" si="383"/>
        <v>0</v>
      </c>
      <c r="BS51" s="44">
        <f t="shared" ca="1" si="383"/>
        <v>0</v>
      </c>
      <c r="BT51" s="44">
        <f t="shared" ca="1" si="383"/>
        <v>2</v>
      </c>
      <c r="BU51" s="44">
        <f t="shared" ca="1" si="383"/>
        <v>29</v>
      </c>
      <c r="BV51" s="44">
        <f t="shared" ca="1" si="383"/>
        <v>-195</v>
      </c>
      <c r="BW51" s="44">
        <f t="shared" ca="1" si="383"/>
        <v>4</v>
      </c>
      <c r="BX51" s="44">
        <f t="shared" ca="1" si="383"/>
        <v>0</v>
      </c>
      <c r="BY51" s="44">
        <f t="shared" ca="1" si="383"/>
        <v>0</v>
      </c>
      <c r="BZ51" s="44">
        <f t="shared" ca="1" si="384"/>
        <v>0</v>
      </c>
      <c r="CA51" s="44">
        <f t="shared" ca="1" si="384"/>
        <v>0</v>
      </c>
      <c r="CB51" s="44">
        <f t="shared" ca="1" si="384"/>
        <v>0</v>
      </c>
      <c r="CC51" s="44">
        <f t="shared" ca="1" si="384"/>
        <v>0</v>
      </c>
      <c r="CD51" s="44">
        <f t="shared" ca="1" si="384"/>
        <v>0</v>
      </c>
      <c r="CE51" s="44">
        <f t="shared" ca="1" si="384"/>
        <v>0</v>
      </c>
      <c r="CF51" s="44">
        <f t="shared" ca="1" si="384"/>
        <v>0</v>
      </c>
      <c r="CG51" s="44">
        <f t="shared" ca="1" si="384"/>
        <v>0</v>
      </c>
      <c r="CH51" s="44">
        <f t="shared" ca="1" si="384"/>
        <v>0</v>
      </c>
      <c r="CI51" s="44">
        <f t="shared" ca="1" si="384"/>
        <v>0</v>
      </c>
      <c r="CJ51" s="44">
        <f t="shared" ca="1" si="385"/>
        <v>0</v>
      </c>
      <c r="CK51" s="44">
        <f t="shared" ca="1" si="385"/>
        <v>0</v>
      </c>
      <c r="CL51" s="44">
        <f t="shared" ca="1" si="385"/>
        <v>0</v>
      </c>
      <c r="CM51" s="44">
        <f t="shared" ca="1" si="385"/>
        <v>0</v>
      </c>
      <c r="CN51" s="44">
        <f t="shared" ca="1" si="386"/>
        <v>0</v>
      </c>
      <c r="CO51" s="44">
        <f t="shared" ca="1" si="386"/>
        <v>0</v>
      </c>
      <c r="CP51" s="44">
        <f t="shared" ca="1" si="386"/>
        <v>0</v>
      </c>
      <c r="CQ51" s="44">
        <f t="shared" ca="1" si="386"/>
        <v>0</v>
      </c>
      <c r="CR51" s="44">
        <f t="shared" ca="1" si="386"/>
        <v>0</v>
      </c>
      <c r="CS51" s="44">
        <f t="shared" ca="1" si="386"/>
        <v>0</v>
      </c>
      <c r="CT51" s="44">
        <f t="shared" ca="1" si="386"/>
        <v>0</v>
      </c>
      <c r="CU51" s="44">
        <f t="shared" ca="1" si="386"/>
        <v>0</v>
      </c>
      <c r="CV51" s="44">
        <f t="shared" ca="1" si="386"/>
        <v>47</v>
      </c>
      <c r="CW51" s="44">
        <f t="shared" ca="1" si="386"/>
        <v>23</v>
      </c>
      <c r="CX51" s="44">
        <f t="shared" ca="1" si="386"/>
        <v>870</v>
      </c>
      <c r="CY51" s="44">
        <f t="shared" ca="1" si="386"/>
        <v>1</v>
      </c>
      <c r="CZ51" s="44">
        <f t="shared" ca="1" si="386"/>
        <v>0</v>
      </c>
      <c r="DA51" s="44">
        <f t="shared" ca="1" si="386"/>
        <v>0</v>
      </c>
      <c r="DB51" s="44">
        <f t="shared" ca="1" si="386"/>
        <v>0</v>
      </c>
      <c r="DC51" s="44">
        <f t="shared" ca="1" si="365"/>
        <v>22132</v>
      </c>
      <c r="DD51" s="44">
        <f t="shared" ca="1" si="387"/>
        <v>22132</v>
      </c>
      <c r="DE51" s="44">
        <f t="shared" ca="1" si="387"/>
        <v>-45240</v>
      </c>
      <c r="DF51" s="44">
        <f t="shared" ca="1" si="387"/>
        <v>0</v>
      </c>
      <c r="DG51" s="44">
        <f t="shared" ca="1" si="387"/>
        <v>0</v>
      </c>
      <c r="DH51" s="44">
        <f t="shared" ca="1" si="387"/>
        <v>0</v>
      </c>
      <c r="DI51" s="44">
        <f t="shared" ca="1" si="387"/>
        <v>0</v>
      </c>
      <c r="DJ51" s="44">
        <f t="shared" ca="1" si="387"/>
        <v>0</v>
      </c>
      <c r="DK51" s="44">
        <f t="shared" ca="1" si="387"/>
        <v>0</v>
      </c>
      <c r="DL51" s="44">
        <f t="shared" ca="1" si="387"/>
        <v>0</v>
      </c>
      <c r="DM51" s="44">
        <f t="shared" ca="1" si="387"/>
        <v>0</v>
      </c>
      <c r="DN51" s="44">
        <f t="shared" ca="1" si="388"/>
        <v>0</v>
      </c>
      <c r="DO51" s="44">
        <f t="shared" ca="1" si="388"/>
        <v>0</v>
      </c>
      <c r="DP51" s="44">
        <f t="shared" ca="1" si="388"/>
        <v>0</v>
      </c>
      <c r="DQ51" s="44">
        <f t="shared" ca="1" si="388"/>
        <v>0</v>
      </c>
      <c r="DR51" s="44">
        <f t="shared" ca="1" si="388"/>
        <v>0</v>
      </c>
      <c r="DS51" s="44">
        <f t="shared" ca="1" si="388"/>
        <v>0</v>
      </c>
      <c r="DT51" s="44">
        <f t="shared" ca="1" si="388"/>
        <v>0</v>
      </c>
      <c r="DU51" s="44">
        <f t="shared" ca="1" si="388"/>
        <v>0</v>
      </c>
      <c r="DV51" s="44">
        <f t="shared" ca="1" si="388"/>
        <v>0</v>
      </c>
      <c r="DW51" s="44">
        <f t="shared" ca="1" si="388"/>
        <v>0</v>
      </c>
      <c r="DX51" s="44">
        <f t="shared" ca="1" si="389"/>
        <v>0</v>
      </c>
      <c r="DY51" s="44">
        <f t="shared" ca="1" si="389"/>
        <v>0</v>
      </c>
      <c r="DZ51" s="44">
        <f t="shared" ca="1" si="389"/>
        <v>0</v>
      </c>
      <c r="EA51" s="44">
        <f t="shared" ca="1" si="389"/>
        <v>0</v>
      </c>
      <c r="EB51" s="44">
        <f t="shared" ca="1" si="389"/>
        <v>0</v>
      </c>
      <c r="EC51" s="44">
        <f t="shared" ca="1" si="389"/>
        <v>0</v>
      </c>
      <c r="ED51" s="44">
        <f t="shared" ca="1" si="389"/>
        <v>0</v>
      </c>
      <c r="EE51" s="44">
        <f t="shared" ca="1" si="389"/>
        <v>0</v>
      </c>
      <c r="EF51" s="44">
        <f t="shared" ca="1" si="389"/>
        <v>0</v>
      </c>
      <c r="EG51" s="44">
        <f t="shared" ca="1" si="389"/>
        <v>0</v>
      </c>
      <c r="EH51" s="44">
        <f t="shared" ca="1" si="390"/>
        <v>0</v>
      </c>
      <c r="EI51" s="44">
        <f t="shared" ca="1" si="390"/>
        <v>0</v>
      </c>
      <c r="EJ51" s="44">
        <f t="shared" ca="1" si="390"/>
        <v>0</v>
      </c>
      <c r="EK51" s="44">
        <f t="shared" ca="1" si="390"/>
        <v>0</v>
      </c>
      <c r="EL51" s="44">
        <f t="shared" ca="1" si="390"/>
        <v>0</v>
      </c>
      <c r="EM51" s="44">
        <f t="shared" ca="1" si="390"/>
        <v>0</v>
      </c>
      <c r="EN51" s="44">
        <f t="shared" ca="1" si="390"/>
        <v>0</v>
      </c>
      <c r="EO51" s="44">
        <f t="shared" ca="1" si="390"/>
        <v>0</v>
      </c>
      <c r="EP51" s="44">
        <f t="shared" ca="1" si="390"/>
        <v>0</v>
      </c>
      <c r="EQ51" s="44">
        <f t="shared" ca="1" si="390"/>
        <v>0</v>
      </c>
      <c r="ER51" s="44">
        <f t="shared" ca="1" si="391"/>
        <v>0</v>
      </c>
      <c r="ES51" s="44">
        <f t="shared" ca="1" si="391"/>
        <v>0</v>
      </c>
      <c r="ET51" s="44">
        <f t="shared" ca="1" si="391"/>
        <v>0</v>
      </c>
      <c r="EU51" s="44">
        <f t="shared" ca="1" si="391"/>
        <v>0</v>
      </c>
      <c r="EV51" s="44">
        <f t="shared" ca="1" si="391"/>
        <v>0</v>
      </c>
      <c r="EW51" s="44">
        <f t="shared" ca="1" si="391"/>
        <v>0</v>
      </c>
      <c r="EX51" s="44">
        <f t="shared" ca="1" si="391"/>
        <v>0</v>
      </c>
      <c r="EY51" s="44">
        <f t="shared" ca="1" si="391"/>
        <v>0</v>
      </c>
      <c r="EZ51" s="44">
        <f t="shared" ca="1" si="392"/>
        <v>1094711488000</v>
      </c>
      <c r="FA51" s="44">
        <f t="shared" ca="1" si="392"/>
        <v>30591275334400</v>
      </c>
      <c r="FB51" s="44">
        <f t="shared" ca="1" si="392"/>
        <v>10840816283968</v>
      </c>
      <c r="FC51" s="44">
        <f t="shared" ca="1" si="392"/>
        <v>-22159702181760</v>
      </c>
      <c r="FD51" s="44">
        <f t="shared" ca="1" si="392"/>
        <v>0</v>
      </c>
      <c r="FE51" s="44">
        <f t="shared" ca="1" si="392"/>
        <v>0</v>
      </c>
      <c r="FF51" s="44">
        <f t="shared" ca="1" si="392"/>
        <v>0</v>
      </c>
      <c r="FG51" s="44">
        <f t="shared" ca="1" si="392"/>
        <v>0</v>
      </c>
      <c r="FH51" s="44">
        <f t="shared" ca="1" si="392"/>
        <v>0</v>
      </c>
      <c r="FI51" s="44">
        <f t="shared" ca="1" si="392"/>
        <v>0</v>
      </c>
      <c r="FJ51" s="44">
        <f t="shared" ca="1" si="392"/>
        <v>0</v>
      </c>
      <c r="FK51" s="44">
        <f t="shared" ca="1" si="392"/>
        <v>0</v>
      </c>
      <c r="FL51" s="44">
        <f t="shared" ca="1" si="392"/>
        <v>0</v>
      </c>
      <c r="FM51" s="44">
        <f t="shared" ca="1" si="392"/>
        <v>0</v>
      </c>
      <c r="FN51" s="44">
        <f t="shared" ca="1" si="392"/>
        <v>0</v>
      </c>
      <c r="FO51" s="44">
        <f t="shared" ca="1" si="368"/>
        <v>0</v>
      </c>
      <c r="FP51" s="44">
        <f t="shared" ca="1" si="393"/>
        <v>0</v>
      </c>
      <c r="FQ51" s="44">
        <f t="shared" ca="1" si="393"/>
        <v>0</v>
      </c>
      <c r="FR51" s="44">
        <f t="shared" ca="1" si="393"/>
        <v>0</v>
      </c>
      <c r="FS51" s="44">
        <f t="shared" ca="1" si="393"/>
        <v>0</v>
      </c>
      <c r="FT51" s="44">
        <f t="shared" ca="1" si="393"/>
        <v>0</v>
      </c>
      <c r="FU51" s="44">
        <f t="shared" ca="1" si="393"/>
        <v>0</v>
      </c>
      <c r="FV51" s="44">
        <f t="shared" ca="1" si="393"/>
        <v>0</v>
      </c>
      <c r="FW51" s="44">
        <f t="shared" ca="1" si="393"/>
        <v>0</v>
      </c>
      <c r="FX51" s="44">
        <f t="shared" ca="1" si="393"/>
        <v>0</v>
      </c>
      <c r="FY51" s="44">
        <f t="shared" ca="1" si="393"/>
        <v>0</v>
      </c>
      <c r="FZ51" s="44">
        <f t="shared" ca="1" si="394"/>
        <v>0</v>
      </c>
      <c r="GA51" s="44">
        <f t="shared" ca="1" si="394"/>
        <v>0</v>
      </c>
      <c r="GB51" s="44">
        <f t="shared" ca="1" si="394"/>
        <v>5</v>
      </c>
      <c r="GC51" s="44">
        <f t="shared" ca="1" si="394"/>
        <v>2</v>
      </c>
      <c r="GD51" s="44">
        <f t="shared" ca="1" si="394"/>
        <v>138221920</v>
      </c>
      <c r="GE51" s="44">
        <f t="shared" ca="1" si="394"/>
        <v>0</v>
      </c>
      <c r="GF51" s="44">
        <f t="shared" ca="1" si="394"/>
        <v>0</v>
      </c>
      <c r="GG51" s="44">
        <f t="shared" ca="1" si="394"/>
        <v>0</v>
      </c>
      <c r="GH51" s="44">
        <f t="shared" ca="1" si="394"/>
        <v>0</v>
      </c>
      <c r="GI51" s="44">
        <f t="shared" ca="1" si="394"/>
        <v>0</v>
      </c>
      <c r="GJ51" s="44">
        <f t="shared" ca="1" si="395"/>
        <v>0</v>
      </c>
      <c r="GK51" s="44">
        <f t="shared" ca="1" si="395"/>
        <v>0</v>
      </c>
      <c r="GL51" s="44">
        <f t="shared" ca="1" si="395"/>
        <v>0</v>
      </c>
      <c r="GM51" s="44">
        <f t="shared" ca="1" si="395"/>
        <v>0</v>
      </c>
      <c r="GN51" s="44">
        <f t="shared" ca="1" si="395"/>
        <v>0</v>
      </c>
      <c r="GO51" s="44">
        <f t="shared" ca="1" si="395"/>
        <v>0</v>
      </c>
      <c r="GP51" s="44">
        <f t="shared" ca="1" si="395"/>
        <v>0</v>
      </c>
      <c r="GQ51" s="44">
        <f t="shared" ca="1" si="395"/>
        <v>0</v>
      </c>
      <c r="GR51" s="44">
        <f t="shared" ca="1" si="395"/>
        <v>0</v>
      </c>
      <c r="GS51" s="44">
        <f t="shared" ca="1" si="395"/>
        <v>0</v>
      </c>
      <c r="GT51" s="44">
        <f t="shared" ca="1" si="396"/>
        <v>0</v>
      </c>
      <c r="GU51" s="44">
        <f t="shared" ca="1" si="396"/>
        <v>0</v>
      </c>
      <c r="GV51" s="44">
        <f t="shared" ca="1" si="396"/>
        <v>0</v>
      </c>
      <c r="GW51" s="44">
        <f t="shared" ca="1" si="396"/>
        <v>0</v>
      </c>
      <c r="GX51" s="44">
        <f t="shared" ca="1" si="396"/>
        <v>0</v>
      </c>
      <c r="GY51" s="44">
        <f t="shared" ca="1" si="396"/>
        <v>0</v>
      </c>
      <c r="GZ51" s="44">
        <f t="shared" ca="1" si="396"/>
        <v>0</v>
      </c>
      <c r="HA51" s="44">
        <f t="shared" ca="1" si="396"/>
        <v>0</v>
      </c>
      <c r="HB51" s="44">
        <f t="shared" ca="1" si="396"/>
        <v>0</v>
      </c>
      <c r="HC51" s="44">
        <f t="shared" ca="1" si="396"/>
        <v>0</v>
      </c>
      <c r="HD51" s="44">
        <f t="shared" ca="1" si="397"/>
        <v>0</v>
      </c>
      <c r="HE51" s="44">
        <f t="shared" ca="1" si="397"/>
        <v>0</v>
      </c>
      <c r="HF51" s="44">
        <f t="shared" ca="1" si="397"/>
        <v>0</v>
      </c>
      <c r="HG51" s="44">
        <f t="shared" ca="1" si="397"/>
        <v>0</v>
      </c>
      <c r="HH51" s="44">
        <f t="shared" ca="1" si="397"/>
        <v>0</v>
      </c>
      <c r="HI51" s="44">
        <f t="shared" ca="1" si="397"/>
        <v>0</v>
      </c>
      <c r="HJ51" s="44">
        <f t="shared" ca="1" si="397"/>
        <v>0</v>
      </c>
      <c r="HK51" s="44">
        <f t="shared" ca="1" si="397"/>
        <v>0</v>
      </c>
      <c r="HL51" s="44">
        <f t="shared" ca="1" si="398"/>
        <v>0</v>
      </c>
      <c r="HM51" s="44">
        <f t="shared" ca="1" si="398"/>
        <v>0</v>
      </c>
      <c r="HN51" s="44">
        <f t="shared" ca="1" si="398"/>
        <v>0</v>
      </c>
      <c r="HO51" s="44">
        <f t="shared" ca="1" si="398"/>
        <v>0</v>
      </c>
      <c r="HP51" s="44">
        <f t="shared" ca="1" si="398"/>
        <v>0</v>
      </c>
      <c r="HQ51" s="44">
        <f t="shared" ca="1" si="398"/>
        <v>0</v>
      </c>
      <c r="HR51" s="44">
        <f t="shared" ca="1" si="398"/>
        <v>36241</v>
      </c>
      <c r="HS51" s="44">
        <f t="shared" ca="1" si="398"/>
        <v>2</v>
      </c>
      <c r="HT51" s="44">
        <f t="shared" ca="1" si="398"/>
        <v>1</v>
      </c>
      <c r="HU51" s="44">
        <f t="shared" ca="1" si="398"/>
        <v>0</v>
      </c>
      <c r="HV51" s="44">
        <f t="shared" ca="1" si="398"/>
        <v>0</v>
      </c>
      <c r="HW51" s="44">
        <f t="shared" ca="1" si="398"/>
        <v>0</v>
      </c>
      <c r="HX51" s="44">
        <f t="shared" ca="1" si="398"/>
        <v>0</v>
      </c>
      <c r="HY51" s="44">
        <f t="shared" ca="1" si="398"/>
        <v>0</v>
      </c>
      <c r="HZ51" s="44">
        <f t="shared" ca="1" si="398"/>
        <v>0</v>
      </c>
      <c r="IA51" s="44">
        <f t="shared" ca="1" si="371"/>
        <v>0</v>
      </c>
      <c r="IB51" s="44">
        <f t="shared" ca="1" si="399"/>
        <v>0</v>
      </c>
      <c r="IC51" s="44">
        <f t="shared" ca="1" si="399"/>
        <v>0</v>
      </c>
      <c r="ID51" s="44">
        <f t="shared" ca="1" si="399"/>
        <v>0</v>
      </c>
      <c r="IE51" s="44">
        <f t="shared" ca="1" si="399"/>
        <v>0</v>
      </c>
      <c r="IF51" s="44">
        <f t="shared" ca="1" si="399"/>
        <v>13822192</v>
      </c>
      <c r="IG51" s="44">
        <f t="shared" ca="1" si="399"/>
        <v>5</v>
      </c>
      <c r="IH51" s="44">
        <f t="shared" ca="1" si="399"/>
        <v>2</v>
      </c>
      <c r="II51" s="44">
        <f t="shared" ca="1" si="399"/>
        <v>0</v>
      </c>
      <c r="IJ51" s="44">
        <f t="shared" ca="1" si="399"/>
        <v>0</v>
      </c>
      <c r="IK51" s="44">
        <f t="shared" ca="1" si="399"/>
        <v>0</v>
      </c>
      <c r="IL51" s="44">
        <f t="shared" ca="1" si="400"/>
        <v>0</v>
      </c>
      <c r="IM51" s="44">
        <f t="shared" ca="1" si="400"/>
        <v>1</v>
      </c>
      <c r="IN51" s="44">
        <f t="shared" ca="1" si="400"/>
        <v>421</v>
      </c>
      <c r="IO51" s="44">
        <f t="shared" ca="1" si="400"/>
        <v>-84</v>
      </c>
      <c r="IP51" s="44">
        <f t="shared" ca="1" si="400"/>
        <v>0</v>
      </c>
      <c r="IQ51" s="44">
        <f t="shared" ca="1" si="400"/>
        <v>0</v>
      </c>
      <c r="IR51" s="44">
        <f t="shared" ca="1" si="400"/>
        <v>0</v>
      </c>
      <c r="IS51" s="44">
        <f t="shared" ca="1" si="400"/>
        <v>0</v>
      </c>
      <c r="IT51" s="44">
        <f t="shared" ca="1" si="400"/>
        <v>0</v>
      </c>
      <c r="IU51" s="44">
        <f t="shared" ca="1" si="400"/>
        <v>0</v>
      </c>
      <c r="IV51" s="44">
        <f t="shared" ca="1" si="401"/>
        <v>0</v>
      </c>
      <c r="IW51" s="44">
        <f t="shared" ca="1" si="401"/>
        <v>0</v>
      </c>
      <c r="IX51" s="44">
        <f t="shared" ca="1" si="401"/>
        <v>0</v>
      </c>
      <c r="IY51" s="44">
        <f t="shared" ca="1" si="401"/>
        <v>0</v>
      </c>
      <c r="IZ51" s="44">
        <f t="shared" ca="1" si="401"/>
        <v>0</v>
      </c>
      <c r="JA51" s="44">
        <f t="shared" ca="1" si="401"/>
        <v>0</v>
      </c>
      <c r="JB51" s="44">
        <f t="shared" ca="1" si="401"/>
        <v>0</v>
      </c>
      <c r="JC51" s="44">
        <f t="shared" ca="1" si="401"/>
        <v>0</v>
      </c>
      <c r="JD51" s="44">
        <f t="shared" ca="1" si="401"/>
        <v>0</v>
      </c>
      <c r="JE51" s="44">
        <f t="shared" ca="1" si="401"/>
        <v>0</v>
      </c>
      <c r="JF51" s="44">
        <f t="shared" ca="1" si="402"/>
        <v>0</v>
      </c>
      <c r="JG51" s="44">
        <f t="shared" ca="1" si="402"/>
        <v>0</v>
      </c>
      <c r="JH51" s="44">
        <f t="shared" ca="1" si="402"/>
        <v>0</v>
      </c>
      <c r="JI51" s="44">
        <f t="shared" ca="1" si="402"/>
        <v>0</v>
      </c>
      <c r="JJ51" s="44">
        <f t="shared" ca="1" si="402"/>
        <v>0</v>
      </c>
      <c r="JK51" s="44">
        <f t="shared" ca="1" si="402"/>
        <v>0</v>
      </c>
      <c r="JL51" s="44">
        <f t="shared" ca="1" si="402"/>
        <v>0</v>
      </c>
      <c r="JM51" s="44">
        <f t="shared" ca="1" si="402"/>
        <v>0</v>
      </c>
      <c r="JN51" s="44">
        <f t="shared" ca="1" si="402"/>
        <v>0</v>
      </c>
      <c r="JO51" s="44">
        <f t="shared" ca="1" si="402"/>
        <v>-45591</v>
      </c>
      <c r="JP51" s="44">
        <f t="shared" ca="1" si="403"/>
        <v>72482</v>
      </c>
      <c r="JQ51" s="44">
        <f t="shared" ca="1" si="403"/>
        <v>940470</v>
      </c>
      <c r="JR51" s="44">
        <f t="shared" ca="1" si="403"/>
        <v>-35364</v>
      </c>
      <c r="JS51" s="44">
        <f t="shared" ca="1" si="403"/>
        <v>-68110</v>
      </c>
      <c r="JT51" s="44">
        <f t="shared" ca="1" si="403"/>
        <v>0</v>
      </c>
      <c r="JU51" s="44">
        <f t="shared" ca="1" si="403"/>
        <v>0</v>
      </c>
      <c r="JV51" s="44">
        <f t="shared" ca="1" si="403"/>
        <v>0</v>
      </c>
      <c r="JW51" s="44">
        <f t="shared" ca="1" si="403"/>
        <v>0</v>
      </c>
      <c r="JX51" s="44">
        <f t="shared" ca="1" si="404"/>
        <v>0</v>
      </c>
      <c r="JY51" s="44">
        <f t="shared" ca="1" si="404"/>
        <v>0</v>
      </c>
      <c r="JZ51" s="44">
        <f t="shared" ca="1" si="404"/>
        <v>0</v>
      </c>
      <c r="KA51" s="44">
        <f t="shared" ca="1" si="404"/>
        <v>0</v>
      </c>
      <c r="KB51" s="44">
        <f t="shared" ca="1" si="404"/>
        <v>0</v>
      </c>
      <c r="KC51" s="44">
        <f t="shared" ca="1" si="404"/>
        <v>-167</v>
      </c>
      <c r="KD51" s="44">
        <f t="shared" ca="1" si="404"/>
        <v>7</v>
      </c>
      <c r="KE51" s="44">
        <f t="shared" ca="1" si="404"/>
        <v>3</v>
      </c>
      <c r="KF51" s="44">
        <f t="shared" ca="1" si="404"/>
        <v>13</v>
      </c>
      <c r="KG51" s="44">
        <f t="shared" ca="1" si="404"/>
        <v>1</v>
      </c>
      <c r="KH51" s="44">
        <f t="shared" ca="1" si="404"/>
        <v>0</v>
      </c>
      <c r="KI51" s="44">
        <f t="shared" ca="1" si="404"/>
        <v>0</v>
      </c>
      <c r="KJ51" s="44">
        <f t="shared" ca="1" si="404"/>
        <v>0</v>
      </c>
      <c r="KK51" s="44">
        <f t="shared" ca="1" si="404"/>
        <v>0</v>
      </c>
      <c r="KL51" s="44">
        <f t="shared" ca="1" si="404"/>
        <v>0</v>
      </c>
      <c r="KM51" s="44">
        <f t="shared" ca="1" si="374"/>
        <v>0</v>
      </c>
      <c r="KN51" s="44">
        <f t="shared" ca="1" si="405"/>
        <v>0</v>
      </c>
      <c r="KO51" s="44">
        <f t="shared" ca="1" si="405"/>
        <v>0</v>
      </c>
      <c r="KP51" s="44">
        <f t="shared" ca="1" si="405"/>
        <v>0</v>
      </c>
      <c r="KQ51" s="44">
        <f t="shared" ca="1" si="405"/>
        <v>0</v>
      </c>
      <c r="KR51" s="44">
        <f t="shared" ca="1" si="405"/>
        <v>0</v>
      </c>
      <c r="KS51" s="44">
        <f t="shared" ca="1" si="405"/>
        <v>0</v>
      </c>
      <c r="KT51" s="44">
        <f t="shared" ca="1" si="405"/>
        <v>0</v>
      </c>
      <c r="KU51" s="44">
        <f t="shared" ca="1" si="405"/>
        <v>0</v>
      </c>
      <c r="KV51" s="44">
        <f t="shared" ca="1" si="405"/>
        <v>0</v>
      </c>
      <c r="KW51" s="44">
        <f t="shared" ca="1" si="405"/>
        <v>0</v>
      </c>
      <c r="KX51" s="44">
        <f t="shared" ca="1" si="406"/>
        <v>-245</v>
      </c>
      <c r="KY51" s="44">
        <f t="shared" ca="1" si="406"/>
        <v>2</v>
      </c>
      <c r="KZ51" s="44">
        <f t="shared" ca="1" si="406"/>
        <v>1</v>
      </c>
      <c r="LA51" s="44">
        <f t="shared" ca="1" si="406"/>
        <v>139</v>
      </c>
      <c r="LB51" s="44">
        <f t="shared" ca="1" si="406"/>
        <v>0</v>
      </c>
      <c r="LC51" s="44">
        <f t="shared" ca="1" si="406"/>
        <v>0</v>
      </c>
      <c r="LD51" s="44">
        <f t="shared" ca="1" si="406"/>
        <v>0</v>
      </c>
      <c r="LE51" s="44">
        <f t="shared" ca="1" si="406"/>
        <v>31250</v>
      </c>
      <c r="LF51" s="44">
        <f t="shared" ca="1" si="406"/>
        <v>2</v>
      </c>
      <c r="LG51" s="44">
        <f t="shared" ca="1" si="406"/>
        <v>2</v>
      </c>
      <c r="LH51" s="44">
        <f t="shared" ca="1" si="407"/>
        <v>160</v>
      </c>
      <c r="LI51" s="44">
        <f t="shared" ca="1" si="407"/>
        <v>5</v>
      </c>
      <c r="LJ51" s="44">
        <f t="shared" ca="1" si="407"/>
        <v>10</v>
      </c>
      <c r="LK51" s="44">
        <f t="shared" ca="1" si="407"/>
        <v>0</v>
      </c>
      <c r="LL51" s="44">
        <f t="shared" ca="1" si="407"/>
        <v>0</v>
      </c>
      <c r="LM51" s="44">
        <f t="shared" ca="1" si="407"/>
        <v>0</v>
      </c>
      <c r="LN51" s="44">
        <f t="shared" ca="1" si="407"/>
        <v>0</v>
      </c>
      <c r="LO51" s="44">
        <f t="shared" ca="1" si="407"/>
        <v>0</v>
      </c>
      <c r="LP51" s="44">
        <f t="shared" ca="1" si="407"/>
        <v>0</v>
      </c>
      <c r="LQ51" s="44">
        <f t="shared" ca="1" si="407"/>
        <v>0</v>
      </c>
      <c r="LR51" s="44">
        <f t="shared" ca="1" si="408"/>
        <v>0</v>
      </c>
      <c r="LS51" s="44">
        <f t="shared" ca="1" si="408"/>
        <v>2</v>
      </c>
      <c r="LT51" s="44">
        <f t="shared" ca="1" si="408"/>
        <v>769</v>
      </c>
      <c r="LU51" s="44">
        <f t="shared" ca="1" si="408"/>
        <v>5</v>
      </c>
      <c r="LV51" s="44">
        <f t="shared" ca="1" si="408"/>
        <v>13</v>
      </c>
      <c r="LW51" s="44">
        <f t="shared" ca="1" si="408"/>
        <v>59</v>
      </c>
      <c r="LX51" s="44">
        <f t="shared" ca="1" si="408"/>
        <v>6400</v>
      </c>
      <c r="LY51" s="44">
        <f t="shared" ca="1" si="408"/>
        <v>29</v>
      </c>
      <c r="LZ51" s="44">
        <f t="shared" ca="1" si="408"/>
        <v>863887</v>
      </c>
      <c r="MA51" s="44">
        <f t="shared" ca="1" si="408"/>
        <v>16</v>
      </c>
      <c r="MB51" s="44">
        <f t="shared" ca="1" si="409"/>
        <v>0</v>
      </c>
      <c r="MC51" s="44">
        <f t="shared" ca="1" si="409"/>
        <v>0</v>
      </c>
      <c r="MD51" s="44">
        <f t="shared" ca="1" si="409"/>
        <v>0</v>
      </c>
      <c r="ME51" s="44">
        <f t="shared" ca="1" si="409"/>
        <v>0</v>
      </c>
      <c r="MF51" s="44">
        <f t="shared" ca="1" si="409"/>
        <v>0</v>
      </c>
      <c r="MG51" s="44">
        <f t="shared" ca="1" si="409"/>
        <v>0</v>
      </c>
      <c r="MH51" s="44">
        <f t="shared" ca="1" si="409"/>
        <v>0</v>
      </c>
      <c r="MI51" s="44">
        <f t="shared" ca="1" si="409"/>
        <v>0</v>
      </c>
      <c r="MJ51" s="44">
        <f t="shared" ca="1" si="410"/>
        <v>0</v>
      </c>
      <c r="MK51" s="44">
        <f t="shared" ca="1" si="410"/>
        <v>0</v>
      </c>
      <c r="ML51" s="44">
        <f t="shared" ca="1" si="410"/>
        <v>0</v>
      </c>
      <c r="MM51" s="44">
        <f t="shared" ca="1" si="410"/>
        <v>0</v>
      </c>
      <c r="MN51" s="44">
        <f t="shared" ca="1" si="410"/>
        <v>0</v>
      </c>
      <c r="MO51" s="44">
        <f t="shared" ca="1" si="410"/>
        <v>0</v>
      </c>
      <c r="MP51" s="44">
        <f t="shared" ca="1" si="410"/>
        <v>0</v>
      </c>
      <c r="MQ51" s="44">
        <f t="shared" ca="1" si="410"/>
        <v>0</v>
      </c>
      <c r="MR51" s="44">
        <f t="shared" ca="1" si="410"/>
        <v>0</v>
      </c>
      <c r="MS51" s="44">
        <f t="shared" ca="1" si="410"/>
        <v>0</v>
      </c>
      <c r="MT51" s="44">
        <f t="shared" ca="1" si="410"/>
        <v>0</v>
      </c>
      <c r="MU51" s="44">
        <f t="shared" ca="1" si="410"/>
        <v>0</v>
      </c>
      <c r="MV51" s="44">
        <f t="shared" ca="1" si="410"/>
        <v>0</v>
      </c>
      <c r="MW51" s="44">
        <f t="shared" ca="1" si="410"/>
        <v>0</v>
      </c>
      <c r="MX51" s="44">
        <f t="shared" ca="1" si="410"/>
        <v>0</v>
      </c>
      <c r="MY51" s="44">
        <f t="shared" ca="1" si="377"/>
        <v>0</v>
      </c>
      <c r="MZ51" s="44">
        <f t="shared" ca="1" si="378"/>
        <v>0</v>
      </c>
      <c r="NA51" s="44">
        <f t="shared" ca="1" si="378"/>
        <v>0</v>
      </c>
      <c r="NB51" s="44">
        <f t="shared" ca="1" si="378"/>
        <v>10</v>
      </c>
      <c r="NC51" s="44">
        <f t="shared" ca="1" si="378"/>
        <v>5</v>
      </c>
      <c r="ND51" s="44">
        <f t="shared" ca="1" si="378"/>
        <v>125</v>
      </c>
      <c r="NE51" s="44">
        <f t="shared" ca="1" si="378"/>
        <v>5</v>
      </c>
      <c r="NF51" s="44">
        <f t="shared" ca="1" si="378"/>
        <v>0</v>
      </c>
      <c r="NG51" s="44">
        <f t="shared" ca="1" si="378"/>
        <v>0</v>
      </c>
      <c r="NH51" s="44">
        <f t="shared" ca="1" si="378"/>
        <v>0</v>
      </c>
      <c r="NI51" s="44">
        <f t="shared" ca="1" si="378"/>
        <v>22132</v>
      </c>
      <c r="NJ51" s="44">
        <f t="shared" ca="1" si="379"/>
        <v>1382219200</v>
      </c>
      <c r="NK51" s="44">
        <f t="shared" ca="1" si="379"/>
        <v>0</v>
      </c>
      <c r="NL51" s="44">
        <f t="shared" ca="1" si="379"/>
        <v>0</v>
      </c>
      <c r="NM51" s="44">
        <f t="shared" ca="1" si="379"/>
        <v>0</v>
      </c>
      <c r="NN51" s="44">
        <f t="shared" ca="1" si="379"/>
        <v>0</v>
      </c>
      <c r="NO51" s="44">
        <f t="shared" ca="1" si="379"/>
        <v>0</v>
      </c>
      <c r="NP51" s="44">
        <f t="shared" ca="1" si="379"/>
        <v>20367100924608</v>
      </c>
      <c r="NQ51" s="44">
        <f t="shared" ca="1" si="379"/>
        <v>1000000000</v>
      </c>
      <c r="NR51" s="44">
        <f t="shared" ca="1" si="379"/>
        <v>0</v>
      </c>
      <c r="NS51" s="44">
        <f t="shared" ca="1" si="379"/>
        <v>0</v>
      </c>
      <c r="NT51" s="44">
        <f t="shared" ca="1" si="380"/>
        <v>0</v>
      </c>
      <c r="NU51" s="44">
        <f t="shared" ca="1" si="380"/>
        <v>0</v>
      </c>
      <c r="NV51" s="44">
        <f t="shared" ca="1" si="380"/>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workbookViewId="0">
      <selection activeCell="F33" sqref="F33"/>
    </sheetView>
  </sheetViews>
  <sheetFormatPr baseColWidth="10" defaultRowHeight="15" x14ac:dyDescent="0.2"/>
  <cols>
    <col min="1" max="6" width="16" style="39" customWidth="1"/>
    <col min="7" max="16384" width="10.83203125" style="39"/>
  </cols>
  <sheetData>
    <row r="1" spans="1:7" x14ac:dyDescent="0.2">
      <c r="A1" s="33" t="s">
        <v>240</v>
      </c>
      <c r="B1" s="33" t="s">
        <v>241</v>
      </c>
      <c r="C1" s="33" t="s">
        <v>242</v>
      </c>
      <c r="D1" s="33" t="s">
        <v>243</v>
      </c>
      <c r="E1" s="33" t="s">
        <v>244</v>
      </c>
      <c r="F1" s="33" t="s">
        <v>245</v>
      </c>
      <c r="G1" s="33" t="s">
        <v>246</v>
      </c>
    </row>
    <row r="2" spans="1:7" x14ac:dyDescent="0.2">
      <c r="F2" s="39">
        <f>exec!$D27</f>
        <v>22132</v>
      </c>
    </row>
    <row r="3" spans="1:7" x14ac:dyDescent="0.2">
      <c r="A3" s="39">
        <f>$F2</f>
        <v>22132</v>
      </c>
      <c r="B3" s="39">
        <f>$A3^3</f>
        <v>10840816283968</v>
      </c>
      <c r="C3" s="39">
        <f ca="1">$A3*$A3*exec!$AF$36</f>
        <v>-22159702181760</v>
      </c>
      <c r="D3" s="39">
        <f ca="1">$A3*exec!$AE$47</f>
        <v>30591275334400</v>
      </c>
      <c r="E3" s="39">
        <f ca="1">exec!$AD$50+$D3+$C3+$B3</f>
        <v>20367100924608</v>
      </c>
      <c r="F3" s="39">
        <f ca="1">INT($E3/exec!$AE$51)</f>
        <v>20367</v>
      </c>
      <c r="G3" s="39" t="b">
        <f ca="1">F3=F2</f>
        <v>0</v>
      </c>
    </row>
    <row r="4" spans="1:7" x14ac:dyDescent="0.2">
      <c r="A4" s="39">
        <f ca="1">$F3</f>
        <v>20367</v>
      </c>
      <c r="B4" s="39">
        <f ca="1">$A4^3</f>
        <v>8448530770863</v>
      </c>
      <c r="C4" s="39">
        <f ca="1">$A4*$A4*exec!$AF$36</f>
        <v>-18766216530360</v>
      </c>
      <c r="D4" s="39">
        <f ca="1">$A4*exec!$AE$47</f>
        <v>28151658446400</v>
      </c>
      <c r="E4" s="39">
        <f ca="1">exec!$AD$50+$D4+$C4+$B4</f>
        <v>18928684174903</v>
      </c>
      <c r="F4" s="39">
        <f ca="1">INT($E4/exec!$AE$51)</f>
        <v>18928</v>
      </c>
      <c r="G4" s="39" t="b">
        <f t="shared" ref="G4:G28" ca="1" si="0">F4=F3</f>
        <v>0</v>
      </c>
    </row>
    <row r="5" spans="1:7" x14ac:dyDescent="0.2">
      <c r="A5" s="39">
        <f t="shared" ref="A5:A28" ca="1" si="1">$F4</f>
        <v>18928</v>
      </c>
      <c r="B5" s="39">
        <f t="shared" ref="B5:B28" ca="1" si="2">$A5^3</f>
        <v>6781319114752</v>
      </c>
      <c r="C5" s="39">
        <f ca="1">$A5*$A5*exec!$AF$36</f>
        <v>-16208097884160</v>
      </c>
      <c r="D5" s="39">
        <f ca="1">$A5*exec!$AE$47</f>
        <v>26162645017600</v>
      </c>
      <c r="E5" s="39">
        <f ca="1">exec!$AD$50+$D5+$C5+$B5</f>
        <v>17830577736192</v>
      </c>
      <c r="F5" s="39">
        <f ca="1">INT($E5/exec!$AE$51)</f>
        <v>17830</v>
      </c>
      <c r="G5" s="39" t="b">
        <f t="shared" ca="1" si="0"/>
        <v>0</v>
      </c>
    </row>
    <row r="6" spans="1:7" x14ac:dyDescent="0.2">
      <c r="A6" s="39">
        <f t="shared" ca="1" si="1"/>
        <v>17830</v>
      </c>
      <c r="B6" s="39">
        <f t="shared" ca="1" si="2"/>
        <v>5668315687000</v>
      </c>
      <c r="C6" s="39">
        <f ca="1">$A6*$A6*exec!$AF$36</f>
        <v>-14382198636000</v>
      </c>
      <c r="D6" s="39">
        <f ca="1">$A6*exec!$AE$47</f>
        <v>24644968336000</v>
      </c>
      <c r="E6" s="39">
        <f ca="1">exec!$AD$50+$D6+$C6+$B6</f>
        <v>17025796875000</v>
      </c>
      <c r="F6" s="39">
        <f ca="1">INT($E6/exec!$AE$51)</f>
        <v>17025</v>
      </c>
      <c r="G6" s="39" t="b">
        <f t="shared" ca="1" si="0"/>
        <v>0</v>
      </c>
    </row>
    <row r="7" spans="1:7" x14ac:dyDescent="0.2">
      <c r="A7" s="39">
        <f t="shared" ca="1" si="1"/>
        <v>17025</v>
      </c>
      <c r="B7" s="39">
        <f t="shared" ca="1" si="2"/>
        <v>4934706890625</v>
      </c>
      <c r="C7" s="39">
        <f ca="1">$A7*$A7*exec!$AF$36</f>
        <v>-13112842275000</v>
      </c>
      <c r="D7" s="39">
        <f ca="1">$A7*exec!$AE$47</f>
        <v>23532281880000</v>
      </c>
      <c r="E7" s="39">
        <f ca="1">exec!$AD$50+$D7+$C7+$B7</f>
        <v>16448857983625</v>
      </c>
      <c r="F7" s="39">
        <f ca="1">INT($E7/exec!$AE$51)</f>
        <v>16448</v>
      </c>
      <c r="G7" s="39" t="b">
        <f t="shared" ca="1" si="0"/>
        <v>0</v>
      </c>
    </row>
    <row r="8" spans="1:7" x14ac:dyDescent="0.2">
      <c r="A8" s="39">
        <f t="shared" ca="1" si="1"/>
        <v>16448</v>
      </c>
      <c r="B8" s="39">
        <f t="shared" ca="1" si="2"/>
        <v>4449787707392</v>
      </c>
      <c r="C8" s="39">
        <f ca="1">$A8*$A8*exec!$AF$36</f>
        <v>-12239080488960</v>
      </c>
      <c r="D8" s="39">
        <f ca="1">$A8*exec!$AE$47</f>
        <v>22734741401600</v>
      </c>
      <c r="E8" s="39">
        <f ca="1">exec!$AD$50+$D8+$C8+$B8</f>
        <v>16040160108032</v>
      </c>
      <c r="F8" s="39">
        <f ca="1">INT($E8/exec!$AE$51)</f>
        <v>16040</v>
      </c>
      <c r="G8" s="39" t="b">
        <f t="shared" ca="1" si="0"/>
        <v>0</v>
      </c>
    </row>
    <row r="9" spans="1:7" x14ac:dyDescent="0.2">
      <c r="A9" s="39">
        <f t="shared" ca="1" si="1"/>
        <v>16040</v>
      </c>
      <c r="B9" s="39">
        <f t="shared" ca="1" si="2"/>
        <v>4126796864000</v>
      </c>
      <c r="C9" s="39">
        <f ca="1">$A9*$A9*exec!$AF$36</f>
        <v>-11639419584000</v>
      </c>
      <c r="D9" s="39">
        <f ca="1">$A9*exec!$AE$47</f>
        <v>22170795968000</v>
      </c>
      <c r="E9" s="39">
        <f ca="1">exec!$AD$50+$D9+$C9+$B9</f>
        <v>15752884736000</v>
      </c>
      <c r="F9" s="39">
        <f ca="1">INT($E9/exec!$AE$51)</f>
        <v>15752</v>
      </c>
      <c r="G9" s="39" t="b">
        <f t="shared" ca="1" si="0"/>
        <v>0</v>
      </c>
    </row>
    <row r="10" spans="1:7" x14ac:dyDescent="0.2">
      <c r="A10" s="39">
        <f t="shared" ca="1" si="1"/>
        <v>15752</v>
      </c>
      <c r="B10" s="39">
        <f t="shared" ca="1" si="2"/>
        <v>3908472939008</v>
      </c>
      <c r="C10" s="39">
        <f ca="1">$A10*$A10*exec!$AF$36</f>
        <v>-11225197800960</v>
      </c>
      <c r="D10" s="39">
        <f ca="1">$A10*exec!$AE$47</f>
        <v>21772716838400</v>
      </c>
      <c r="E10" s="39">
        <f ca="1">exec!$AD$50+$D10+$C10+$B10</f>
        <v>15550703464448</v>
      </c>
      <c r="F10" s="39">
        <f ca="1">INT($E10/exec!$AE$51)</f>
        <v>15550</v>
      </c>
      <c r="G10" s="39" t="b">
        <f t="shared" ca="1" si="0"/>
        <v>0</v>
      </c>
    </row>
    <row r="11" spans="1:7" x14ac:dyDescent="0.2">
      <c r="A11" s="39">
        <f t="shared" ca="1" si="1"/>
        <v>15550</v>
      </c>
      <c r="B11" s="39">
        <f t="shared" ca="1" si="2"/>
        <v>3760028875000</v>
      </c>
      <c r="C11" s="39">
        <f ca="1">$A11*$A11*exec!$AF$36</f>
        <v>-10939145100000</v>
      </c>
      <c r="D11" s="39">
        <f ca="1">$A11*exec!$AE$47</f>
        <v>21493508560000</v>
      </c>
      <c r="E11" s="39">
        <f ca="1">exec!$AD$50+$D11+$C11+$B11</f>
        <v>15409103823000</v>
      </c>
      <c r="F11" s="39">
        <f ca="1">INT($E11/exec!$AE$51)</f>
        <v>15409</v>
      </c>
      <c r="G11" s="39" t="b">
        <f t="shared" ca="1" si="0"/>
        <v>0</v>
      </c>
    </row>
    <row r="12" spans="1:7" x14ac:dyDescent="0.2">
      <c r="A12" s="39">
        <f t="shared" ca="1" si="1"/>
        <v>15409</v>
      </c>
      <c r="B12" s="39">
        <f t="shared" ca="1" si="2"/>
        <v>3658671062929</v>
      </c>
      <c r="C12" s="39">
        <f ca="1">$A12*$A12*exec!$AF$36</f>
        <v>-10741662592440</v>
      </c>
      <c r="D12" s="39">
        <f ca="1">$A12*exec!$AE$47</f>
        <v>21298615652800</v>
      </c>
      <c r="E12" s="39">
        <f ca="1">exec!$AD$50+$D12+$C12+$B12</f>
        <v>15310335611289</v>
      </c>
      <c r="F12" s="39">
        <f ca="1">INT($E12/exec!$AE$51)</f>
        <v>15310</v>
      </c>
      <c r="G12" s="39" t="b">
        <f t="shared" ca="1" si="0"/>
        <v>0</v>
      </c>
    </row>
    <row r="13" spans="1:7" x14ac:dyDescent="0.2">
      <c r="A13" s="39">
        <f t="shared" ca="1" si="1"/>
        <v>15310</v>
      </c>
      <c r="B13" s="39">
        <f t="shared" ca="1" si="2"/>
        <v>3588604291000</v>
      </c>
      <c r="C13" s="39">
        <f ca="1">$A13*$A13*exec!$AF$36</f>
        <v>-10604079564000</v>
      </c>
      <c r="D13" s="39">
        <f ca="1">$A13*exec!$AE$47</f>
        <v>21161775952000</v>
      </c>
      <c r="E13" s="39">
        <f ca="1">exec!$AD$50+$D13+$C13+$B13</f>
        <v>15241012167000</v>
      </c>
      <c r="F13" s="39">
        <f ca="1">INT($E13/exec!$AE$51)</f>
        <v>15241</v>
      </c>
      <c r="G13" s="39" t="b">
        <f t="shared" ca="1" si="0"/>
        <v>0</v>
      </c>
    </row>
    <row r="14" spans="1:7" x14ac:dyDescent="0.2">
      <c r="A14" s="39">
        <f t="shared" ca="1" si="1"/>
        <v>15241</v>
      </c>
      <c r="B14" s="39">
        <f t="shared" ca="1" si="2"/>
        <v>3540302642521</v>
      </c>
      <c r="C14" s="39">
        <f ca="1">$A14*$A14*exec!$AF$36</f>
        <v>-10508712784440</v>
      </c>
      <c r="D14" s="39">
        <f ca="1">$A14*exec!$AE$47</f>
        <v>21066402827200</v>
      </c>
      <c r="E14" s="39">
        <f ca="1">exec!$AD$50+$D14+$C14+$B14</f>
        <v>15192704173281</v>
      </c>
      <c r="F14" s="39">
        <f ca="1">INT($E14/exec!$AE$51)</f>
        <v>15192</v>
      </c>
      <c r="G14" s="39" t="b">
        <f t="shared" ca="1" si="0"/>
        <v>0</v>
      </c>
    </row>
    <row r="15" spans="1:7" x14ac:dyDescent="0.2">
      <c r="A15" s="39">
        <f t="shared" ca="1" si="1"/>
        <v>15192</v>
      </c>
      <c r="B15" s="39">
        <f t="shared" ca="1" si="2"/>
        <v>3506265957888</v>
      </c>
      <c r="C15" s="39">
        <f ca="1">$A15*$A15*exec!$AF$36</f>
        <v>-10441250127360</v>
      </c>
      <c r="D15" s="39">
        <f ca="1">$A15*exec!$AE$47</f>
        <v>20998674086400</v>
      </c>
      <c r="E15" s="39">
        <f ca="1">exec!$AD$50+$D15+$C15+$B15</f>
        <v>15158401404928</v>
      </c>
      <c r="F15" s="39">
        <f ca="1">INT($E15/exec!$AE$51)</f>
        <v>15158</v>
      </c>
      <c r="G15" s="39" t="b">
        <f t="shared" ca="1" si="0"/>
        <v>0</v>
      </c>
    </row>
    <row r="16" spans="1:7" x14ac:dyDescent="0.2">
      <c r="A16" s="39">
        <f t="shared" ca="1" si="1"/>
        <v>15158</v>
      </c>
      <c r="B16" s="39">
        <f t="shared" ca="1" si="2"/>
        <v>3482777324312</v>
      </c>
      <c r="C16" s="39">
        <f ca="1">$A16*$A16*exec!$AF$36</f>
        <v>-10394566971360</v>
      </c>
      <c r="D16" s="39">
        <f ca="1">$A16*exec!$AE$47</f>
        <v>20951678633600</v>
      </c>
      <c r="E16" s="39">
        <f ca="1">exec!$AD$50+$D16+$C16+$B16</f>
        <v>15134600474552</v>
      </c>
      <c r="F16" s="39">
        <f ca="1">INT($E16/exec!$AE$51)</f>
        <v>15134</v>
      </c>
      <c r="G16" s="39" t="b">
        <f t="shared" ca="1" si="0"/>
        <v>0</v>
      </c>
    </row>
    <row r="17" spans="1:7" x14ac:dyDescent="0.2">
      <c r="A17" s="39">
        <f t="shared" ca="1" si="1"/>
        <v>15134</v>
      </c>
      <c r="B17" s="39">
        <f t="shared" ca="1" si="2"/>
        <v>3466260426104</v>
      </c>
      <c r="C17" s="39">
        <f ca="1">$A17*$A17*exec!$AF$36</f>
        <v>-10361677129440</v>
      </c>
      <c r="D17" s="39">
        <f ca="1">$A17*exec!$AE$47</f>
        <v>20918505372800</v>
      </c>
      <c r="E17" s="39">
        <f ca="1">exec!$AD$50+$D17+$C17+$B17</f>
        <v>15117800157464</v>
      </c>
      <c r="F17" s="39">
        <f ca="1">INT($E17/exec!$AE$51)</f>
        <v>15117</v>
      </c>
      <c r="G17" s="39" t="b">
        <f t="shared" ca="1" si="0"/>
        <v>0</v>
      </c>
    </row>
    <row r="18" spans="1:7" x14ac:dyDescent="0.2">
      <c r="A18" s="39">
        <f t="shared" ca="1" si="1"/>
        <v>15117</v>
      </c>
      <c r="B18" s="39">
        <f t="shared" ca="1" si="2"/>
        <v>3454592606613</v>
      </c>
      <c r="C18" s="39">
        <f ca="1">$A18*$A18*exec!$AF$36</f>
        <v>-10338411690360</v>
      </c>
      <c r="D18" s="39">
        <f ca="1">$A18*exec!$AE$47</f>
        <v>20895007646400</v>
      </c>
      <c r="E18" s="39">
        <f ca="1">exec!$AD$50+$D18+$C18+$B18</f>
        <v>15105900050653</v>
      </c>
      <c r="F18" s="39">
        <f ca="1">INT($E18/exec!$AE$51)</f>
        <v>15105</v>
      </c>
      <c r="G18" s="39" t="b">
        <f t="shared" ca="1" si="0"/>
        <v>0</v>
      </c>
    </row>
    <row r="19" spans="1:7" x14ac:dyDescent="0.2">
      <c r="A19" s="39">
        <f t="shared" ca="1" si="1"/>
        <v>15105</v>
      </c>
      <c r="B19" s="39">
        <f t="shared" ca="1" si="2"/>
        <v>3446372282625</v>
      </c>
      <c r="C19" s="39">
        <f ca="1">$A19*$A19*exec!$AF$36</f>
        <v>-10322004771000</v>
      </c>
      <c r="D19" s="39">
        <f ca="1">$A19*exec!$AE$47</f>
        <v>20878421016000</v>
      </c>
      <c r="E19" s="39">
        <f ca="1">exec!$AD$50+$D19+$C19+$B19</f>
        <v>15097500015625</v>
      </c>
      <c r="F19" s="39">
        <f ca="1">INT($E19/exec!$AE$51)</f>
        <v>15097</v>
      </c>
      <c r="G19" s="39" t="b">
        <f t="shared" ca="1" si="0"/>
        <v>0</v>
      </c>
    </row>
    <row r="20" spans="1:7" x14ac:dyDescent="0.2">
      <c r="A20" s="39">
        <f t="shared" ca="1" si="1"/>
        <v>15097</v>
      </c>
      <c r="B20" s="39">
        <f t="shared" ca="1" si="2"/>
        <v>3440899317673</v>
      </c>
      <c r="C20" s="39">
        <f ca="1">$A20*$A20*exec!$AF$36</f>
        <v>-10311074063160</v>
      </c>
      <c r="D20" s="39">
        <f ca="1">$A20*exec!$AE$47</f>
        <v>20867363262400</v>
      </c>
      <c r="E20" s="39">
        <f ca="1">exec!$AD$50+$D20+$C20+$B20</f>
        <v>15091900004913</v>
      </c>
      <c r="F20" s="39">
        <f ca="1">INT($E20/exec!$AE$51)</f>
        <v>15091</v>
      </c>
      <c r="G20" s="39" t="b">
        <f t="shared" ca="1" si="0"/>
        <v>0</v>
      </c>
    </row>
    <row r="21" spans="1:7" x14ac:dyDescent="0.2">
      <c r="A21" s="39">
        <f t="shared" ca="1" si="1"/>
        <v>15091</v>
      </c>
      <c r="B21" s="39">
        <f t="shared" ca="1" si="2"/>
        <v>3436798398571</v>
      </c>
      <c r="C21" s="39">
        <f ca="1">$A21*$A21*exec!$AF$36</f>
        <v>-10302879832440</v>
      </c>
      <c r="D21" s="39">
        <f ca="1">$A21*exec!$AE$47</f>
        <v>20859069947200</v>
      </c>
      <c r="E21" s="39">
        <f ca="1">exec!$AD$50+$D21+$C21+$B21</f>
        <v>15087700001331</v>
      </c>
      <c r="F21" s="39">
        <f ca="1">INT($E21/exec!$AE$51)</f>
        <v>15087</v>
      </c>
      <c r="G21" s="39" t="b">
        <f t="shared" ca="1" si="0"/>
        <v>0</v>
      </c>
    </row>
    <row r="22" spans="1:7" x14ac:dyDescent="0.2">
      <c r="A22" s="39">
        <f t="shared" ca="1" si="1"/>
        <v>15087</v>
      </c>
      <c r="B22" s="39">
        <f t="shared" ca="1" si="2"/>
        <v>3434066263503</v>
      </c>
      <c r="C22" s="39">
        <f ca="1">$A22*$A22*exec!$AF$36</f>
        <v>-10297418821560</v>
      </c>
      <c r="D22" s="39">
        <f ca="1">$A22*exec!$AE$47</f>
        <v>20853541070400</v>
      </c>
      <c r="E22" s="39">
        <f ca="1">exec!$AD$50+$D22+$C22+$B22</f>
        <v>15084900000343</v>
      </c>
      <c r="F22" s="39">
        <f ca="1">INT($E22/exec!$AE$51)</f>
        <v>15084</v>
      </c>
      <c r="G22" s="39" t="b">
        <f t="shared" ca="1" si="0"/>
        <v>0</v>
      </c>
    </row>
    <row r="23" spans="1:7" x14ac:dyDescent="0.2">
      <c r="A23" s="39">
        <f t="shared" ca="1" si="1"/>
        <v>15084</v>
      </c>
      <c r="B23" s="39">
        <f t="shared" ca="1" si="2"/>
        <v>3432018112704</v>
      </c>
      <c r="C23" s="39">
        <f ca="1">$A23*$A23*exec!$AF$36</f>
        <v>-10293324013440</v>
      </c>
      <c r="D23" s="39">
        <f ca="1">$A23*exec!$AE$47</f>
        <v>20849394412800</v>
      </c>
      <c r="E23" s="39">
        <f ca="1">exec!$AD$50+$D23+$C23+$B23</f>
        <v>15082800000064</v>
      </c>
      <c r="F23" s="39">
        <f ca="1">INT($E23/exec!$AE$51)</f>
        <v>15082</v>
      </c>
      <c r="G23" s="39" t="b">
        <f t="shared" ca="1" si="0"/>
        <v>0</v>
      </c>
    </row>
    <row r="24" spans="1:7" x14ac:dyDescent="0.2">
      <c r="A24" s="39">
        <f t="shared" ca="1" si="1"/>
        <v>15082</v>
      </c>
      <c r="B24" s="39">
        <f t="shared" ca="1" si="2"/>
        <v>3430653131368</v>
      </c>
      <c r="C24" s="39">
        <f ca="1">$A24*$A24*exec!$AF$36</f>
        <v>-10290594593760</v>
      </c>
      <c r="D24" s="39">
        <f ca="1">$A24*exec!$AE$47</f>
        <v>20846629974400</v>
      </c>
      <c r="E24" s="39">
        <f ca="1">exec!$AD$50+$D24+$C24+$B24</f>
        <v>15081400000008</v>
      </c>
      <c r="F24" s="39">
        <f ca="1">INT($E24/exec!$AE$51)</f>
        <v>15081</v>
      </c>
      <c r="G24" s="39" t="b">
        <f t="shared" ca="1" si="0"/>
        <v>0</v>
      </c>
    </row>
    <row r="25" spans="1:7" x14ac:dyDescent="0.2">
      <c r="A25" s="39">
        <f t="shared" ca="1" si="1"/>
        <v>15081</v>
      </c>
      <c r="B25" s="39">
        <f t="shared" ca="1" si="2"/>
        <v>3429970776441</v>
      </c>
      <c r="C25" s="39">
        <f ca="1">$A25*$A25*exec!$AF$36</f>
        <v>-10289230019640</v>
      </c>
      <c r="D25" s="39">
        <f ca="1">$A25*exec!$AE$47</f>
        <v>20845247755200</v>
      </c>
      <c r="E25" s="39">
        <f ca="1">exec!$AD$50+$D25+$C25+$B25</f>
        <v>15080700000001</v>
      </c>
      <c r="F25" s="39">
        <f ca="1">INT($E25/exec!$AE$51)</f>
        <v>15080</v>
      </c>
      <c r="G25" s="39" t="b">
        <f t="shared" ca="1" si="0"/>
        <v>0</v>
      </c>
    </row>
    <row r="26" spans="1:7" x14ac:dyDescent="0.2">
      <c r="A26" s="39">
        <f t="shared" ca="1" si="1"/>
        <v>15080</v>
      </c>
      <c r="B26" s="39">
        <f t="shared" ca="1" si="2"/>
        <v>3429288512000</v>
      </c>
      <c r="C26" s="39">
        <f ca="1">$A26*$A26*exec!$AF$36</f>
        <v>-10287865536000</v>
      </c>
      <c r="D26" s="39">
        <f ca="1">$A26*exec!$AE$47</f>
        <v>20843865536000</v>
      </c>
      <c r="E26" s="39">
        <f ca="1">exec!$AD$50+$D26+$C26+$B26</f>
        <v>15080000000000</v>
      </c>
      <c r="F26" s="39">
        <f ca="1">INT($E26/exec!$AE$51)</f>
        <v>15080</v>
      </c>
      <c r="G26" s="39" t="b">
        <f t="shared" ca="1" si="0"/>
        <v>1</v>
      </c>
    </row>
    <row r="27" spans="1:7" x14ac:dyDescent="0.2">
      <c r="A27" s="39">
        <f t="shared" ca="1" si="1"/>
        <v>15080</v>
      </c>
      <c r="B27" s="39">
        <f t="shared" ca="1" si="2"/>
        <v>3429288512000</v>
      </c>
      <c r="C27" s="39">
        <f ca="1">$A27*$A27*exec!$AF$36</f>
        <v>-10287865536000</v>
      </c>
      <c r="D27" s="39">
        <f ca="1">$A27*exec!$AE$47</f>
        <v>20843865536000</v>
      </c>
      <c r="E27" s="39">
        <f ca="1">exec!$AD$50+$D27+$C27+$B27</f>
        <v>15080000000000</v>
      </c>
      <c r="F27" s="39">
        <f ca="1">INT($E27/exec!$AE$51)</f>
        <v>15080</v>
      </c>
      <c r="G27" s="39" t="b">
        <f t="shared" ca="1" si="0"/>
        <v>1</v>
      </c>
    </row>
    <row r="28" spans="1:7" x14ac:dyDescent="0.2">
      <c r="A28" s="39">
        <f t="shared" ca="1" si="1"/>
        <v>15080</v>
      </c>
      <c r="B28" s="39">
        <f t="shared" ca="1" si="2"/>
        <v>3429288512000</v>
      </c>
      <c r="C28" s="39">
        <f ca="1">$A28*$A28*exec!$AF$36</f>
        <v>-10287865536000</v>
      </c>
      <c r="D28" s="39">
        <f ca="1">$A28*exec!$AE$47</f>
        <v>20843865536000</v>
      </c>
      <c r="E28" s="39">
        <f ca="1">exec!$AD$50+$D28+$C28+$B28</f>
        <v>15080000000000</v>
      </c>
      <c r="F28" s="39">
        <f ca="1">INT($E28/exec!$AE$51)</f>
        <v>15080</v>
      </c>
      <c r="G28" s="39" t="b">
        <f t="shared" ca="1" si="0"/>
        <v>1</v>
      </c>
    </row>
  </sheetData>
  <conditionalFormatting sqref="A3:G28">
    <cfRule type="expression" dxfId="0" priority="1">
      <formula>$G3</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Info</vt:lpstr>
      <vt:lpstr>program</vt:lpstr>
      <vt:lpstr>disasm</vt:lpstr>
      <vt:lpstr>node config</vt:lpstr>
      <vt:lpstr>exec</vt:lpstr>
      <vt:lpstr>part2 updating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2019-12-12T16:54:59Z</dcterms:created>
  <dcterms:modified xsi:type="dcterms:W3CDTF">2019-12-27T12:24:44Z</dcterms:modified>
</cp:coreProperties>
</file>