
<file path=[Content_Types].xml><?xml version="1.0" encoding="utf-8"?>
<Types xmlns="http://schemas.openxmlformats.org/package/2006/content-types">
  <Default Extension="emf" ContentType="image/x-emf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76" activeTab="1"/>
  </bookViews>
  <sheets>
    <sheet name="MULTIC IRB" sheetId="1" r:id="rId1"/>
    <sheet name="SCC1" sheetId="2" r:id="rId2"/>
    <sheet name="M_1S" sheetId="3" r:id="rId3"/>
    <sheet name="Wiring_1S Main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'MULTIC IRB'!$D$52:$D$55</definedName>
    <definedName name="_RR312" localSheetId="2">'[1]Freq Sensor Test'!$B$3</definedName>
    <definedName name="_RR312">'[1]Freq Sensor Test'!$B$3</definedName>
    <definedName name="_RR313" localSheetId="2">'[1]Freq Sensor Test'!$B$4</definedName>
    <definedName name="_RR313">'[1]Freq Sensor Test'!$B$4</definedName>
    <definedName name="_RR314" localSheetId="2">'[1]Freq Sensor Test'!$B$5</definedName>
    <definedName name="_RR314">'[1]Freq Sensor Test'!$B$5</definedName>
    <definedName name="_RR329" localSheetId="2">'[1]Freq Sensor Test'!$B$6</definedName>
    <definedName name="_RR329">'[1]Freq Sensor Test'!$B$6</definedName>
    <definedName name="_std11">'[2]IOU Std1 Out'!#REF!</definedName>
    <definedName name="COLOR" localSheetId="0">#REF!</definedName>
    <definedName name="COLOR">#REF!</definedName>
    <definedName name="E" localSheetId="0">'[3]MULTIC XF XXX outputs'!#REF!</definedName>
    <definedName name="E">#REF!</definedName>
    <definedName name="Inputs">OFFSET(#REF!,,,MATCH("",#REF!,0))</definedName>
    <definedName name="Outputs">OFFSET(#REF!,,,MATCH("",#REF!,0))</definedName>
    <definedName name="_xlnm.Print_Area" localSheetId="2">M_1S!$B$2:$AU$171</definedName>
    <definedName name="_xlnm.Print_Area" localSheetId="0">'MULTIC IRB'!$A$1:$L$170</definedName>
    <definedName name="_xlnm.Print_Area" localSheetId="1">'SCC1'!$A$1:$H$113</definedName>
    <definedName name="_xlnm.Print_Area" localSheetId="3">'Wiring_1S Main'!$B$1:$CH$75</definedName>
    <definedName name="PSU" localSheetId="2">[4]PARAM!#REF!</definedName>
    <definedName name="PSU" localSheetId="0">#REF!</definedName>
    <definedName name="PSU">#REF!</definedName>
    <definedName name="Rpol" localSheetId="2">'[1]Freq Sensor Test'!$B$17</definedName>
    <definedName name="Rpol">'[1]Freq Sensor Test'!$B$17</definedName>
    <definedName name="RS" localSheetId="2">'[1]Freq Sensor Test'!$B$16</definedName>
    <definedName name="RS">'[1]Freq Sensor Test'!$B$16</definedName>
    <definedName name="status">#REF!</definedName>
    <definedName name="V_1">#REF!</definedName>
    <definedName name="V_2">#REF!</definedName>
    <definedName name="VBAT" localSheetId="0">#REF!</definedName>
    <definedName name="VBAT">#REF!</definedName>
    <definedName name="VBAT1" localSheetId="2">#REF!</definedName>
    <definedName name="VBAT1" localSheetId="0">#REF!</definedName>
    <definedName name="VBAT1">#REF!</definedName>
    <definedName name="VBAT2" localSheetId="2">[5]PARAM!$B$4</definedName>
    <definedName name="VBAT2">[5]PARAM!$B$4</definedName>
    <definedName name="VBATIOU" localSheetId="2">'[1]IOU Outputs (SDT6)'!$L$49</definedName>
    <definedName name="VBATIOU">'[1]IOU Outputs (SDT6)'!$L$49</definedName>
    <definedName name="VBB" localSheetId="0">'[3]MULTIC XF XXX outputs'!#REF!</definedName>
    <definedName name="VBB">#REF!</definedName>
    <definedName name="Vpol" localSheetId="2">'[1]Freq Sensor Test'!$B$15</definedName>
    <definedName name="Vpol">'[1]Freq Sensor Test'!$B$15</definedName>
    <definedName name="Vsmax" localSheetId="2">'[1]Freq Sensor Test'!$B$19</definedName>
    <definedName name="Vsmax">'[1]Freq Sensor Test'!$B$19</definedName>
    <definedName name="Vsmin" localSheetId="2">'[1]Freq Sensor Test'!$B$18</definedName>
    <definedName name="Vsmin">'[1]Freq Sensor Test'!$B$18</definedName>
  </definedNames>
  <calcPr calcId="144525" concurrentCalc="0"/>
</workbook>
</file>

<file path=xl/sharedStrings.xml><?xml version="1.0" encoding="utf-8"?>
<sst xmlns="http://schemas.openxmlformats.org/spreadsheetml/2006/main" count="871">
  <si>
    <t>MultIC IRB</t>
  </si>
  <si>
    <t>Logical Inputs</t>
  </si>
  <si>
    <t>Power Supply</t>
  </si>
  <si>
    <t>Label</t>
  </si>
  <si>
    <t>Connect. Pin</t>
  </si>
  <si>
    <t>Input feature</t>
  </si>
  <si>
    <t>Software ref.</t>
  </si>
  <si>
    <t>Function</t>
  </si>
  <si>
    <t>Remark</t>
  </si>
  <si>
    <t>Description</t>
  </si>
  <si>
    <t>Logical contact</t>
  </si>
  <si>
    <t>Wake-up</t>
  </si>
  <si>
    <t>VBAT</t>
  </si>
  <si>
    <t>CN1A.12-13</t>
  </si>
  <si>
    <t>Supply from + Battery Direct (30)</t>
  </si>
  <si>
    <t>WK1</t>
  </si>
  <si>
    <t>CN2B.20</t>
  </si>
  <si>
    <t>YES</t>
  </si>
  <si>
    <t>钥匙ACC开关</t>
  </si>
  <si>
    <t>GND</t>
  </si>
  <si>
    <t>CN1A.1-2</t>
  </si>
  <si>
    <t>Ground</t>
  </si>
  <si>
    <t>WK2</t>
  </si>
  <si>
    <t>CN2B.10</t>
  </si>
  <si>
    <t>充电触发信号</t>
  </si>
  <si>
    <t>GND_S</t>
  </si>
  <si>
    <t>CN1A.18</t>
  </si>
  <si>
    <t>Sensor Ground</t>
  </si>
  <si>
    <t>WK3</t>
  </si>
  <si>
    <t>CN2B.19</t>
  </si>
  <si>
    <t>危险信号开关</t>
  </si>
  <si>
    <t>WK4</t>
  </si>
  <si>
    <t>CN2B.9</t>
  </si>
  <si>
    <t>门1开开关</t>
  </si>
  <si>
    <t>ADCAN0</t>
  </si>
  <si>
    <t>CN3.11</t>
  </si>
  <si>
    <t>CN5.20</t>
  </si>
  <si>
    <t>Not used</t>
  </si>
  <si>
    <t>ADCAN1</t>
  </si>
  <si>
    <t>CN3.12</t>
  </si>
  <si>
    <t>IN5</t>
  </si>
  <si>
    <t>CN2B.18</t>
  </si>
  <si>
    <t>钥匙ON档开关</t>
  </si>
  <si>
    <t>Communication</t>
  </si>
  <si>
    <t>IN6</t>
  </si>
  <si>
    <t>CN2B.8</t>
  </si>
  <si>
    <t>门1开信号</t>
  </si>
  <si>
    <t>IN7</t>
  </si>
  <si>
    <t>CN2B.17</t>
  </si>
  <si>
    <t>门2开信号</t>
  </si>
  <si>
    <t>CAN1_120</t>
  </si>
  <si>
    <t>CN3.4</t>
  </si>
  <si>
    <t>CAN Termination</t>
  </si>
  <si>
    <t>IN8</t>
  </si>
  <si>
    <t>CN2B.7</t>
  </si>
  <si>
    <t>除霜器高速信号</t>
  </si>
  <si>
    <t>CAN1L</t>
  </si>
  <si>
    <t>CN3.2</t>
  </si>
  <si>
    <t>CAN1 Low for J1939</t>
  </si>
  <si>
    <t>IN9</t>
  </si>
  <si>
    <t>CN2B.16</t>
  </si>
  <si>
    <t>除霜器低速信号</t>
  </si>
  <si>
    <t>CAN1H</t>
  </si>
  <si>
    <t>CN3.1</t>
  </si>
  <si>
    <t>CAN1 High for J1939</t>
  </si>
  <si>
    <t>IN10</t>
  </si>
  <si>
    <t>CN2B.6</t>
  </si>
  <si>
    <t>CAN1_SHIELD</t>
  </si>
  <si>
    <t>CN3.3</t>
  </si>
  <si>
    <t>CAN1 Shield</t>
  </si>
  <si>
    <t>IN11</t>
  </si>
  <si>
    <t>CN2B.15</t>
  </si>
  <si>
    <t>CAN2H</t>
  </si>
  <si>
    <t>CN3.5</t>
  </si>
  <si>
    <t>CAN2 High for SCC</t>
  </si>
  <si>
    <t>IN12</t>
  </si>
  <si>
    <t>CN2B.5</t>
  </si>
  <si>
    <t>CAN2L</t>
  </si>
  <si>
    <t>CN3.6</t>
  </si>
  <si>
    <t>CAN2 Low for SCC</t>
  </si>
  <si>
    <t>IN13</t>
  </si>
  <si>
    <t>CN2B.14</t>
  </si>
  <si>
    <t>20mA</t>
  </si>
  <si>
    <t>ABS故障指示</t>
  </si>
  <si>
    <t>地址线唤醒</t>
  </si>
  <si>
    <t>IN14</t>
  </si>
  <si>
    <t>CN2B.4</t>
  </si>
  <si>
    <t>IN15</t>
  </si>
  <si>
    <t>CN2B.13</t>
  </si>
  <si>
    <t>RS232_TXD</t>
  </si>
  <si>
    <t>CN2A.9</t>
  </si>
  <si>
    <t>RS232 TXD</t>
  </si>
  <si>
    <t>IN16</t>
  </si>
  <si>
    <t>CN2B.3</t>
  </si>
  <si>
    <t>行李仓灯开关</t>
  </si>
  <si>
    <t>RS232_RXD</t>
  </si>
  <si>
    <t>CN2A.1</t>
  </si>
  <si>
    <t>RS232 RXD</t>
  </si>
  <si>
    <t>IN17</t>
  </si>
  <si>
    <t>CN2B.12</t>
  </si>
  <si>
    <t>阅读灯开关</t>
  </si>
  <si>
    <t xml:space="preserve"> </t>
  </si>
  <si>
    <t>IN18</t>
  </si>
  <si>
    <t>CN2B.2</t>
  </si>
  <si>
    <t>位置灯开关</t>
  </si>
  <si>
    <t>IN19</t>
  </si>
  <si>
    <t>CN2B.11</t>
  </si>
  <si>
    <t>近光灯开关</t>
  </si>
  <si>
    <t>IN20</t>
  </si>
  <si>
    <t>CN2B.1</t>
  </si>
  <si>
    <t>远光灯开关</t>
  </si>
  <si>
    <t>IN21</t>
  </si>
  <si>
    <t>CN3.7</t>
  </si>
  <si>
    <t>左转向开关</t>
  </si>
  <si>
    <t>IN22</t>
  </si>
  <si>
    <t>CN3.8</t>
  </si>
  <si>
    <t>右转向开关</t>
  </si>
  <si>
    <t>IN23</t>
  </si>
  <si>
    <t>CN3.9</t>
  </si>
  <si>
    <t>前雾灯开关</t>
  </si>
  <si>
    <t>IN24</t>
  </si>
  <si>
    <t>CN3.10</t>
  </si>
  <si>
    <t>后雾灯开关</t>
  </si>
  <si>
    <t>IN25</t>
  </si>
  <si>
    <t>CN1B.1</t>
  </si>
  <si>
    <t>IN26</t>
  </si>
  <si>
    <t>CN1B.9</t>
  </si>
  <si>
    <t>室内灯1开关</t>
  </si>
  <si>
    <t>IN27</t>
  </si>
  <si>
    <t>CN1B.2</t>
  </si>
  <si>
    <t>室内灯2开关</t>
  </si>
  <si>
    <t>IN28</t>
  </si>
  <si>
    <t>CN1B.10</t>
  </si>
  <si>
    <t>100mA</t>
  </si>
  <si>
    <t>IN29</t>
  </si>
  <si>
    <t>CN1B.3</t>
  </si>
  <si>
    <t>软件高低可配</t>
  </si>
  <si>
    <t>雨刮低速开关</t>
  </si>
  <si>
    <t>IN30</t>
  </si>
  <si>
    <t>CN1B.11</t>
  </si>
  <si>
    <t>雨刮高速开关</t>
  </si>
  <si>
    <t>IN31</t>
  </si>
  <si>
    <t>CN1B.4</t>
  </si>
  <si>
    <t>雨刮间歇开关</t>
  </si>
  <si>
    <t>IN32</t>
  </si>
  <si>
    <t>CN1B.12</t>
  </si>
  <si>
    <t>洗涤器开关</t>
  </si>
  <si>
    <t>IN33</t>
  </si>
  <si>
    <t>CN1B.5</t>
  </si>
  <si>
    <t>喇叭开关</t>
  </si>
  <si>
    <t>IN34</t>
  </si>
  <si>
    <t>CN1B.13</t>
  </si>
  <si>
    <t>司机灯开关</t>
  </si>
  <si>
    <t>IN35</t>
  </si>
  <si>
    <t>CN1B.6</t>
  </si>
  <si>
    <t>IN36</t>
  </si>
  <si>
    <t>CN1B.14</t>
  </si>
  <si>
    <t>IN37</t>
  </si>
  <si>
    <t>CN1B.7</t>
  </si>
  <si>
    <t>IN38</t>
  </si>
  <si>
    <t>CN1B.15</t>
  </si>
  <si>
    <t>门2开开关</t>
  </si>
  <si>
    <t>IN39</t>
  </si>
  <si>
    <t>CN1B.8</t>
  </si>
  <si>
    <t>门2关开关</t>
  </si>
  <si>
    <t>IN40</t>
  </si>
  <si>
    <t>CN1B.16</t>
  </si>
  <si>
    <t>门1关开关</t>
  </si>
  <si>
    <t>IN41</t>
  </si>
  <si>
    <t>CN1A.8</t>
  </si>
  <si>
    <t>IN42</t>
  </si>
  <si>
    <t>CN1A.19</t>
  </si>
  <si>
    <t>IN43</t>
  </si>
  <si>
    <t>CN1A.9</t>
  </si>
  <si>
    <t>IN44</t>
  </si>
  <si>
    <t>CN1A.20</t>
  </si>
  <si>
    <t>IN45</t>
  </si>
  <si>
    <t>CN1A.10</t>
  </si>
  <si>
    <t>Y</t>
  </si>
  <si>
    <t>IN46</t>
  </si>
  <si>
    <t>CN1A.21</t>
  </si>
  <si>
    <t>IN47</t>
  </si>
  <si>
    <t>CN1A.11</t>
  </si>
  <si>
    <t>IN48</t>
  </si>
  <si>
    <t>CN1A.22</t>
  </si>
  <si>
    <t>Bias Voltage</t>
  </si>
  <si>
    <t>AN1</t>
  </si>
  <si>
    <t>CN2A.16</t>
  </si>
  <si>
    <t>412 to 7.7V</t>
  </si>
  <si>
    <t>气压1传感器信号</t>
  </si>
  <si>
    <t>AN2</t>
  </si>
  <si>
    <t>CN2A.8</t>
  </si>
  <si>
    <t>气压2传感器信号</t>
  </si>
  <si>
    <t>AN3</t>
  </si>
  <si>
    <t>CN2A.15</t>
  </si>
  <si>
    <t>AN4</t>
  </si>
  <si>
    <t>CN2A.7</t>
  </si>
  <si>
    <t>AN5</t>
  </si>
  <si>
    <t>CN2A.14</t>
  </si>
  <si>
    <t>0~15V</t>
  </si>
  <si>
    <t>Ana(Voltage)0~15V</t>
  </si>
  <si>
    <t>AN6</t>
  </si>
  <si>
    <t>CN2A.6</t>
  </si>
  <si>
    <t>0~40V</t>
  </si>
  <si>
    <t>AN7</t>
  </si>
  <si>
    <t>CN2A.13</t>
  </si>
  <si>
    <t>Ana(Voltage)
0~5V</t>
  </si>
  <si>
    <t>AN8</t>
  </si>
  <si>
    <t>CN2A.5</t>
  </si>
  <si>
    <t>Frequency / Logical Inputs</t>
  </si>
  <si>
    <t>Frequency type</t>
  </si>
  <si>
    <t>FQ1</t>
  </si>
  <si>
    <t>CN2A.12</t>
  </si>
  <si>
    <t>Freq</t>
  </si>
  <si>
    <t>车速信号</t>
  </si>
  <si>
    <t>FQ2</t>
  </si>
  <si>
    <t>CN2A.4</t>
  </si>
  <si>
    <t>None</t>
  </si>
  <si>
    <t>Freq Output</t>
  </si>
  <si>
    <t>Output Feature</t>
  </si>
  <si>
    <t>Low Level Voltage</t>
  </si>
  <si>
    <t>High Level Voltage</t>
  </si>
  <si>
    <t>C3_1</t>
  </si>
  <si>
    <t>CN2A.10</t>
  </si>
  <si>
    <t>0V</t>
  </si>
  <si>
    <t>7.4V</t>
  </si>
  <si>
    <r>
      <rPr>
        <sz val="10"/>
        <color indexed="8"/>
        <rFont val="Arial"/>
        <charset val="134"/>
      </rPr>
      <t>C3</t>
    </r>
    <r>
      <rPr>
        <sz val="10"/>
        <color indexed="8"/>
        <rFont val="宋体"/>
        <charset val="134"/>
      </rPr>
      <t>信号</t>
    </r>
  </si>
  <si>
    <t>C3_2</t>
  </si>
  <si>
    <t>CN2A.2</t>
  </si>
  <si>
    <t>8.2V</t>
  </si>
  <si>
    <r>
      <rPr>
        <sz val="10"/>
        <color indexed="8"/>
        <rFont val="宋体"/>
        <charset val="134"/>
      </rPr>
      <t>车速输出</t>
    </r>
  </si>
  <si>
    <t>SVS1</t>
  </si>
  <si>
    <t>CN2A.11</t>
  </si>
  <si>
    <r>
      <rPr>
        <sz val="10"/>
        <color indexed="8"/>
        <rFont val="Arial"/>
        <charset val="134"/>
      </rPr>
      <t>FQ1</t>
    </r>
    <r>
      <rPr>
        <sz val="10"/>
        <color indexed="8"/>
        <rFont val="宋体"/>
        <charset val="134"/>
      </rPr>
      <t>频率信号复制</t>
    </r>
  </si>
  <si>
    <t>1:1</t>
  </si>
  <si>
    <t>SVS2</t>
  </si>
  <si>
    <t>CN2A.3</t>
  </si>
  <si>
    <t>Keys</t>
  </si>
  <si>
    <t>Location</t>
  </si>
  <si>
    <t>SW1</t>
  </si>
  <si>
    <t>单次里程清零/返回/放弃</t>
  </si>
  <si>
    <t>SW2</t>
  </si>
  <si>
    <t>上一个</t>
  </si>
  <si>
    <t>SW3</t>
  </si>
  <si>
    <t>下一个</t>
  </si>
  <si>
    <t>SW4</t>
  </si>
  <si>
    <t>菜单/确定</t>
  </si>
  <si>
    <t>Ouputs</t>
  </si>
  <si>
    <t>Connector pin</t>
  </si>
  <si>
    <t>Output feature</t>
  </si>
  <si>
    <t xml:space="preserve">Output Rds ON (Ohm) </t>
  </si>
  <si>
    <t>Instant. Power Dissip.</t>
  </si>
  <si>
    <t>Power dissip. factor</t>
  </si>
  <si>
    <t>Perm. power dissip.</t>
  </si>
  <si>
    <t>Nom. load (W)</t>
  </si>
  <si>
    <t>Power interface</t>
  </si>
  <si>
    <t>Power supply</t>
  </si>
  <si>
    <t>typ à 85°C</t>
  </si>
  <si>
    <t>OUT1</t>
  </si>
  <si>
    <t>CN1A.3</t>
  </si>
  <si>
    <t>HS1A</t>
  </si>
  <si>
    <t>门1踏步灯</t>
  </si>
  <si>
    <t>OUT2</t>
  </si>
  <si>
    <t>CN1A.14</t>
  </si>
  <si>
    <t>门2踏步灯</t>
  </si>
  <si>
    <t>OUT3</t>
  </si>
  <si>
    <t>CN1A.4</t>
  </si>
  <si>
    <t>接近开关电源</t>
  </si>
  <si>
    <t>OUT4</t>
  </si>
  <si>
    <t>CN1A.15</t>
  </si>
  <si>
    <t>OUT5</t>
  </si>
  <si>
    <t>CN1A.5</t>
  </si>
  <si>
    <t>气泵工作信号</t>
  </si>
  <si>
    <t>OUT6</t>
  </si>
  <si>
    <t>CN1A.16</t>
  </si>
  <si>
    <t>电子钟</t>
  </si>
  <si>
    <t>OUT7</t>
  </si>
  <si>
    <t>CN1A.6</t>
  </si>
  <si>
    <t>OUT8</t>
  </si>
  <si>
    <t>CN1A.17</t>
  </si>
  <si>
    <t>OUT9</t>
  </si>
  <si>
    <r>
      <rPr>
        <sz val="10"/>
        <color indexed="8"/>
        <rFont val="宋体"/>
        <charset val="134"/>
      </rPr>
      <t>与</t>
    </r>
    <r>
      <rPr>
        <sz val="10"/>
        <color indexed="8"/>
        <rFont val="MS Sans Serif"/>
        <charset val="134"/>
      </rPr>
      <t>IN45</t>
    </r>
    <r>
      <rPr>
        <sz val="10"/>
        <color indexed="8"/>
        <rFont val="宋体"/>
        <charset val="134"/>
      </rPr>
      <t>共用引脚</t>
    </r>
  </si>
  <si>
    <t>OUT10</t>
  </si>
  <si>
    <r>
      <rPr>
        <sz val="10"/>
        <color indexed="8"/>
        <rFont val="宋体"/>
        <charset val="134"/>
      </rPr>
      <t>与</t>
    </r>
    <r>
      <rPr>
        <sz val="10"/>
        <color indexed="8"/>
        <rFont val="MS Sans Serif"/>
        <charset val="134"/>
      </rPr>
      <t>IN46</t>
    </r>
    <r>
      <rPr>
        <sz val="10"/>
        <color indexed="8"/>
        <rFont val="宋体"/>
        <charset val="134"/>
      </rPr>
      <t>共用引脚</t>
    </r>
  </si>
  <si>
    <t>OUT11</t>
  </si>
  <si>
    <r>
      <rPr>
        <sz val="10"/>
        <color indexed="8"/>
        <rFont val="宋体"/>
        <charset val="134"/>
      </rPr>
      <t>与</t>
    </r>
    <r>
      <rPr>
        <sz val="10"/>
        <color indexed="8"/>
        <rFont val="MS Sans Serif"/>
        <charset val="134"/>
      </rPr>
      <t>IN47</t>
    </r>
    <r>
      <rPr>
        <sz val="10"/>
        <color indexed="8"/>
        <rFont val="宋体"/>
        <charset val="134"/>
      </rPr>
      <t>共用引脚</t>
    </r>
  </si>
  <si>
    <t>OUT12</t>
  </si>
  <si>
    <r>
      <rPr>
        <sz val="10"/>
        <color indexed="8"/>
        <rFont val="宋体"/>
        <charset val="134"/>
      </rPr>
      <t>与</t>
    </r>
    <r>
      <rPr>
        <sz val="10"/>
        <color indexed="8"/>
        <rFont val="MS Sans Serif"/>
        <charset val="134"/>
      </rPr>
      <t>IN48</t>
    </r>
    <r>
      <rPr>
        <sz val="10"/>
        <color indexed="8"/>
        <rFont val="宋体"/>
        <charset val="134"/>
      </rPr>
      <t>共用引脚</t>
    </r>
  </si>
  <si>
    <t>12VDC Output</t>
  </si>
  <si>
    <t>Output Voltage</t>
  </si>
  <si>
    <t>Output Current</t>
  </si>
  <si>
    <t>VPS</t>
  </si>
  <si>
    <t>CN1A.7</t>
  </si>
  <si>
    <t>12V</t>
  </si>
  <si>
    <t>1A</t>
  </si>
  <si>
    <r>
      <rPr>
        <sz val="10"/>
        <color indexed="8"/>
        <rFont val="Arial"/>
        <charset val="134"/>
      </rPr>
      <t>12V</t>
    </r>
    <r>
      <rPr>
        <sz val="10"/>
        <color indexed="8"/>
        <rFont val="宋体"/>
        <charset val="134"/>
      </rPr>
      <t>输出</t>
    </r>
  </si>
  <si>
    <t>带短路保护功能</t>
  </si>
  <si>
    <t>Video</t>
  </si>
  <si>
    <t>Video_in1</t>
  </si>
  <si>
    <t>倒车视频</t>
  </si>
  <si>
    <t>Video_in2</t>
  </si>
  <si>
    <t>门2视频</t>
  </si>
  <si>
    <t>Video_in3</t>
  </si>
  <si>
    <t>Unused</t>
  </si>
  <si>
    <t>Video_in4</t>
  </si>
  <si>
    <t>Warning Lights</t>
  </si>
  <si>
    <t>Color</t>
  </si>
  <si>
    <t>WL1</t>
  </si>
  <si>
    <t>Red</t>
  </si>
  <si>
    <t>停车报警指示灯</t>
  </si>
  <si>
    <t>WL2</t>
  </si>
  <si>
    <t>Green</t>
  </si>
  <si>
    <t>近光灯</t>
  </si>
  <si>
    <t>WL3</t>
  </si>
  <si>
    <t>Blue</t>
  </si>
  <si>
    <t>远光灯</t>
  </si>
  <si>
    <t>WL4</t>
  </si>
  <si>
    <t>前雾灯</t>
  </si>
  <si>
    <t>WL5</t>
  </si>
  <si>
    <t>Yellow</t>
  </si>
  <si>
    <t>后雾灯</t>
  </si>
  <si>
    <t>WL6</t>
  </si>
  <si>
    <r>
      <rPr>
        <sz val="10"/>
        <color indexed="8"/>
        <rFont val="宋体"/>
        <charset val="134"/>
      </rPr>
      <t>发动机报警指示灯</t>
    </r>
    <r>
      <rPr>
        <sz val="10"/>
        <color indexed="8"/>
        <rFont val="Arial"/>
        <charset val="134"/>
      </rPr>
      <t>2</t>
    </r>
  </si>
  <si>
    <t>WL7</t>
  </si>
  <si>
    <t>油量低报警指示灯</t>
  </si>
  <si>
    <t>WL8</t>
  </si>
  <si>
    <t>气压低报警灯</t>
  </si>
  <si>
    <t>WL9</t>
  </si>
  <si>
    <t>驻车指示灯</t>
  </si>
  <si>
    <t>WL10</t>
  </si>
  <si>
    <r>
      <rPr>
        <sz val="10"/>
        <color indexed="8"/>
        <rFont val="Arial"/>
        <charset val="134"/>
      </rPr>
      <t>ABS</t>
    </r>
    <r>
      <rPr>
        <sz val="10"/>
        <color indexed="8"/>
        <rFont val="宋体"/>
        <charset val="134"/>
      </rPr>
      <t>故障报警灯</t>
    </r>
  </si>
  <si>
    <t>WL11</t>
  </si>
  <si>
    <t>发动机预热工作指示灯</t>
  </si>
  <si>
    <t>WL12</t>
  </si>
  <si>
    <t>冷却液位低报警指示灯</t>
  </si>
  <si>
    <t>WL13</t>
  </si>
  <si>
    <t>充电指示灯</t>
  </si>
  <si>
    <t>WL14</t>
  </si>
  <si>
    <t>冷却液温度过高报警指示灯</t>
  </si>
  <si>
    <t>WL15</t>
  </si>
  <si>
    <t>机油压力过低报警指示灯</t>
  </si>
  <si>
    <t>WL16</t>
  </si>
  <si>
    <t>左转向灯</t>
  </si>
  <si>
    <t>WL17</t>
  </si>
  <si>
    <t>右转向灯</t>
  </si>
  <si>
    <t>WL18</t>
  </si>
  <si>
    <t>TFT</t>
  </si>
  <si>
    <r>
      <rPr>
        <sz val="10"/>
        <color indexed="8"/>
        <rFont val="宋体"/>
        <charset val="134"/>
      </rPr>
      <t>门</t>
    </r>
    <r>
      <rPr>
        <sz val="10"/>
        <color indexed="8"/>
        <rFont val="Arial"/>
        <charset val="134"/>
      </rPr>
      <t>3</t>
    </r>
    <r>
      <rPr>
        <sz val="10"/>
        <color indexed="8"/>
        <rFont val="宋体"/>
        <charset val="134"/>
      </rPr>
      <t>开指示灯</t>
    </r>
  </si>
  <si>
    <t>WL19</t>
  </si>
  <si>
    <r>
      <rPr>
        <sz val="10"/>
        <color indexed="8"/>
        <rFont val="宋体"/>
        <charset val="134"/>
      </rPr>
      <t>门</t>
    </r>
    <r>
      <rPr>
        <sz val="10"/>
        <color indexed="8"/>
        <rFont val="Arial"/>
        <charset val="134"/>
      </rPr>
      <t>1</t>
    </r>
    <r>
      <rPr>
        <sz val="10"/>
        <color indexed="8"/>
        <rFont val="宋体"/>
        <charset val="134"/>
      </rPr>
      <t>开指示灯</t>
    </r>
  </si>
  <si>
    <t>WL20</t>
  </si>
  <si>
    <r>
      <rPr>
        <sz val="10"/>
        <color indexed="8"/>
        <rFont val="宋体"/>
        <charset val="134"/>
      </rPr>
      <t>发动机报警指示灯</t>
    </r>
    <r>
      <rPr>
        <sz val="10"/>
        <color indexed="8"/>
        <rFont val="Arial"/>
        <charset val="134"/>
      </rPr>
      <t>4</t>
    </r>
  </si>
  <si>
    <t>WL21</t>
  </si>
  <si>
    <t>White</t>
  </si>
  <si>
    <r>
      <rPr>
        <sz val="10"/>
        <color indexed="8"/>
        <rFont val="宋体"/>
        <charset val="134"/>
      </rPr>
      <t>发动机报警指示灯</t>
    </r>
    <r>
      <rPr>
        <sz val="10"/>
        <color indexed="8"/>
        <rFont val="Arial"/>
        <charset val="134"/>
      </rPr>
      <t>3</t>
    </r>
  </si>
  <si>
    <t>WL22</t>
  </si>
  <si>
    <t>发动机报警指示灯1</t>
  </si>
  <si>
    <t>WL23</t>
  </si>
  <si>
    <t>位置灯</t>
  </si>
  <si>
    <t>WL24</t>
  </si>
  <si>
    <t>空挡指示灯</t>
  </si>
  <si>
    <t>WL25</t>
  </si>
  <si>
    <t>刹车指示灯</t>
  </si>
  <si>
    <t>WL26</t>
  </si>
  <si>
    <t>左蹄片报警指示灯</t>
  </si>
  <si>
    <t>WL27</t>
  </si>
  <si>
    <t>右蹄片报警指示灯</t>
  </si>
  <si>
    <t>WL28</t>
  </si>
  <si>
    <t>空气干燥器报警灯</t>
  </si>
  <si>
    <t>WL29</t>
  </si>
  <si>
    <r>
      <rPr>
        <sz val="10"/>
        <color indexed="8"/>
        <rFont val="Arial"/>
        <charset val="134"/>
      </rPr>
      <t>ASR</t>
    </r>
    <r>
      <rPr>
        <sz val="10"/>
        <color indexed="8"/>
        <rFont val="宋体"/>
        <charset val="134"/>
      </rPr>
      <t>故障指示灯</t>
    </r>
  </si>
  <si>
    <t>WL30</t>
  </si>
  <si>
    <t>乘客门开指示灯</t>
  </si>
  <si>
    <t>WL31</t>
  </si>
  <si>
    <t>后仓门开指示灯</t>
  </si>
  <si>
    <t>WL32</t>
  </si>
  <si>
    <t>仓温高报警灯</t>
  </si>
  <si>
    <t>WL33</t>
  </si>
  <si>
    <t>油含水报警灯</t>
  </si>
  <si>
    <t>WL34</t>
  </si>
  <si>
    <t>缓速器高温报警灯</t>
  </si>
  <si>
    <t>WL35</t>
  </si>
  <si>
    <t>缓速器工作指示灯</t>
  </si>
  <si>
    <t>WL36</t>
  </si>
  <si>
    <t>倒档指示灯</t>
  </si>
  <si>
    <t>WL37</t>
  </si>
  <si>
    <t>安全带未系报警灯</t>
  </si>
  <si>
    <t>WL38</t>
  </si>
  <si>
    <t>卫生间水温低报警灯</t>
  </si>
  <si>
    <t>WL39</t>
  </si>
  <si>
    <r>
      <rPr>
        <sz val="10"/>
        <color indexed="8"/>
        <rFont val="Arial"/>
        <charset val="134"/>
      </rPr>
      <t>ECAS</t>
    </r>
    <r>
      <rPr>
        <sz val="10"/>
        <color indexed="8"/>
        <rFont val="宋体"/>
        <charset val="134"/>
      </rPr>
      <t>严重故障指示灯</t>
    </r>
  </si>
  <si>
    <t>WL40</t>
  </si>
  <si>
    <r>
      <rPr>
        <sz val="10"/>
        <color indexed="8"/>
        <rFont val="Arial"/>
        <charset val="134"/>
      </rPr>
      <t>ECAS</t>
    </r>
    <r>
      <rPr>
        <sz val="10"/>
        <color indexed="8"/>
        <rFont val="宋体"/>
        <charset val="134"/>
      </rPr>
      <t>轻微故障指示灯</t>
    </r>
  </si>
  <si>
    <t>WL41</t>
  </si>
  <si>
    <t>车外应急阀工作指示灯</t>
  </si>
  <si>
    <t>Gauges</t>
  </si>
  <si>
    <t>Size</t>
  </si>
  <si>
    <t>Range</t>
  </si>
  <si>
    <t>M1</t>
  </si>
  <si>
    <t>下左</t>
  </si>
  <si>
    <t>28 mm - 120 Deg</t>
  </si>
  <si>
    <t>40 - 120 DegC</t>
  </si>
  <si>
    <t>Water Temperature</t>
  </si>
  <si>
    <t>M2</t>
  </si>
  <si>
    <t>下右</t>
  </si>
  <si>
    <t>28 mm - 1200 Deg</t>
  </si>
  <si>
    <t>0 - 1000Kpa</t>
  </si>
  <si>
    <t>Oil Pressure</t>
  </si>
  <si>
    <t>M3</t>
  </si>
  <si>
    <t>上左</t>
  </si>
  <si>
    <t>45 mm - 220 Deg</t>
  </si>
  <si>
    <t>0 - 140Km/h</t>
  </si>
  <si>
    <t>Speedometer</t>
  </si>
  <si>
    <t>M6</t>
  </si>
  <si>
    <t>上右</t>
  </si>
  <si>
    <t>0 - 3500rpm</t>
  </si>
  <si>
    <t>Tachometer</t>
  </si>
  <si>
    <t>Ana(Voltage)0~40V</t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</si>
  <si>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 xml:space="preserve">~550 </t>
    </r>
    <r>
      <rPr>
        <sz val="10"/>
        <rFont val="宋体"/>
        <charset val="134"/>
      </rPr>
      <t>Ω</t>
    </r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</si>
  <si>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>~2200</t>
    </r>
    <r>
      <rPr>
        <sz val="10"/>
        <rFont val="宋体"/>
        <charset val="134"/>
      </rPr>
      <t>Ω</t>
    </r>
  </si>
  <si>
    <t>NO</t>
  </si>
  <si>
    <t>N</t>
  </si>
  <si>
    <t>Slave Center Controller</t>
  </si>
  <si>
    <t xml:space="preserve"> Installation position :</t>
  </si>
  <si>
    <t>SCC1</t>
  </si>
  <si>
    <t>Inputs</t>
  </si>
  <si>
    <t>Verification</t>
  </si>
  <si>
    <t>标签</t>
  </si>
  <si>
    <t>端子</t>
  </si>
  <si>
    <t>Lab</t>
  </si>
  <si>
    <t>Vechicle</t>
  </si>
  <si>
    <t>功能</t>
  </si>
  <si>
    <t>备注</t>
  </si>
  <si>
    <t>WAKE-UP1(HS)</t>
  </si>
  <si>
    <t>CN102.1</t>
  </si>
  <si>
    <t>WAKE-UP2(HS)</t>
  </si>
  <si>
    <t>CN102.2</t>
  </si>
  <si>
    <t>WAKE-UP3(LS)</t>
  </si>
  <si>
    <t>CN102.3</t>
  </si>
  <si>
    <t>WAKE-UP4(LS)</t>
  </si>
  <si>
    <t>CN102.4</t>
  </si>
  <si>
    <t>WAKE-UP5(LS)</t>
  </si>
  <si>
    <t>CN103.1</t>
  </si>
  <si>
    <t xml:space="preserve"> GND</t>
  </si>
  <si>
    <t>Universal Input 1</t>
  </si>
  <si>
    <t>CN104.1</t>
  </si>
  <si>
    <t>Universal Input 2</t>
  </si>
  <si>
    <t>CN104.2</t>
  </si>
  <si>
    <t>Universal Input 3</t>
  </si>
  <si>
    <t>CN104.3</t>
  </si>
  <si>
    <t>Universal Input 4</t>
  </si>
  <si>
    <t>CN104.4</t>
  </si>
  <si>
    <t>Universal Input 5</t>
  </si>
  <si>
    <t>CN101.14</t>
  </si>
  <si>
    <t>气压1报警</t>
  </si>
  <si>
    <t>Universal Input 6</t>
  </si>
  <si>
    <t>CN101.15</t>
  </si>
  <si>
    <t>气压2报警</t>
  </si>
  <si>
    <t>Universal Input 7</t>
  </si>
  <si>
    <t>CN101.16</t>
  </si>
  <si>
    <t>Universal Input 8</t>
  </si>
  <si>
    <t>CN103.7</t>
  </si>
  <si>
    <t>Universal Input 9</t>
  </si>
  <si>
    <t>CN101.17</t>
  </si>
  <si>
    <t>左前蹄片报警</t>
  </si>
  <si>
    <t>Universal Input 10</t>
  </si>
  <si>
    <t>CN101.18</t>
  </si>
  <si>
    <t>右前蹄片报警</t>
  </si>
  <si>
    <t>Universal Input 11</t>
  </si>
  <si>
    <t>CN101.19</t>
  </si>
  <si>
    <t>驻车信号</t>
  </si>
  <si>
    <t>Universal Input 12</t>
  </si>
  <si>
    <t>CN101.20</t>
  </si>
  <si>
    <t>Universal Input 13</t>
  </si>
  <si>
    <t>CN101.21</t>
  </si>
  <si>
    <t>Universal Input 14</t>
  </si>
  <si>
    <t>CN101.12</t>
  </si>
  <si>
    <t>Universal Input 15</t>
  </si>
  <si>
    <t>CN101.13</t>
  </si>
  <si>
    <t>Universal Input 16</t>
  </si>
  <si>
    <t>CN105.17</t>
  </si>
  <si>
    <t>模拟量测试用</t>
  </si>
  <si>
    <t>Universal Input 17</t>
  </si>
  <si>
    <t>CN105.18</t>
  </si>
  <si>
    <t>Universal Input 20</t>
  </si>
  <si>
    <t>CN105.21</t>
  </si>
  <si>
    <t>Wiper park</t>
  </si>
  <si>
    <t>雨刮停位信号</t>
  </si>
  <si>
    <t>Low Side Input 1</t>
  </si>
  <si>
    <t>CN105.15</t>
  </si>
  <si>
    <t>Low Side Input 2</t>
  </si>
  <si>
    <t>CN105.16</t>
  </si>
  <si>
    <t>Low Side Input 3</t>
  </si>
  <si>
    <t>CN105.12</t>
  </si>
  <si>
    <t>刹车信号</t>
  </si>
  <si>
    <t>Low Side Input 4</t>
  </si>
  <si>
    <t>CN105.13</t>
  </si>
  <si>
    <t>Low Side Input 5(20mA)</t>
  </si>
  <si>
    <t>CN106.1</t>
  </si>
  <si>
    <t>Low Side Input 6(20mA)</t>
  </si>
  <si>
    <t>CN103.5</t>
  </si>
  <si>
    <t>Analog Input 1</t>
  </si>
  <si>
    <t>CN105.14</t>
  </si>
  <si>
    <t>Analog Input 2</t>
  </si>
  <si>
    <t>CN103.2</t>
  </si>
  <si>
    <t>Analog Input 3</t>
  </si>
  <si>
    <t>CN103.3</t>
  </si>
  <si>
    <t>Analog Input 4</t>
  </si>
  <si>
    <t>CN103.4</t>
  </si>
  <si>
    <t>Ana(Voltage)
0~12V</t>
  </si>
  <si>
    <t>Analog Input 5</t>
  </si>
  <si>
    <t>CN103.6</t>
  </si>
  <si>
    <t>Ana(Resistive)
0 Ω~2KΩ</t>
  </si>
  <si>
    <t>Freq 1</t>
  </si>
  <si>
    <t>CN102.6</t>
  </si>
  <si>
    <t>Freq 2 （0～12KHz）</t>
  </si>
  <si>
    <t>CN102.7</t>
  </si>
  <si>
    <t>Outputs</t>
  </si>
  <si>
    <t>TYPE</t>
  </si>
  <si>
    <t>Power</t>
  </si>
  <si>
    <t>Normal Power</t>
  </si>
  <si>
    <t>类型</t>
  </si>
  <si>
    <t>电源</t>
  </si>
  <si>
    <t>预计功率/W</t>
  </si>
  <si>
    <t>确认</t>
  </si>
  <si>
    <t>OUTPUT01</t>
  </si>
  <si>
    <t>CN103.10</t>
  </si>
  <si>
    <t>HS2A_LED</t>
  </si>
  <si>
    <t>左前转向灯</t>
  </si>
  <si>
    <t>OUTPUT02</t>
  </si>
  <si>
    <t>CN101.8</t>
  </si>
  <si>
    <t>右前转向灯</t>
  </si>
  <si>
    <t>OUTPUT03</t>
  </si>
  <si>
    <t>CN101.9</t>
  </si>
  <si>
    <t>VAMS1</t>
  </si>
  <si>
    <t>室内灯1</t>
  </si>
  <si>
    <t>OUTPUT04</t>
  </si>
  <si>
    <t>CN101.10</t>
  </si>
  <si>
    <t>室内灯2</t>
  </si>
  <si>
    <t>OUTPUT05</t>
  </si>
  <si>
    <t>CN101.11</t>
  </si>
  <si>
    <t>门2关电磁阀</t>
  </si>
  <si>
    <t>OUTPUT06</t>
  </si>
  <si>
    <t>CN103.11</t>
  </si>
  <si>
    <t>刹车灯</t>
  </si>
  <si>
    <t>OUTPUT07</t>
  </si>
  <si>
    <t>CN103.12</t>
  </si>
  <si>
    <t>车门控制电源</t>
  </si>
  <si>
    <t>OUTPUT08</t>
  </si>
  <si>
    <t>CN105.8</t>
  </si>
  <si>
    <t>OUTPUT09</t>
  </si>
  <si>
    <t>CN105.9</t>
  </si>
  <si>
    <t>HS2A</t>
  </si>
  <si>
    <t>左后转向灯</t>
  </si>
  <si>
    <t>OUTPUT10</t>
  </si>
  <si>
    <t>CN105.6</t>
  </si>
  <si>
    <t>右后转向灯</t>
  </si>
  <si>
    <t>OUTPUT11</t>
  </si>
  <si>
    <t>CN105.7</t>
  </si>
  <si>
    <t>OUTPUT12</t>
  </si>
  <si>
    <t>CN105.10</t>
  </si>
  <si>
    <t>司机灯</t>
  </si>
  <si>
    <t>OUTPUT13</t>
  </si>
  <si>
    <t>CN106.5</t>
  </si>
  <si>
    <t>OUTPUT14</t>
  </si>
  <si>
    <t>CN103.13</t>
  </si>
  <si>
    <t>洗涤器</t>
  </si>
  <si>
    <t>OUTPUT15</t>
  </si>
  <si>
    <t>CN103.14</t>
  </si>
  <si>
    <t>门2开电磁阀</t>
  </si>
  <si>
    <t>OUTPUT16</t>
  </si>
  <si>
    <t>CN103.15</t>
  </si>
  <si>
    <t>传感器电源</t>
  </si>
  <si>
    <t>OUTPUT17</t>
  </si>
  <si>
    <t>CN106.2</t>
  </si>
  <si>
    <t>HS9A_PWM</t>
  </si>
  <si>
    <t>VAMS2</t>
  </si>
  <si>
    <t>OUTPUT18</t>
  </si>
  <si>
    <t>CN106.4</t>
  </si>
  <si>
    <t>HS10A_PWM</t>
  </si>
  <si>
    <t>除霜器</t>
  </si>
  <si>
    <r>
      <rPr>
        <sz val="10"/>
        <rFont val="MS Sans Serif"/>
        <charset val="134"/>
      </rPr>
      <t>OUTPUT19</t>
    </r>
    <r>
      <rPr>
        <sz val="10"/>
        <rFont val="宋体"/>
        <charset val="134"/>
      </rPr>
      <t>（</t>
    </r>
    <r>
      <rPr>
        <sz val="10"/>
        <rFont val="MS Sans Serif"/>
        <charset val="134"/>
      </rPr>
      <t>High speed wiper</t>
    </r>
    <r>
      <rPr>
        <sz val="10"/>
        <rFont val="宋体"/>
        <charset val="134"/>
      </rPr>
      <t>）</t>
    </r>
  </si>
  <si>
    <t>CN105.5</t>
  </si>
  <si>
    <t>高速雨刮器</t>
  </si>
  <si>
    <t>OUTPUT20</t>
  </si>
  <si>
    <t>CN101.5</t>
  </si>
  <si>
    <t>HS10A</t>
  </si>
  <si>
    <t>阅读灯</t>
  </si>
  <si>
    <t>OUTPUT21 (Main switch)</t>
  </si>
  <si>
    <t>CN101.6</t>
  </si>
  <si>
    <t>HS9A_D</t>
  </si>
  <si>
    <t>OUTPUT22</t>
  </si>
  <si>
    <t>CN101.7</t>
  </si>
  <si>
    <t>HS9A</t>
  </si>
  <si>
    <t>电喇叭</t>
  </si>
  <si>
    <t>OUTPUT23</t>
  </si>
  <si>
    <t>CN102.8</t>
  </si>
  <si>
    <t>OUTPUT24</t>
  </si>
  <si>
    <t>CN102.9</t>
  </si>
  <si>
    <t>投币机集中润滑</t>
  </si>
  <si>
    <t>OUTPUT25</t>
  </si>
  <si>
    <t>CN102.11</t>
  </si>
  <si>
    <t>倒车灯蜂鸣器</t>
  </si>
  <si>
    <t>OUTPUT26</t>
  </si>
  <si>
    <t>CN102.12</t>
  </si>
  <si>
    <t>门1开电磁阀</t>
  </si>
  <si>
    <t>OUTPUT27</t>
  </si>
  <si>
    <t>CN102.13</t>
  </si>
  <si>
    <t>门1关电磁阀</t>
  </si>
  <si>
    <t>OUTPUT28</t>
  </si>
  <si>
    <t>CN102.14</t>
  </si>
  <si>
    <t>OUTPUT29</t>
  </si>
  <si>
    <t>CN102.15</t>
  </si>
  <si>
    <t>干燥器</t>
  </si>
  <si>
    <t>OUTPUT30</t>
  </si>
  <si>
    <t>CN103.8</t>
  </si>
  <si>
    <t>行李仓灯</t>
  </si>
  <si>
    <t>OUTPUT31</t>
  </si>
  <si>
    <t>CN103.9</t>
  </si>
  <si>
    <t>监视器 GPS电源</t>
  </si>
  <si>
    <t>OUTPUT32</t>
  </si>
  <si>
    <t>CN105.11</t>
  </si>
  <si>
    <t>OUTPUT33(HB1)(Low speed wiper)</t>
  </si>
  <si>
    <t>CN101.4</t>
  </si>
  <si>
    <t>HB9A_PWM</t>
  </si>
  <si>
    <t>低速雨刮</t>
  </si>
  <si>
    <t>OUTPUT34(HB2)</t>
  </si>
  <si>
    <t>CN106.3</t>
  </si>
  <si>
    <t>换气扇</t>
  </si>
  <si>
    <t>OUTPUT35(HB3)</t>
  </si>
  <si>
    <t>CN105.4</t>
  </si>
  <si>
    <t>电视机电源</t>
  </si>
  <si>
    <t>OUTPUT36(HB4)</t>
  </si>
  <si>
    <t>CN102.10</t>
  </si>
  <si>
    <t>OUTPUT37</t>
  </si>
  <si>
    <t>CN102.5</t>
  </si>
  <si>
    <t>B7()</t>
  </si>
  <si>
    <t>OUTPUT38</t>
  </si>
  <si>
    <t>CN105.19</t>
  </si>
  <si>
    <t>5~12V (HS100mA)</t>
  </si>
  <si>
    <t>5V 备用</t>
  </si>
  <si>
    <t>OUTPUT39</t>
  </si>
  <si>
    <t>CN105.20</t>
  </si>
  <si>
    <r>
      <rPr>
        <b/>
        <sz val="12"/>
        <rFont val="MS Sans Serif"/>
        <charset val="134"/>
      </rPr>
      <t xml:space="preserve">Label
</t>
    </r>
    <r>
      <rPr>
        <b/>
        <sz val="12"/>
        <rFont val="宋体"/>
        <charset val="134"/>
      </rPr>
      <t>标签</t>
    </r>
  </si>
  <si>
    <t>Connect. Pin
端子</t>
  </si>
  <si>
    <r>
      <rPr>
        <b/>
        <sz val="12"/>
        <rFont val="MS Sans Serif"/>
        <charset val="134"/>
      </rPr>
      <t xml:space="preserve">TYPE
</t>
    </r>
    <r>
      <rPr>
        <b/>
        <sz val="12"/>
        <rFont val="宋体"/>
        <charset val="134"/>
      </rPr>
      <t>类型</t>
    </r>
  </si>
  <si>
    <t>CAN1_ L</t>
  </si>
  <si>
    <t>CN104.8</t>
  </si>
  <si>
    <t>CAN L</t>
  </si>
  <si>
    <t>CAN1_ H</t>
  </si>
  <si>
    <t>CN104.9</t>
  </si>
  <si>
    <t>CAN H</t>
  </si>
  <si>
    <t>CN104.11</t>
  </si>
  <si>
    <t>CN104.12</t>
  </si>
  <si>
    <t>CAN_120 终端电阻</t>
  </si>
  <si>
    <t>CN104.7</t>
  </si>
  <si>
    <t>终端电阻</t>
  </si>
  <si>
    <t>CN104.10</t>
  </si>
  <si>
    <t>AD Line1</t>
  </si>
  <si>
    <t>CN104.5</t>
  </si>
  <si>
    <t>AD LINE</t>
  </si>
  <si>
    <t>地址线</t>
  </si>
  <si>
    <t>AD Line2</t>
  </si>
  <si>
    <t>CN104.6</t>
  </si>
  <si>
    <t>CAN2_ L</t>
  </si>
  <si>
    <t>CN102.17</t>
  </si>
  <si>
    <t>CAN2_L for cluster</t>
  </si>
  <si>
    <t>CAN2_ H</t>
  </si>
  <si>
    <t>CN102.18</t>
  </si>
  <si>
    <t>CAN2_H for cluster</t>
  </si>
  <si>
    <r>
      <rPr>
        <sz val="10"/>
        <rFont val="MS Sans Serif"/>
        <charset val="134"/>
      </rPr>
      <t xml:space="preserve">CAN_120 </t>
    </r>
    <r>
      <rPr>
        <sz val="10"/>
        <rFont val="宋体"/>
        <charset val="134"/>
      </rPr>
      <t>终端电阻</t>
    </r>
  </si>
  <si>
    <t>CN102.16</t>
  </si>
  <si>
    <r>
      <rPr>
        <b/>
        <sz val="10"/>
        <rFont val="宋体"/>
        <charset val="134"/>
      </rPr>
      <t>注：通过接线，使得电子电气盒内</t>
    </r>
    <r>
      <rPr>
        <b/>
        <sz val="10"/>
        <rFont val="MS Sans Serif"/>
        <charset val="134"/>
      </rPr>
      <t>120</t>
    </r>
    <r>
      <rPr>
        <b/>
        <sz val="10"/>
        <rFont val="宋体"/>
        <charset val="134"/>
      </rPr>
      <t>欧姆电阻生效。</t>
    </r>
    <r>
      <rPr>
        <b/>
        <sz val="10"/>
        <rFont val="MS Sans Serif"/>
        <charset val="134"/>
      </rPr>
      <t>CN102.17</t>
    </r>
    <r>
      <rPr>
        <b/>
        <sz val="10"/>
        <rFont val="宋体"/>
        <charset val="134"/>
      </rPr>
      <t>与</t>
    </r>
    <r>
      <rPr>
        <b/>
        <sz val="10"/>
        <rFont val="MS Sans Serif"/>
        <charset val="134"/>
      </rPr>
      <t>CN102.16</t>
    </r>
    <r>
      <rPr>
        <b/>
        <sz val="10"/>
        <rFont val="宋体"/>
        <charset val="134"/>
      </rPr>
      <t>短接即可。如接两个</t>
    </r>
    <r>
      <rPr>
        <b/>
        <sz val="10"/>
        <rFont val="MS Sans Serif"/>
        <charset val="134"/>
      </rPr>
      <t>SCC</t>
    </r>
    <r>
      <rPr>
        <b/>
        <sz val="10"/>
        <rFont val="宋体"/>
        <charset val="134"/>
      </rPr>
      <t>模块，只要短接最远一个</t>
    </r>
    <r>
      <rPr>
        <b/>
        <sz val="10"/>
        <rFont val="MS Sans Serif"/>
        <charset val="134"/>
      </rPr>
      <t>SCC</t>
    </r>
    <r>
      <rPr>
        <b/>
        <sz val="10"/>
        <rFont val="宋体"/>
        <charset val="134"/>
      </rPr>
      <t>的终端电阻即可。</t>
    </r>
  </si>
  <si>
    <r>
      <rPr>
        <b/>
        <sz val="12"/>
        <rFont val="MS Sans Serif"/>
        <charset val="134"/>
      </rPr>
      <t xml:space="preserve">Connect. Pin
</t>
    </r>
    <r>
      <rPr>
        <b/>
        <sz val="12"/>
        <rFont val="宋体"/>
        <charset val="134"/>
      </rPr>
      <t>端子</t>
    </r>
  </si>
  <si>
    <t>实际承载电流
(A)</t>
  </si>
  <si>
    <t>实际使用保险</t>
  </si>
  <si>
    <t>CN101.1</t>
  </si>
  <si>
    <t>常电</t>
  </si>
  <si>
    <t>CN101.2</t>
  </si>
  <si>
    <t>总开关电1</t>
  </si>
  <si>
    <t>CN101.3</t>
  </si>
  <si>
    <t>CN105.1</t>
  </si>
  <si>
    <r>
      <rPr>
        <sz val="10"/>
        <rFont val="宋体"/>
        <charset val="134"/>
      </rPr>
      <t>总开关电</t>
    </r>
    <r>
      <rPr>
        <sz val="10"/>
        <rFont val="MS Sans Serif"/>
        <charset val="134"/>
      </rPr>
      <t>2</t>
    </r>
  </si>
  <si>
    <t>CN105.2</t>
  </si>
  <si>
    <t>CN105.3</t>
  </si>
  <si>
    <t>地线</t>
  </si>
  <si>
    <t>CN106.6</t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</si>
  <si>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 xml:space="preserve">~500 </t>
    </r>
    <r>
      <rPr>
        <sz val="10"/>
        <rFont val="宋体"/>
        <charset val="134"/>
      </rPr>
      <t>Ω</t>
    </r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</si>
  <si>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 xml:space="preserve">~60 </t>
    </r>
    <r>
      <rPr>
        <sz val="10"/>
        <rFont val="宋体"/>
        <charset val="134"/>
      </rPr>
      <t>Ω</t>
    </r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</si>
  <si>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>~10K</t>
    </r>
    <r>
      <rPr>
        <sz val="10"/>
        <rFont val="宋体"/>
        <charset val="134"/>
      </rPr>
      <t>Ω</t>
    </r>
  </si>
  <si>
    <r>
      <rPr>
        <sz val="10"/>
        <rFont val="MS Sans Serif"/>
        <charset val="134"/>
      </rPr>
      <t xml:space="preserve">Ana(Resistive)
0 </t>
    </r>
    <r>
      <rPr>
        <sz val="10"/>
        <rFont val="宋体"/>
        <charset val="134"/>
      </rPr>
      <t>Ω</t>
    </r>
    <r>
      <rPr>
        <sz val="10"/>
        <rFont val="MS Sans Serif"/>
        <charset val="134"/>
      </rPr>
      <t>~2K</t>
    </r>
    <r>
      <rPr>
        <sz val="10"/>
        <rFont val="宋体"/>
        <charset val="134"/>
      </rPr>
      <t>Ω</t>
    </r>
  </si>
  <si>
    <r>
      <rPr>
        <sz val="10"/>
        <rFont val="宋体"/>
        <charset val="134"/>
      </rPr>
      <t>总开关电</t>
    </r>
    <r>
      <rPr>
        <sz val="10"/>
        <rFont val="MS Sans Serif"/>
        <charset val="134"/>
      </rPr>
      <t>1</t>
    </r>
  </si>
  <si>
    <t>电池</t>
  </si>
  <si>
    <t xml:space="preserve">接线原理图-WIRING SPECIFICATION </t>
  </si>
  <si>
    <t>COACH</t>
  </si>
  <si>
    <t>4</t>
  </si>
  <si>
    <t>1</t>
  </si>
  <si>
    <t>CAN1 H for J1939</t>
  </si>
  <si>
    <t>5</t>
  </si>
  <si>
    <t>2</t>
  </si>
  <si>
    <r>
      <rPr>
        <sz val="16"/>
        <color indexed="8"/>
        <rFont val="Dotum"/>
        <charset val="134"/>
      </rPr>
      <t xml:space="preserve">5A </t>
    </r>
    <r>
      <rPr>
        <sz val="16"/>
        <color indexed="8"/>
        <rFont val="宋体"/>
        <charset val="134"/>
      </rPr>
      <t>保险</t>
    </r>
  </si>
  <si>
    <t>24V</t>
  </si>
  <si>
    <t>6</t>
  </si>
  <si>
    <t>3</t>
  </si>
  <si>
    <t>CAN1 L for J1939</t>
  </si>
  <si>
    <t>R: 120ohm</t>
  </si>
  <si>
    <t>7061-6.3-21</t>
  </si>
  <si>
    <t>▐</t>
  </si>
  <si>
    <t>MULTIBUS</t>
  </si>
  <si>
    <t>2B.20</t>
  </si>
  <si>
    <t>2B.10</t>
  </si>
  <si>
    <t>2B.19</t>
  </si>
  <si>
    <t>2B.9</t>
  </si>
  <si>
    <t>2B.18</t>
  </si>
  <si>
    <t>2B.8</t>
  </si>
  <si>
    <t>2B.17</t>
  </si>
  <si>
    <t>2B.7</t>
  </si>
  <si>
    <t>2B.16</t>
  </si>
  <si>
    <t>2B.6</t>
  </si>
  <si>
    <t>2B.15</t>
  </si>
  <si>
    <t>2B.5</t>
  </si>
  <si>
    <t>CN2B</t>
  </si>
  <si>
    <t>2B.14</t>
  </si>
  <si>
    <t>2B.4</t>
  </si>
  <si>
    <t>2B.13</t>
  </si>
  <si>
    <t>2B.3</t>
  </si>
  <si>
    <t>2B.12</t>
  </si>
  <si>
    <t>2B.2</t>
  </si>
  <si>
    <t xml:space="preserve">2B.11 </t>
  </si>
  <si>
    <t xml:space="preserve">2B.1 </t>
  </si>
  <si>
    <t>2A.16</t>
  </si>
  <si>
    <t>2A.8</t>
  </si>
  <si>
    <t>2A.15</t>
  </si>
  <si>
    <t>2A.7</t>
  </si>
  <si>
    <t>CN2A</t>
  </si>
  <si>
    <t>2A.14</t>
  </si>
  <si>
    <t>2A.6</t>
  </si>
  <si>
    <t>2A.13</t>
  </si>
  <si>
    <t>2A.5</t>
  </si>
  <si>
    <t>2A.12</t>
  </si>
  <si>
    <t>2A.4</t>
  </si>
  <si>
    <t>2A.11</t>
  </si>
  <si>
    <t>2A.3</t>
  </si>
  <si>
    <t>2A.10</t>
  </si>
  <si>
    <t>2A.2</t>
  </si>
  <si>
    <t>RS232_TX</t>
  </si>
  <si>
    <r>
      <rPr>
        <sz val="16"/>
        <rFont val="Dotum"/>
        <charset val="134"/>
      </rPr>
      <t>RS232</t>
    </r>
    <r>
      <rPr>
        <sz val="16"/>
        <rFont val="宋体"/>
        <charset val="134"/>
      </rPr>
      <t>发送</t>
    </r>
  </si>
  <si>
    <t xml:space="preserve">2A.9 </t>
  </si>
  <si>
    <t xml:space="preserve">2A.1 </t>
  </si>
  <si>
    <t>RS232接收</t>
  </si>
  <si>
    <t>RS232_RX</t>
  </si>
  <si>
    <t>1A.1</t>
  </si>
  <si>
    <t>1A.12</t>
  </si>
  <si>
    <t xml:space="preserve">Supply from + Battery </t>
  </si>
  <si>
    <t>1A.2</t>
  </si>
  <si>
    <t>1A.13</t>
  </si>
  <si>
    <t>1A.3</t>
  </si>
  <si>
    <t>1A.14</t>
  </si>
  <si>
    <t>1A.4</t>
  </si>
  <si>
    <t>1A.15</t>
  </si>
  <si>
    <t>1A.5</t>
  </si>
  <si>
    <t>1A.16</t>
  </si>
  <si>
    <t>CN1A</t>
  </si>
  <si>
    <t xml:space="preserve">CAN2 Low for SCC  </t>
  </si>
  <si>
    <t>3.6</t>
  </si>
  <si>
    <t>3.12</t>
  </si>
  <si>
    <t>1A.6</t>
  </si>
  <si>
    <t>1A.17</t>
  </si>
  <si>
    <t>CN3</t>
  </si>
  <si>
    <t xml:space="preserve">CAN2 High for SCC  </t>
  </si>
  <si>
    <t>3.5</t>
  </si>
  <si>
    <t>3.11</t>
  </si>
  <si>
    <t>1A.7</t>
  </si>
  <si>
    <t>1A.18</t>
  </si>
  <si>
    <t>CAN1 Termination</t>
  </si>
  <si>
    <t>3.4</t>
  </si>
  <si>
    <t>3.10</t>
  </si>
  <si>
    <t>1A.8</t>
  </si>
  <si>
    <t>1A.19</t>
  </si>
  <si>
    <t>CAN  SHIELD</t>
  </si>
  <si>
    <t>3.3</t>
  </si>
  <si>
    <t>3.9</t>
  </si>
  <si>
    <t>1A.9</t>
  </si>
  <si>
    <t>1A.20</t>
  </si>
  <si>
    <t>CAN1 Low for 1939</t>
  </si>
  <si>
    <t>3.2</t>
  </si>
  <si>
    <t>3.8</t>
  </si>
  <si>
    <t>IN45/OUT9</t>
  </si>
  <si>
    <t>1A.10</t>
  </si>
  <si>
    <t>1A.21</t>
  </si>
  <si>
    <t>IN46/OUT10</t>
  </si>
  <si>
    <t>CAN1 High for 1939</t>
  </si>
  <si>
    <t>3.1</t>
  </si>
  <si>
    <t>3.7</t>
  </si>
  <si>
    <t>IN47/OUT11</t>
  </si>
  <si>
    <t>1A.11</t>
  </si>
  <si>
    <t>1A.22</t>
  </si>
  <si>
    <t>IN48/OUT12</t>
  </si>
  <si>
    <t>1B.1</t>
  </si>
  <si>
    <t>1B.9</t>
  </si>
  <si>
    <t>1B.2</t>
  </si>
  <si>
    <t>1B.10</t>
  </si>
  <si>
    <t>1B.3</t>
  </si>
  <si>
    <t>1B.11</t>
  </si>
  <si>
    <t>1B.4</t>
  </si>
  <si>
    <t>1B.12</t>
  </si>
  <si>
    <t>1B.5</t>
  </si>
  <si>
    <t>1B.13</t>
  </si>
  <si>
    <t>CN1B</t>
  </si>
  <si>
    <t>1B.6</t>
  </si>
  <si>
    <t>1B.14</t>
  </si>
  <si>
    <t>1B.7</t>
  </si>
  <si>
    <t>1B.15</t>
  </si>
  <si>
    <t>1B.8</t>
  </si>
  <si>
    <t>1B.16</t>
  </si>
  <si>
    <r>
      <rPr>
        <b/>
        <sz val="16"/>
        <rFont val="Dotum"/>
        <charset val="134"/>
      </rPr>
      <t xml:space="preserve">CN101 </t>
    </r>
    <r>
      <rPr>
        <b/>
        <sz val="16"/>
        <rFont val="宋体"/>
        <charset val="134"/>
      </rPr>
      <t>接插件颜色：绿色</t>
    </r>
  </si>
  <si>
    <r>
      <rPr>
        <b/>
        <sz val="16"/>
        <rFont val="Dotum"/>
        <charset val="134"/>
      </rPr>
      <t xml:space="preserve">CN102 </t>
    </r>
    <r>
      <rPr>
        <b/>
        <sz val="16"/>
        <rFont val="宋体"/>
        <charset val="134"/>
      </rPr>
      <t>接插件颜色：灰色</t>
    </r>
  </si>
  <si>
    <r>
      <rPr>
        <b/>
        <sz val="16"/>
        <rFont val="Dotum"/>
        <charset val="134"/>
      </rPr>
      <t xml:space="preserve">CN103 </t>
    </r>
    <r>
      <rPr>
        <b/>
        <sz val="16"/>
        <rFont val="宋体"/>
        <charset val="134"/>
      </rPr>
      <t>接插件颜色：紫红色</t>
    </r>
  </si>
  <si>
    <r>
      <rPr>
        <b/>
        <sz val="16"/>
        <rFont val="Dotum"/>
        <charset val="134"/>
      </rPr>
      <t xml:space="preserve">CN104 </t>
    </r>
    <r>
      <rPr>
        <b/>
        <sz val="16"/>
        <rFont val="宋体"/>
        <charset val="134"/>
      </rPr>
      <t>接插件颜色：绿色</t>
    </r>
  </si>
  <si>
    <r>
      <rPr>
        <b/>
        <sz val="16"/>
        <rFont val="Dotum"/>
        <charset val="134"/>
      </rPr>
      <t xml:space="preserve">CN105 </t>
    </r>
    <r>
      <rPr>
        <b/>
        <sz val="16"/>
        <rFont val="宋体"/>
        <charset val="134"/>
      </rPr>
      <t>接插件颜色：咖啡色</t>
    </r>
  </si>
  <si>
    <r>
      <rPr>
        <b/>
        <sz val="16"/>
        <rFont val="Dotum"/>
        <charset val="134"/>
      </rPr>
      <t xml:space="preserve">CN106 </t>
    </r>
    <r>
      <rPr>
        <b/>
        <sz val="16"/>
        <rFont val="宋体"/>
        <charset val="134"/>
      </rPr>
      <t>接插件颜色：蓝色</t>
    </r>
  </si>
  <si>
    <t>CN105</t>
  </si>
  <si>
    <t>CN102</t>
  </si>
  <si>
    <t>PIN</t>
  </si>
  <si>
    <t>CN103</t>
  </si>
  <si>
    <t>CN106</t>
  </si>
  <si>
    <t>CN104</t>
  </si>
  <si>
    <t>CN101</t>
  </si>
  <si>
    <t>MODULE USED</t>
  </si>
  <si>
    <t xml:space="preserve">5B 128
Jiujing Road
Songjiang High-tech Park        
Shanghai 201615
www.actia.com.cn
</t>
  </si>
  <si>
    <t>Multic CWF1</t>
  </si>
  <si>
    <t>IOU 11</t>
  </si>
  <si>
    <t>Written by</t>
  </si>
  <si>
    <t>MULTIBUS WIRING</t>
  </si>
  <si>
    <t>date:</t>
  </si>
  <si>
    <t>Reviewed by</t>
  </si>
  <si>
    <t>Manufactory</t>
  </si>
  <si>
    <t>reference</t>
  </si>
  <si>
    <t>ECN</t>
  </si>
  <si>
    <t>Rev:</t>
  </si>
  <si>
    <t>Approved by</t>
  </si>
  <si>
    <t>Model</t>
  </si>
  <si>
    <t>description</t>
  </si>
  <si>
    <t xml:space="preserve">Date </t>
  </si>
  <si>
    <t>FOR REFERENCE ONLY, PLEASE CHECK LATEST DRAWING FROM MANUFACTORY.</t>
  </si>
  <si>
    <t>FORMAT</t>
  </si>
  <si>
    <t>A3</t>
  </si>
  <si>
    <t>﹣BAT</t>
  </si>
  <si>
    <t>CN3.11 
ADCAN0</t>
  </si>
  <si>
    <t>CN104.5
AD Line1</t>
  </si>
  <si>
    <t xml:space="preserve">     CN104.6
     AD Line2</t>
  </si>
  <si>
    <t>CN3.12
 ADCAN1</t>
  </si>
  <si>
    <t>CN3.6CAN_L</t>
  </si>
  <si>
    <t>CN102.17CAN_L</t>
  </si>
  <si>
    <t xml:space="preserve">    CN102.17
         CAN_L</t>
  </si>
  <si>
    <t>CN3.5CAN_H</t>
  </si>
  <si>
    <t>CN102.18CAN_H</t>
  </si>
  <si>
    <r>
      <rPr>
        <sz val="5"/>
        <rFont val="Arial"/>
        <charset val="134"/>
      </rPr>
      <t xml:space="preserve">   CN102.16
  CAN_120</t>
    </r>
    <r>
      <rPr>
        <sz val="5"/>
        <rFont val="宋体"/>
        <charset val="134"/>
      </rPr>
      <t>Ω</t>
    </r>
    <r>
      <rPr>
        <sz val="5"/>
        <rFont val="Arial"/>
        <charset val="134"/>
      </rPr>
      <t xml:space="preserve"> </t>
    </r>
  </si>
  <si>
    <r>
      <rPr>
        <sz val="6"/>
        <rFont val="Arial"/>
        <charset val="134"/>
      </rPr>
      <t>CAN</t>
    </r>
    <r>
      <rPr>
        <sz val="6"/>
        <rFont val="宋体"/>
        <charset val="134"/>
      </rPr>
      <t>总线长度应小于</t>
    </r>
    <r>
      <rPr>
        <sz val="6"/>
        <rFont val="Arial"/>
        <charset val="134"/>
      </rPr>
      <t>25</t>
    </r>
    <r>
      <rPr>
        <sz val="6"/>
        <rFont val="宋体"/>
        <charset val="134"/>
      </rPr>
      <t>米
通讯线</t>
    </r>
    <r>
      <rPr>
        <sz val="6"/>
        <rFont val="Arial"/>
        <charset val="134"/>
      </rPr>
      <t>CANH</t>
    </r>
    <r>
      <rPr>
        <sz val="6"/>
        <rFont val="宋体"/>
        <charset val="134"/>
      </rPr>
      <t>和</t>
    </r>
    <r>
      <rPr>
        <sz val="6"/>
        <rFont val="Arial"/>
        <charset val="134"/>
      </rPr>
      <t>CANL</t>
    </r>
    <r>
      <rPr>
        <sz val="6"/>
        <rFont val="宋体"/>
        <charset val="134"/>
      </rPr>
      <t>使用屏蔽双绞线（至少</t>
    </r>
    <r>
      <rPr>
        <sz val="6"/>
        <rFont val="Arial"/>
        <charset val="134"/>
      </rPr>
      <t>5</t>
    </r>
    <r>
      <rPr>
        <sz val="6"/>
        <rFont val="宋体"/>
        <charset val="134"/>
      </rPr>
      <t>厘米绞一次）
线径为</t>
    </r>
    <r>
      <rPr>
        <sz val="6"/>
        <rFont val="Arial"/>
        <charset val="134"/>
      </rPr>
      <t>0.75mm2</t>
    </r>
  </si>
  <si>
    <t>Zone</t>
  </si>
  <si>
    <t>Rev.</t>
  </si>
  <si>
    <t>Date</t>
  </si>
  <si>
    <t>prepared by</t>
  </si>
  <si>
    <t>ACTIA (China) Automotive Electronics Co., Ltd.</t>
  </si>
  <si>
    <t>CAGE code</t>
  </si>
  <si>
    <t>checked by</t>
  </si>
  <si>
    <t>Rev</t>
  </si>
  <si>
    <t>MULTIBUS
电源与通讯</t>
  </si>
  <si>
    <t>Format A4</t>
  </si>
  <si>
    <t>总电源继电器</t>
  </si>
  <si>
    <t xml:space="preserve">          </t>
  </si>
</sst>
</file>

<file path=xl/styles.xml><?xml version="1.0" encoding="utf-8"?>
<styleSheet xmlns="http://schemas.openxmlformats.org/spreadsheetml/2006/main">
  <numFmts count="6">
    <numFmt numFmtId="176" formatCode="0\-00"/>
    <numFmt numFmtId="177" formatCode="#,##0.00&quot; F&quot;;[Red]\-#,##0.00&quot; F&quot;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0_ "/>
  </numFmts>
  <fonts count="100">
    <font>
      <sz val="10"/>
      <name val="MS Sans Serif"/>
      <charset val="134"/>
    </font>
    <font>
      <sz val="4"/>
      <color indexed="10"/>
      <name val="Arial"/>
      <charset val="134"/>
    </font>
    <font>
      <sz val="5"/>
      <name val="Arial"/>
      <charset val="134"/>
    </font>
    <font>
      <sz val="6"/>
      <name val="Arial"/>
      <charset val="134"/>
    </font>
    <font>
      <sz val="4"/>
      <name val="Arial"/>
      <charset val="134"/>
    </font>
    <font>
      <sz val="8"/>
      <name val="Arial"/>
      <charset val="134"/>
    </font>
    <font>
      <b/>
      <sz val="6"/>
      <name val="Arial"/>
      <charset val="134"/>
    </font>
    <font>
      <sz val="10"/>
      <name val="宋体"/>
      <charset val="134"/>
    </font>
    <font>
      <sz val="10"/>
      <name val="Dotum"/>
      <charset val="134"/>
    </font>
    <font>
      <sz val="16"/>
      <name val="Dotum"/>
      <charset val="134"/>
    </font>
    <font>
      <sz val="18"/>
      <name val="Dotum"/>
      <charset val="134"/>
    </font>
    <font>
      <sz val="12"/>
      <name val="Century"/>
      <charset val="134"/>
    </font>
    <font>
      <b/>
      <sz val="10"/>
      <name val="Courier"/>
      <charset val="134"/>
    </font>
    <font>
      <b/>
      <sz val="26"/>
      <name val="Dotum"/>
      <charset val="134"/>
    </font>
    <font>
      <b/>
      <sz val="18"/>
      <name val="Dotum"/>
      <charset val="134"/>
    </font>
    <font>
      <b/>
      <sz val="36"/>
      <name val="Dotum"/>
      <charset val="134"/>
    </font>
    <font>
      <sz val="14"/>
      <name val="Century"/>
      <charset val="134"/>
    </font>
    <font>
      <b/>
      <sz val="16"/>
      <name val="Dotum"/>
      <charset val="134"/>
    </font>
    <font>
      <sz val="16"/>
      <color indexed="8"/>
      <name val="Dotum"/>
      <charset val="134"/>
    </font>
    <font>
      <b/>
      <sz val="10"/>
      <name val="Dotum"/>
      <charset val="134"/>
    </font>
    <font>
      <sz val="14"/>
      <name val="Dotum"/>
      <charset val="134"/>
    </font>
    <font>
      <sz val="20"/>
      <name val="Dotum"/>
      <charset val="134"/>
    </font>
    <font>
      <sz val="14"/>
      <color indexed="8"/>
      <name val="Dotum"/>
      <charset val="134"/>
    </font>
    <font>
      <sz val="18"/>
      <name val="Arial"/>
      <charset val="134"/>
    </font>
    <font>
      <sz val="12"/>
      <name val="Dotum"/>
      <charset val="134"/>
    </font>
    <font>
      <sz val="26"/>
      <name val="Dotum"/>
      <charset val="134"/>
    </font>
    <font>
      <b/>
      <sz val="14"/>
      <name val="Courier"/>
      <charset val="134"/>
    </font>
    <font>
      <sz val="16"/>
      <color indexed="8"/>
      <name val="宋体"/>
      <charset val="134"/>
    </font>
    <font>
      <sz val="16"/>
      <name val="宋体"/>
      <charset val="134"/>
    </font>
    <font>
      <b/>
      <sz val="20"/>
      <name val="Dotum"/>
      <charset val="134"/>
    </font>
    <font>
      <sz val="10"/>
      <color indexed="10"/>
      <name val="Dotum"/>
      <charset val="134"/>
    </font>
    <font>
      <sz val="16"/>
      <color indexed="10"/>
      <name val="Dotum"/>
      <charset val="134"/>
    </font>
    <font>
      <b/>
      <sz val="14"/>
      <name val="Century"/>
      <charset val="134"/>
    </font>
    <font>
      <b/>
      <sz val="14"/>
      <name val="Dotum"/>
      <charset val="134"/>
    </font>
    <font>
      <b/>
      <sz val="12"/>
      <name val="Dotum"/>
      <charset val="134"/>
    </font>
    <font>
      <sz val="9"/>
      <name val="Dotum"/>
      <charset val="134"/>
    </font>
    <font>
      <b/>
      <sz val="18"/>
      <name val="MS Sans Serif"/>
      <charset val="134"/>
    </font>
    <font>
      <b/>
      <sz val="14"/>
      <name val="MS Sans Serif"/>
      <charset val="134"/>
    </font>
    <font>
      <b/>
      <sz val="12"/>
      <name val="MS Sans Serif"/>
      <charset val="134"/>
    </font>
    <font>
      <sz val="10"/>
      <color rgb="FFFF0000"/>
      <name val="MS Sans Serif"/>
      <charset val="134"/>
    </font>
    <font>
      <sz val="10"/>
      <color rgb="FFFF0000"/>
      <name val="宋体"/>
      <charset val="134"/>
    </font>
    <font>
      <sz val="8"/>
      <name val="宋体"/>
      <charset val="134"/>
    </font>
    <font>
      <sz val="10"/>
      <color indexed="10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MS Sans Serif"/>
      <charset val="134"/>
    </font>
    <font>
      <b/>
      <sz val="10"/>
      <name val="宋体"/>
      <charset val="134"/>
    </font>
    <font>
      <b/>
      <sz val="10"/>
      <name val="MS Sans Serif"/>
      <charset val="134"/>
    </font>
    <font>
      <sz val="12"/>
      <name val="MS Sans Serif"/>
      <charset val="134"/>
    </font>
    <font>
      <sz val="10"/>
      <color indexed="8"/>
      <name val="MS Sans Serif"/>
      <charset val="134"/>
    </font>
    <font>
      <sz val="10"/>
      <color indexed="8"/>
      <name val="Arial"/>
      <charset val="134"/>
    </font>
    <font>
      <b/>
      <sz val="16"/>
      <name val="Arial"/>
      <charset val="134"/>
    </font>
    <font>
      <sz val="12"/>
      <name val="Arial"/>
      <charset val="134"/>
    </font>
    <font>
      <b/>
      <sz val="18"/>
      <name val="Arial"/>
      <charset val="134"/>
    </font>
    <font>
      <b/>
      <i/>
      <sz val="16"/>
      <name val="Arial"/>
      <charset val="134"/>
    </font>
    <font>
      <b/>
      <i/>
      <sz val="12"/>
      <name val="Arial"/>
      <charset val="134"/>
    </font>
    <font>
      <b/>
      <sz val="12"/>
      <name val="Arial"/>
      <charset val="134"/>
    </font>
    <font>
      <b/>
      <u/>
      <sz val="12"/>
      <name val="Arial"/>
      <charset val="134"/>
    </font>
    <font>
      <sz val="16"/>
      <name val="Arial"/>
      <charset val="134"/>
    </font>
    <font>
      <i/>
      <sz val="16"/>
      <name val="Arial"/>
      <charset val="134"/>
    </font>
    <font>
      <b/>
      <sz val="14"/>
      <color indexed="8"/>
      <name val="Arial"/>
      <charset val="134"/>
    </font>
    <font>
      <sz val="14"/>
      <color indexed="8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sz val="10"/>
      <color indexed="10"/>
      <name val="Arial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b/>
      <sz val="11"/>
      <name val="Arial"/>
      <charset val="134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0"/>
      <color indexed="9"/>
      <name val="Arial"/>
      <charset val="134"/>
    </font>
    <font>
      <i/>
      <sz val="10"/>
      <color indexed="8"/>
      <name val="Arial"/>
      <charset val="134"/>
    </font>
    <font>
      <b/>
      <sz val="10"/>
      <color rgb="FFFF0000"/>
      <name val="Arial"/>
      <charset val="134"/>
    </font>
    <font>
      <b/>
      <sz val="10"/>
      <color indexed="8"/>
      <name val="MS Sans Serif"/>
      <charset val="134"/>
    </font>
    <font>
      <b/>
      <sz val="16"/>
      <color indexed="11"/>
      <name val="Arial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5"/>
      <name val="宋体"/>
      <charset val="134"/>
    </font>
    <font>
      <sz val="6"/>
      <name val="宋体"/>
      <charset val="134"/>
    </font>
    <font>
      <b/>
      <sz val="16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gray125">
        <bgColor theme="0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lightGray"/>
    </fill>
    <fill>
      <patternFill patternType="lightGray">
        <bgColor indexed="13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 style="thin">
        <color auto="1"/>
      </bottom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17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 style="medium">
        <color indexed="17"/>
      </right>
      <top/>
      <bottom/>
      <diagonal/>
    </border>
    <border>
      <left style="medium">
        <color indexed="17"/>
      </left>
      <right/>
      <top/>
      <bottom style="thin">
        <color auto="1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17"/>
      </bottom>
      <diagonal/>
    </border>
    <border>
      <left style="thin">
        <color auto="1"/>
      </left>
      <right/>
      <top/>
      <bottom style="medium">
        <color indexed="17"/>
      </bottom>
      <diagonal/>
    </border>
    <border>
      <left/>
      <right style="medium">
        <color auto="1"/>
      </right>
      <top/>
      <bottom/>
      <diagonal/>
    </border>
    <border>
      <left style="medium">
        <color indexed="17"/>
      </left>
      <right style="thin">
        <color auto="1"/>
      </right>
      <top style="thin">
        <color auto="1"/>
      </top>
      <bottom/>
      <diagonal/>
    </border>
    <border>
      <left style="medium">
        <color indexed="17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10"/>
      </bottom>
      <diagonal/>
    </border>
    <border>
      <left/>
      <right style="thin">
        <color auto="1"/>
      </right>
      <top style="medium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81" fillId="0" borderId="0" applyFont="0" applyFill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90" fillId="43" borderId="129" applyNumberFormat="0" applyAlignment="0" applyProtection="0">
      <alignment vertical="center"/>
    </xf>
    <xf numFmtId="177" fontId="0" fillId="0" borderId="0" applyFont="0" applyFill="0" applyBorder="0" applyAlignment="0" applyProtection="0"/>
    <xf numFmtId="0" fontId="68" fillId="0" borderId="0"/>
    <xf numFmtId="41" fontId="81" fillId="0" borderId="0" applyFont="0" applyFill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43" fontId="81" fillId="0" borderId="0" applyFont="0" applyFill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9" fontId="81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35" borderId="126" applyNumberFormat="0" applyFont="0" applyAlignment="0" applyProtection="0">
      <alignment vertical="center"/>
    </xf>
    <xf numFmtId="0" fontId="83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5" fillId="0" borderId="125" applyNumberFormat="0" applyFill="0" applyAlignment="0" applyProtection="0">
      <alignment vertical="center"/>
    </xf>
    <xf numFmtId="0" fontId="93" fillId="0" borderId="125" applyNumberFormat="0" applyFill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79" fillId="0" borderId="128" applyNumberFormat="0" applyFill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84" fillId="34" borderId="124" applyNumberFormat="0" applyAlignment="0" applyProtection="0">
      <alignment vertical="center"/>
    </xf>
    <xf numFmtId="0" fontId="96" fillId="34" borderId="129" applyNumberFormat="0" applyAlignment="0" applyProtection="0">
      <alignment vertical="center"/>
    </xf>
    <xf numFmtId="0" fontId="92" fillId="51" borderId="130" applyNumberFormat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95" fillId="0" borderId="131" applyNumberFormat="0" applyFill="0" applyAlignment="0" applyProtection="0">
      <alignment vertical="center"/>
    </xf>
    <xf numFmtId="0" fontId="86" fillId="0" borderId="127" applyNumberFormat="0" applyFill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68" fillId="0" borderId="0"/>
    <xf numFmtId="0" fontId="77" fillId="49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36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108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Protection="1"/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1" fillId="2" borderId="9" xfId="0" applyFont="1" applyFill="1" applyBorder="1" applyProtection="1"/>
    <xf numFmtId="0" fontId="0" fillId="2" borderId="0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2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2" fontId="4" fillId="2" borderId="0" xfId="0" applyNumberFormat="1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0" fillId="2" borderId="10" xfId="0" applyFill="1" applyBorder="1" applyProtection="1"/>
    <xf numFmtId="0" fontId="2" fillId="4" borderId="6" xfId="0" applyNumberFormat="1" applyFont="1" applyFill="1" applyBorder="1" applyAlignment="1" applyProtection="1">
      <alignment horizontal="center"/>
    </xf>
    <xf numFmtId="0" fontId="2" fillId="4" borderId="11" xfId="0" applyNumberFormat="1" applyFont="1" applyFill="1" applyBorder="1" applyAlignment="1" applyProtection="1">
      <alignment horizontal="center"/>
    </xf>
    <xf numFmtId="0" fontId="2" fillId="4" borderId="12" xfId="0" applyNumberFormat="1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4" fillId="2" borderId="0" xfId="0" applyFont="1" applyFill="1" applyBorder="1" applyProtection="1"/>
    <xf numFmtId="0" fontId="2" fillId="0" borderId="13" xfId="0" applyFont="1" applyFill="1" applyBorder="1" applyAlignment="1" applyProtection="1">
      <alignment horizontal="center"/>
    </xf>
    <xf numFmtId="0" fontId="2" fillId="4" borderId="14" xfId="0" applyNumberFormat="1" applyFont="1" applyFill="1" applyBorder="1" applyAlignment="1" applyProtection="1">
      <alignment horizontal="center"/>
    </xf>
    <xf numFmtId="0" fontId="2" fillId="4" borderId="13" xfId="0" applyNumberFormat="1" applyFont="1" applyFill="1" applyBorder="1" applyAlignment="1" applyProtection="1">
      <alignment horizontal="center"/>
    </xf>
    <xf numFmtId="0" fontId="2" fillId="4" borderId="15" xfId="0" applyNumberFormat="1" applyFont="1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4" fillId="2" borderId="5" xfId="0" applyFont="1" applyFill="1" applyBorder="1" applyAlignment="1" applyProtection="1"/>
    <xf numFmtId="0" fontId="4" fillId="2" borderId="0" xfId="0" applyFont="1" applyFill="1" applyBorder="1" applyAlignment="1" applyProtection="1"/>
    <xf numFmtId="0" fontId="0" fillId="2" borderId="11" xfId="0" applyFill="1" applyBorder="1" applyProtection="1"/>
    <xf numFmtId="0" fontId="0" fillId="0" borderId="9" xfId="0" applyFill="1" applyBorder="1" applyAlignment="1" applyProtection="1">
      <alignment horizontal="center"/>
    </xf>
    <xf numFmtId="0" fontId="0" fillId="2" borderId="9" xfId="0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0" fillId="2" borderId="16" xfId="0" applyFill="1" applyBorder="1" applyProtection="1"/>
    <xf numFmtId="2" fontId="2" fillId="2" borderId="17" xfId="0" applyNumberFormat="1" applyFont="1" applyFill="1" applyBorder="1" applyAlignment="1" applyProtection="1">
      <alignment horizontal="center"/>
    </xf>
    <xf numFmtId="2" fontId="2" fillId="2" borderId="16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0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0" fontId="0" fillId="2" borderId="9" xfId="0" applyFill="1" applyBorder="1"/>
    <xf numFmtId="0" fontId="2" fillId="2" borderId="0" xfId="0" applyFont="1" applyFill="1" applyBorder="1"/>
    <xf numFmtId="0" fontId="2" fillId="2" borderId="11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/>
    <xf numFmtId="0" fontId="4" fillId="2" borderId="19" xfId="0" applyFont="1" applyFill="1" applyBorder="1" applyAlignment="1" applyProtection="1"/>
    <xf numFmtId="0" fontId="0" fillId="2" borderId="20" xfId="0" applyFill="1" applyBorder="1" applyProtection="1"/>
    <xf numFmtId="0" fontId="3" fillId="2" borderId="0" xfId="0" applyFont="1" applyFill="1" applyBorder="1" applyProtection="1"/>
    <xf numFmtId="0" fontId="0" fillId="2" borderId="20" xfId="0" applyFill="1" applyBorder="1" applyAlignment="1" applyProtection="1"/>
    <xf numFmtId="0" fontId="0" fillId="2" borderId="0" xfId="0" applyFill="1" applyBorder="1" applyAlignment="1" applyProtection="1"/>
    <xf numFmtId="0" fontId="2" fillId="2" borderId="2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21" xfId="0" applyFill="1" applyBorder="1" applyProtection="1"/>
    <xf numFmtId="0" fontId="2" fillId="2" borderId="20" xfId="0" applyFont="1" applyFill="1" applyBorder="1" applyAlignment="1" applyProtection="1">
      <alignment horizontal="center" vertical="center" wrapText="1"/>
    </xf>
    <xf numFmtId="0" fontId="0" fillId="2" borderId="22" xfId="0" applyFill="1" applyBorder="1" applyProtection="1"/>
    <xf numFmtId="0" fontId="3" fillId="2" borderId="23" xfId="0" applyFont="1" applyFill="1" applyBorder="1" applyProtection="1"/>
    <xf numFmtId="0" fontId="3" fillId="2" borderId="9" xfId="0" applyFont="1" applyFill="1" applyBorder="1" applyProtection="1"/>
    <xf numFmtId="0" fontId="0" fillId="2" borderId="24" xfId="0" applyFill="1" applyBorder="1" applyProtection="1"/>
    <xf numFmtId="0" fontId="0" fillId="2" borderId="25" xfId="0" applyFill="1" applyBorder="1" applyProtection="1"/>
    <xf numFmtId="0" fontId="0" fillId="2" borderId="12" xfId="0" applyFill="1" applyBorder="1" applyProtection="1"/>
    <xf numFmtId="0" fontId="0" fillId="2" borderId="26" xfId="0" applyFill="1" applyBorder="1" applyProtection="1"/>
    <xf numFmtId="0" fontId="0" fillId="2" borderId="27" xfId="0" applyFill="1" applyBorder="1" applyProtection="1"/>
    <xf numFmtId="0" fontId="2" fillId="2" borderId="19" xfId="0" applyFont="1" applyFill="1" applyBorder="1" applyAlignment="1" applyProtection="1">
      <alignment horizontal="center" vertical="center" textRotation="90"/>
    </xf>
    <xf numFmtId="0" fontId="3" fillId="2" borderId="19" xfId="0" applyFont="1" applyFill="1" applyBorder="1" applyProtection="1"/>
    <xf numFmtId="0" fontId="2" fillId="2" borderId="0" xfId="0" applyFont="1" applyFill="1" applyBorder="1" applyAlignment="1" applyProtection="1">
      <alignment horizontal="center" vertical="center" textRotation="90"/>
    </xf>
    <xf numFmtId="0" fontId="3" fillId="2" borderId="0" xfId="0" applyFont="1" applyFill="1" applyBorder="1" applyAlignment="1" applyProtection="1">
      <alignment vertical="top" textRotation="90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vertical="center"/>
    </xf>
    <xf numFmtId="0" fontId="3" fillId="2" borderId="28" xfId="0" applyFont="1" applyFill="1" applyBorder="1" applyProtection="1"/>
    <xf numFmtId="0" fontId="3" fillId="2" borderId="29" xfId="0" applyFont="1" applyFill="1" applyBorder="1" applyProtection="1"/>
    <xf numFmtId="0" fontId="2" fillId="2" borderId="29" xfId="0" applyFont="1" applyFill="1" applyBorder="1" applyAlignment="1" applyProtection="1">
      <alignment horizontal="center" vertical="center"/>
    </xf>
    <xf numFmtId="0" fontId="3" fillId="2" borderId="30" xfId="0" applyFont="1" applyFill="1" applyBorder="1" applyProtection="1"/>
    <xf numFmtId="0" fontId="3" fillId="2" borderId="21" xfId="0" applyFont="1" applyFill="1" applyBorder="1" applyProtection="1"/>
    <xf numFmtId="0" fontId="2" fillId="2" borderId="29" xfId="0" applyFont="1" applyFill="1" applyBorder="1" applyAlignment="1" applyProtection="1">
      <alignment vertical="center"/>
    </xf>
    <xf numFmtId="0" fontId="2" fillId="2" borderId="31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wrapText="1"/>
    </xf>
    <xf numFmtId="0" fontId="2" fillId="2" borderId="9" xfId="0" applyFont="1" applyFill="1" applyBorder="1" applyProtection="1"/>
    <xf numFmtId="0" fontId="2" fillId="2" borderId="9" xfId="0" applyFont="1" applyFill="1" applyBorder="1" applyAlignment="1" applyProtection="1"/>
    <xf numFmtId="0" fontId="2" fillId="2" borderId="12" xfId="0" applyFont="1" applyFill="1" applyBorder="1" applyProtection="1"/>
    <xf numFmtId="0" fontId="0" fillId="2" borderId="27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32" xfId="0" applyFill="1" applyBorder="1" applyProtection="1"/>
    <xf numFmtId="0" fontId="3" fillId="2" borderId="27" xfId="0" applyFont="1" applyFill="1" applyBorder="1" applyProtection="1"/>
    <xf numFmtId="0" fontId="3" fillId="2" borderId="4" xfId="0" applyFont="1" applyFill="1" applyBorder="1" applyProtection="1"/>
    <xf numFmtId="0" fontId="4" fillId="2" borderId="27" xfId="0" applyFont="1" applyFill="1" applyBorder="1" applyAlignment="1" applyProtection="1"/>
    <xf numFmtId="0" fontId="4" fillId="2" borderId="4" xfId="0" applyFont="1" applyFill="1" applyBorder="1" applyAlignment="1" applyProtection="1"/>
    <xf numFmtId="0" fontId="3" fillId="2" borderId="33" xfId="0" applyFont="1" applyFill="1" applyBorder="1" applyProtection="1"/>
    <xf numFmtId="0" fontId="3" fillId="2" borderId="34" xfId="0" applyFont="1" applyFill="1" applyBorder="1" applyProtection="1"/>
    <xf numFmtId="0" fontId="4" fillId="2" borderId="33" xfId="0" applyFont="1" applyFill="1" applyBorder="1" applyAlignment="1" applyProtection="1"/>
    <xf numFmtId="0" fontId="4" fillId="2" borderId="23" xfId="0" applyFont="1" applyFill="1" applyBorder="1" applyAlignment="1" applyProtection="1"/>
    <xf numFmtId="0" fontId="4" fillId="2" borderId="34" xfId="0" applyFont="1" applyFill="1" applyBorder="1" applyAlignment="1" applyProtection="1"/>
    <xf numFmtId="0" fontId="3" fillId="2" borderId="18" xfId="0" applyFont="1" applyFill="1" applyBorder="1" applyProtection="1"/>
    <xf numFmtId="0" fontId="3" fillId="2" borderId="20" xfId="0" applyFont="1" applyFill="1" applyBorder="1" applyProtection="1"/>
    <xf numFmtId="0" fontId="3" fillId="2" borderId="22" xfId="0" applyFont="1" applyFill="1" applyBorder="1" applyProtection="1"/>
    <xf numFmtId="0" fontId="2" fillId="2" borderId="27" xfId="0" applyFont="1" applyFill="1" applyBorder="1" applyAlignment="1" applyProtection="1"/>
    <xf numFmtId="0" fontId="2" fillId="2" borderId="27" xfId="0" applyFont="1" applyFill="1" applyBorder="1" applyProtection="1"/>
    <xf numFmtId="0" fontId="2" fillId="2" borderId="4" xfId="0" applyFont="1" applyFill="1" applyBorder="1" applyProtection="1"/>
    <xf numFmtId="0" fontId="0" fillId="2" borderId="35" xfId="0" applyFill="1" applyBorder="1" applyProtection="1"/>
    <xf numFmtId="0" fontId="3" fillId="2" borderId="35" xfId="0" applyFont="1" applyFill="1" applyBorder="1" applyProtection="1"/>
    <xf numFmtId="0" fontId="3" fillId="2" borderId="24" xfId="0" applyFont="1" applyFill="1" applyBorder="1" applyProtection="1"/>
    <xf numFmtId="0" fontId="3" fillId="2" borderId="26" xfId="0" applyFont="1" applyFill="1" applyBorder="1" applyProtection="1"/>
    <xf numFmtId="177" fontId="2" fillId="2" borderId="19" xfId="4" applyFont="1" applyFill="1" applyBorder="1" applyAlignment="1" applyProtection="1">
      <alignment horizontal="center" vertical="center" textRotation="90"/>
    </xf>
    <xf numFmtId="177" fontId="2" fillId="2" borderId="0" xfId="4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center" wrapText="1"/>
    </xf>
    <xf numFmtId="0" fontId="5" fillId="2" borderId="0" xfId="0" applyFont="1" applyFill="1" applyBorder="1" applyAlignment="1" applyProtection="1">
      <alignment readingOrder="1"/>
    </xf>
    <xf numFmtId="0" fontId="2" fillId="2" borderId="0" xfId="0" applyFont="1" applyFill="1" applyBorder="1" applyAlignment="1" applyProtection="1">
      <alignment vertical="top" textRotation="90"/>
    </xf>
    <xf numFmtId="0" fontId="2" fillId="2" borderId="29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wrapText="1"/>
    </xf>
    <xf numFmtId="0" fontId="3" fillId="2" borderId="11" xfId="0" applyFont="1" applyFill="1" applyBorder="1" applyAlignment="1" applyProtection="1"/>
    <xf numFmtId="0" fontId="3" fillId="2" borderId="12" xfId="0" applyFont="1" applyFill="1" applyBorder="1" applyAlignment="1" applyProtection="1"/>
    <xf numFmtId="0" fontId="3" fillId="2" borderId="36" xfId="0" applyFont="1" applyFill="1" applyBorder="1" applyAlignment="1" applyProtection="1"/>
    <xf numFmtId="0" fontId="3" fillId="2" borderId="27" xfId="0" applyFont="1" applyFill="1" applyBorder="1" applyAlignment="1" applyProtection="1"/>
    <xf numFmtId="0" fontId="2" fillId="2" borderId="29" xfId="0" applyFont="1" applyFill="1" applyBorder="1" applyAlignment="1" applyProtection="1">
      <alignment horizontal="center" vertical="center" wrapText="1"/>
    </xf>
    <xf numFmtId="0" fontId="3" fillId="2" borderId="37" xfId="0" applyFont="1" applyFill="1" applyBorder="1" applyProtection="1"/>
    <xf numFmtId="0" fontId="3" fillId="2" borderId="31" xfId="0" applyFont="1" applyFill="1" applyBorder="1" applyProtection="1"/>
    <xf numFmtId="0" fontId="3" fillId="2" borderId="10" xfId="0" applyFont="1" applyFill="1" applyBorder="1" applyProtection="1"/>
    <xf numFmtId="0" fontId="5" fillId="0" borderId="38" xfId="0" applyFont="1" applyBorder="1" applyAlignment="1" applyProtection="1">
      <alignment horizontal="center"/>
    </xf>
    <xf numFmtId="0" fontId="5" fillId="0" borderId="39" xfId="0" applyFont="1" applyBorder="1" applyAlignment="1" applyProtection="1">
      <alignment horizontal="center"/>
    </xf>
    <xf numFmtId="0" fontId="5" fillId="0" borderId="40" xfId="0" applyFont="1" applyBorder="1" applyAlignment="1" applyProtection="1">
      <alignment horizontal="center"/>
    </xf>
    <xf numFmtId="0" fontId="5" fillId="0" borderId="41" xfId="0" applyFont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vertical="top" wrapText="1"/>
    </xf>
    <xf numFmtId="0" fontId="0" fillId="0" borderId="41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5" fillId="0" borderId="41" xfId="0" applyFont="1" applyFill="1" applyBorder="1" applyAlignment="1" applyProtection="1">
      <alignment horizontal="center"/>
    </xf>
    <xf numFmtId="0" fontId="0" fillId="2" borderId="42" xfId="0" applyFill="1" applyBorder="1" applyProtection="1"/>
    <xf numFmtId="0" fontId="0" fillId="0" borderId="3" xfId="0" applyFill="1" applyBorder="1" applyProtection="1"/>
    <xf numFmtId="0" fontId="0" fillId="0" borderId="0" xfId="0" applyBorder="1"/>
    <xf numFmtId="0" fontId="0" fillId="2" borderId="43" xfId="0" applyFill="1" applyBorder="1" applyProtection="1"/>
    <xf numFmtId="0" fontId="0" fillId="0" borderId="0" xfId="0" applyFill="1" applyBorder="1" applyProtection="1"/>
    <xf numFmtId="0" fontId="2" fillId="2" borderId="43" xfId="0" applyFont="1" applyFill="1" applyBorder="1" applyProtection="1"/>
    <xf numFmtId="0" fontId="2" fillId="0" borderId="0" xfId="0" applyFont="1" applyFill="1" applyBorder="1" applyProtection="1"/>
    <xf numFmtId="0" fontId="2" fillId="2" borderId="0" xfId="0" applyFont="1" applyFill="1" applyBorder="1" applyAlignment="1" applyProtection="1">
      <alignment vertical="top"/>
    </xf>
    <xf numFmtId="0" fontId="3" fillId="2" borderId="43" xfId="0" applyFont="1" applyFill="1" applyBorder="1" applyAlignment="1" applyProtection="1">
      <alignment vertical="top"/>
    </xf>
    <xf numFmtId="0" fontId="3" fillId="0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0" fontId="0" fillId="2" borderId="44" xfId="0" applyFill="1" applyBorder="1" applyProtection="1"/>
    <xf numFmtId="0" fontId="5" fillId="0" borderId="39" xfId="0" applyFont="1" applyFill="1" applyBorder="1" applyAlignment="1" applyProtection="1">
      <alignment horizontal="center"/>
    </xf>
    <xf numFmtId="0" fontId="5" fillId="0" borderId="40" xfId="0" applyFont="1" applyFill="1" applyBorder="1" applyAlignment="1" applyProtection="1">
      <alignment horizontal="center"/>
    </xf>
    <xf numFmtId="0" fontId="5" fillId="0" borderId="45" xfId="0" applyFont="1" applyFill="1" applyBorder="1" applyAlignment="1" applyProtection="1">
      <alignment horizontal="center"/>
    </xf>
    <xf numFmtId="0" fontId="0" fillId="2" borderId="46" xfId="0" applyFill="1" applyBorder="1" applyProtection="1">
      <protection locked="0"/>
    </xf>
    <xf numFmtId="0" fontId="0" fillId="2" borderId="47" xfId="0" applyFill="1" applyBorder="1" applyProtection="1">
      <protection locked="0"/>
    </xf>
    <xf numFmtId="0" fontId="0" fillId="2" borderId="47" xfId="0" applyFill="1" applyBorder="1" applyProtection="1"/>
    <xf numFmtId="0" fontId="3" fillId="0" borderId="48" xfId="0" applyFont="1" applyBorder="1" applyAlignment="1" applyProtection="1">
      <alignment horizontal="center" vertical="top"/>
    </xf>
    <xf numFmtId="0" fontId="3" fillId="0" borderId="17" xfId="0" applyFont="1" applyBorder="1" applyAlignment="1" applyProtection="1">
      <alignment horizontal="center" vertical="top"/>
    </xf>
    <xf numFmtId="0" fontId="0" fillId="0" borderId="0" xfId="0" applyBorder="1" applyProtection="1"/>
    <xf numFmtId="0" fontId="3" fillId="0" borderId="24" xfId="0" applyFont="1" applyBorder="1" applyAlignment="1" applyProtection="1">
      <alignment horizontal="center" vertical="top"/>
    </xf>
    <xf numFmtId="0" fontId="3" fillId="0" borderId="0" xfId="0" applyFont="1" applyBorder="1" applyAlignment="1" applyProtection="1">
      <alignment horizontal="center" vertical="top"/>
    </xf>
    <xf numFmtId="14" fontId="0" fillId="0" borderId="2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9" xfId="0" applyBorder="1" applyProtection="1"/>
    <xf numFmtId="0" fontId="3" fillId="0" borderId="49" xfId="0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center" vertical="top"/>
    </xf>
    <xf numFmtId="0" fontId="3" fillId="0" borderId="12" xfId="0" applyFont="1" applyBorder="1" applyAlignment="1" applyProtection="1">
      <alignment horizontal="center" vertical="top"/>
    </xf>
    <xf numFmtId="0" fontId="3" fillId="0" borderId="6" xfId="0" applyFont="1" applyBorder="1" applyAlignment="1" applyProtection="1">
      <alignment horizontal="center" vertical="center"/>
    </xf>
    <xf numFmtId="14" fontId="5" fillId="0" borderId="25" xfId="0" applyNumberFormat="1" applyFont="1" applyBorder="1" applyAlignment="1" applyProtection="1">
      <alignment horizontal="center"/>
    </xf>
    <xf numFmtId="14" fontId="5" fillId="0" borderId="9" xfId="0" applyNumberFormat="1" applyFont="1" applyBorder="1" applyAlignment="1" applyProtection="1">
      <alignment horizontal="center"/>
    </xf>
    <xf numFmtId="14" fontId="5" fillId="0" borderId="10" xfId="0" applyNumberFormat="1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top"/>
    </xf>
    <xf numFmtId="0" fontId="0" fillId="0" borderId="48" xfId="0" applyBorder="1" applyAlignment="1" applyProtection="1">
      <alignment horizontal="left" vertical="top" wrapText="1"/>
    </xf>
    <xf numFmtId="0" fontId="0" fillId="0" borderId="25" xfId="0" applyBorder="1" applyProtection="1"/>
    <xf numFmtId="0" fontId="0" fillId="0" borderId="24" xfId="0" applyBorder="1" applyAlignment="1" applyProtection="1">
      <alignment horizontal="left" vertical="top" wrapText="1"/>
    </xf>
    <xf numFmtId="0" fontId="0" fillId="0" borderId="51" xfId="0" applyBorder="1" applyAlignment="1" applyProtection="1">
      <alignment horizontal="left" vertical="top" wrapText="1"/>
    </xf>
    <xf numFmtId="0" fontId="0" fillId="2" borderId="52" xfId="0" applyFill="1" applyBorder="1" applyProtection="1"/>
    <xf numFmtId="0" fontId="0" fillId="0" borderId="53" xfId="0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14" fontId="5" fillId="0" borderId="0" xfId="0" applyNumberFormat="1" applyFont="1" applyBorder="1" applyAlignment="1" applyProtection="1">
      <alignment horizontal="center"/>
    </xf>
    <xf numFmtId="0" fontId="0" fillId="0" borderId="9" xfId="0" applyFill="1" applyBorder="1" applyProtection="1"/>
    <xf numFmtId="0" fontId="3" fillId="0" borderId="11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0" fillId="0" borderId="16" xfId="0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14" fontId="7" fillId="0" borderId="0" xfId="0" applyNumberFormat="1" applyFont="1" applyFill="1" applyBorder="1" applyAlignment="1" applyProtection="1"/>
    <xf numFmtId="0" fontId="7" fillId="0" borderId="9" xfId="0" applyFont="1" applyFill="1" applyBorder="1" applyAlignment="1" applyProtection="1"/>
    <xf numFmtId="0" fontId="3" fillId="0" borderId="12" xfId="0" applyFont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0" fillId="0" borderId="54" xfId="0" applyBorder="1" applyAlignment="1" applyProtection="1">
      <alignment horizontal="left" vertical="top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 applyProtection="1">
      <alignment horizontal="center" vertical="center" wrapText="1"/>
    </xf>
    <xf numFmtId="0" fontId="5" fillId="0" borderId="54" xfId="0" applyFont="1" applyFill="1" applyBorder="1" applyAlignment="1" applyProtection="1">
      <alignment horizontal="center" vertical="center" wrapText="1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left" vertical="top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</xf>
    <xf numFmtId="0" fontId="0" fillId="5" borderId="4" xfId="0" applyFill="1" applyBorder="1" applyAlignment="1" applyProtection="1">
      <alignment horizontal="center"/>
      <protection locked="0"/>
    </xf>
    <xf numFmtId="49" fontId="0" fillId="0" borderId="4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center"/>
    </xf>
    <xf numFmtId="49" fontId="0" fillId="0" borderId="27" xfId="0" applyNumberFormat="1" applyFill="1" applyBorder="1" applyAlignment="1" applyProtection="1">
      <alignment horizontal="center"/>
    </xf>
    <xf numFmtId="0" fontId="0" fillId="0" borderId="32" xfId="0" applyBorder="1" applyAlignment="1" applyProtection="1">
      <alignment horizontal="left" vertical="top" wrapText="1"/>
    </xf>
    <xf numFmtId="49" fontId="0" fillId="0" borderId="7" xfId="0" applyNumberFormat="1" applyFill="1" applyBorder="1" applyAlignment="1" applyProtection="1">
      <alignment horizontal="center"/>
    </xf>
    <xf numFmtId="49" fontId="0" fillId="0" borderId="16" xfId="0" applyNumberFormat="1" applyFill="1" applyBorder="1" applyAlignment="1" applyProtection="1">
      <alignment horizontal="center"/>
    </xf>
    <xf numFmtId="49" fontId="0" fillId="0" borderId="32" xfId="0" applyNumberFormat="1" applyFill="1" applyBorder="1" applyAlignment="1" applyProtection="1">
      <alignment horizontal="center"/>
    </xf>
    <xf numFmtId="0" fontId="0" fillId="5" borderId="7" xfId="0" applyFill="1" applyBorder="1" applyAlignment="1" applyProtection="1">
      <alignment horizontal="center"/>
      <protection locked="0"/>
    </xf>
    <xf numFmtId="0" fontId="0" fillId="0" borderId="55" xfId="0" applyBorder="1" applyAlignment="1" applyProtection="1">
      <alignment horizontal="center"/>
    </xf>
    <xf numFmtId="0" fontId="3" fillId="0" borderId="56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0" fillId="0" borderId="57" xfId="0" applyFill="1" applyBorder="1" applyAlignment="1" applyProtection="1">
      <alignment horizontal="center"/>
    </xf>
    <xf numFmtId="0" fontId="0" fillId="0" borderId="43" xfId="0" applyFill="1" applyBorder="1" applyAlignment="1" applyProtection="1">
      <alignment horizontal="center"/>
    </xf>
    <xf numFmtId="0" fontId="0" fillId="0" borderId="58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59" xfId="0" applyFill="1" applyBorder="1" applyAlignment="1" applyProtection="1">
      <alignment horizont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0" borderId="44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/>
    </xf>
    <xf numFmtId="0" fontId="0" fillId="5" borderId="16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3" fillId="0" borderId="60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56" xfId="0" applyFont="1" applyFill="1" applyBorder="1" applyAlignment="1" applyProtection="1">
      <alignment horizontal="center" wrapText="1"/>
    </xf>
    <xf numFmtId="0" fontId="3" fillId="0" borderId="60" xfId="0" applyFont="1" applyFill="1" applyBorder="1" applyAlignment="1" applyProtection="1">
      <alignment horizontal="center"/>
    </xf>
    <xf numFmtId="0" fontId="3" fillId="0" borderId="6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/>
    </xf>
    <xf numFmtId="0" fontId="8" fillId="0" borderId="0" xfId="0" applyFont="1" applyProtection="1"/>
    <xf numFmtId="0" fontId="9" fillId="0" borderId="0" xfId="0" applyFont="1" applyAlignment="1" applyProtection="1">
      <alignment horizontal="center" vertical="center"/>
    </xf>
    <xf numFmtId="0" fontId="10" fillId="0" borderId="0" xfId="0" applyFont="1" applyProtection="1"/>
    <xf numFmtId="49" fontId="11" fillId="0" borderId="0" xfId="0" applyNumberFormat="1" applyFont="1" applyAlignment="1" applyProtection="1">
      <alignment horizontal="center"/>
    </xf>
    <xf numFmtId="49" fontId="8" fillId="0" borderId="0" xfId="0" applyNumberFormat="1" applyFont="1" applyProtection="1"/>
    <xf numFmtId="49" fontId="8" fillId="0" borderId="0" xfId="0" applyNumberFormat="1" applyFont="1" applyAlignment="1" applyProtection="1">
      <alignment horizontal="left" vertical="center"/>
    </xf>
    <xf numFmtId="49" fontId="12" fillId="0" borderId="0" xfId="0" applyNumberFormat="1" applyFont="1" applyAlignment="1" applyProtection="1">
      <alignment horizontal="right"/>
    </xf>
    <xf numFmtId="49" fontId="11" fillId="0" borderId="0" xfId="0" applyNumberFormat="1" applyFont="1" applyProtection="1"/>
    <xf numFmtId="0" fontId="8" fillId="0" borderId="0" xfId="0" applyFont="1" applyAlignment="1" applyProtection="1">
      <alignment horizontal="right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13" fillId="6" borderId="2" xfId="0" applyFont="1" applyFill="1" applyBorder="1" applyAlignment="1" applyProtection="1">
      <alignment vertical="center" wrapText="1"/>
    </xf>
    <xf numFmtId="0" fontId="14" fillId="7" borderId="3" xfId="0" applyFont="1" applyFill="1" applyBorder="1" applyAlignment="1" applyProtection="1">
      <alignment vertical="center" textRotation="255"/>
    </xf>
    <xf numFmtId="0" fontId="8" fillId="3" borderId="0" xfId="0" applyFont="1" applyFill="1" applyBorder="1" applyProtection="1"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Border="1" applyProtection="1">
      <protection locked="0"/>
    </xf>
    <xf numFmtId="0" fontId="10" fillId="3" borderId="0" xfId="0" applyFont="1" applyFill="1" applyBorder="1" applyProtection="1">
      <protection locked="0"/>
    </xf>
    <xf numFmtId="49" fontId="11" fillId="3" borderId="0" xfId="0" applyNumberFormat="1" applyFont="1" applyFill="1" applyBorder="1" applyAlignment="1" applyProtection="1">
      <alignment horizontal="center"/>
      <protection locked="0"/>
    </xf>
    <xf numFmtId="0" fontId="8" fillId="0" borderId="3" xfId="0" applyFont="1" applyBorder="1" applyProtection="1"/>
    <xf numFmtId="0" fontId="14" fillId="7" borderId="63" xfId="0" applyFont="1" applyFill="1" applyBorder="1" applyAlignment="1" applyProtection="1">
      <alignment horizontal="center" vertical="center" textRotation="255"/>
    </xf>
    <xf numFmtId="0" fontId="8" fillId="3" borderId="64" xfId="0" applyNumberFormat="1" applyFont="1" applyFill="1" applyBorder="1" applyProtection="1"/>
    <xf numFmtId="0" fontId="9" fillId="3" borderId="65" xfId="0" applyNumberFormat="1" applyFont="1" applyFill="1" applyBorder="1" applyAlignment="1" applyProtection="1">
      <alignment horizontal="center" vertical="center"/>
    </xf>
    <xf numFmtId="0" fontId="8" fillId="3" borderId="65" xfId="0" applyFont="1" applyFill="1" applyBorder="1" applyProtection="1"/>
    <xf numFmtId="0" fontId="10" fillId="3" borderId="65" xfId="0" applyFont="1" applyFill="1" applyBorder="1" applyProtection="1"/>
    <xf numFmtId="49" fontId="11" fillId="3" borderId="65" xfId="0" applyNumberFormat="1" applyFont="1" applyFill="1" applyBorder="1" applyAlignment="1" applyProtection="1">
      <alignment horizontal="center"/>
    </xf>
    <xf numFmtId="0" fontId="8" fillId="3" borderId="66" xfId="0" applyNumberFormat="1" applyFont="1" applyFill="1" applyBorder="1" applyProtection="1"/>
    <xf numFmtId="0" fontId="9" fillId="3" borderId="0" xfId="0" applyNumberFormat="1" applyFont="1" applyFill="1" applyBorder="1" applyAlignment="1" applyProtection="1">
      <alignment horizontal="center" vertical="center"/>
    </xf>
    <xf numFmtId="0" fontId="8" fillId="3" borderId="0" xfId="0" applyFont="1" applyFill="1" applyBorder="1" applyProtection="1"/>
    <xf numFmtId="0" fontId="10" fillId="3" borderId="0" xfId="0" applyFont="1" applyFill="1" applyBorder="1" applyProtection="1"/>
    <xf numFmtId="49" fontId="11" fillId="3" borderId="0" xfId="0" applyNumberFormat="1" applyFont="1" applyFill="1" applyBorder="1" applyAlignment="1" applyProtection="1">
      <alignment horizontal="center"/>
    </xf>
    <xf numFmtId="0" fontId="8" fillId="3" borderId="66" xfId="0" applyFont="1" applyFill="1" applyBorder="1" applyProtection="1"/>
    <xf numFmtId="0" fontId="9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0" fontId="9" fillId="3" borderId="47" xfId="0" applyNumberFormat="1" applyFont="1" applyFill="1" applyBorder="1" applyAlignment="1" applyProtection="1">
      <alignment horizontal="center" vertical="center"/>
    </xf>
    <xf numFmtId="0" fontId="9" fillId="4" borderId="67" xfId="0" applyNumberFormat="1" applyFont="1" applyFill="1" applyBorder="1" applyAlignment="1" applyProtection="1">
      <alignment horizontal="left" vertical="center"/>
    </xf>
    <xf numFmtId="0" fontId="9" fillId="3" borderId="11" xfId="0" applyNumberFormat="1" applyFont="1" applyFill="1" applyBorder="1" applyAlignment="1" applyProtection="1">
      <alignment horizontal="left" vertical="center"/>
    </xf>
    <xf numFmtId="0" fontId="9" fillId="3" borderId="12" xfId="0" applyNumberFormat="1" applyFont="1" applyFill="1" applyBorder="1" applyAlignment="1" applyProtection="1">
      <alignment horizontal="left" vertical="center"/>
    </xf>
    <xf numFmtId="49" fontId="16" fillId="3" borderId="68" xfId="0" applyNumberFormat="1" applyFont="1" applyFill="1" applyBorder="1" applyAlignment="1" applyProtection="1">
      <alignment horizontal="center" vertical="center"/>
    </xf>
    <xf numFmtId="0" fontId="9" fillId="4" borderId="69" xfId="0" applyNumberFormat="1" applyFont="1" applyFill="1" applyBorder="1" applyAlignment="1" applyProtection="1">
      <alignment horizontal="left" vertical="center"/>
    </xf>
    <xf numFmtId="0" fontId="9" fillId="3" borderId="9" xfId="0" applyNumberFormat="1" applyFont="1" applyFill="1" applyBorder="1" applyAlignment="1" applyProtection="1">
      <alignment horizontal="left" vertical="center"/>
    </xf>
    <xf numFmtId="0" fontId="9" fillId="3" borderId="10" xfId="0" applyNumberFormat="1" applyFont="1" applyFill="1" applyBorder="1" applyAlignment="1" applyProtection="1">
      <alignment horizontal="left" vertical="center"/>
    </xf>
    <xf numFmtId="0" fontId="8" fillId="3" borderId="50" xfId="0" applyFont="1" applyFill="1" applyBorder="1" applyProtection="1"/>
    <xf numFmtId="49" fontId="16" fillId="3" borderId="70" xfId="0" applyNumberFormat="1" applyFont="1" applyFill="1" applyBorder="1" applyAlignment="1" applyProtection="1">
      <alignment horizontal="center" vertical="center"/>
    </xf>
    <xf numFmtId="0" fontId="8" fillId="3" borderId="71" xfId="0" applyNumberFormat="1" applyFont="1" applyFill="1" applyBorder="1" applyProtection="1"/>
    <xf numFmtId="0" fontId="9" fillId="4" borderId="72" xfId="0" applyNumberFormat="1" applyFont="1" applyFill="1" applyBorder="1" applyAlignment="1" applyProtection="1">
      <alignment horizontal="left" vertical="center"/>
    </xf>
    <xf numFmtId="0" fontId="8" fillId="3" borderId="9" xfId="0" applyFont="1" applyFill="1" applyBorder="1" applyProtection="1"/>
    <xf numFmtId="0" fontId="8" fillId="3" borderId="9" xfId="0" applyNumberFormat="1" applyFont="1" applyFill="1" applyBorder="1" applyProtection="1"/>
    <xf numFmtId="0" fontId="8" fillId="3" borderId="0" xfId="0" applyNumberFormat="1" applyFont="1" applyFill="1" applyBorder="1" applyProtection="1"/>
    <xf numFmtId="0" fontId="8" fillId="3" borderId="50" xfId="0" applyNumberFormat="1" applyFont="1" applyFill="1" applyBorder="1" applyProtection="1"/>
    <xf numFmtId="0" fontId="9" fillId="3" borderId="73" xfId="0" applyNumberFormat="1" applyFont="1" applyFill="1" applyBorder="1" applyAlignment="1" applyProtection="1">
      <alignment horizontal="left" vertical="center"/>
    </xf>
    <xf numFmtId="0" fontId="9" fillId="3" borderId="74" xfId="0" applyNumberFormat="1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0" xfId="0" applyNumberFormat="1" applyFont="1" applyFill="1" applyBorder="1" applyAlignment="1" applyProtection="1">
      <alignment horizontal="left" vertical="center"/>
    </xf>
    <xf numFmtId="49" fontId="16" fillId="3" borderId="0" xfId="0" applyNumberFormat="1" applyFont="1" applyFill="1" applyBorder="1" applyAlignment="1" applyProtection="1">
      <alignment horizontal="center" vertical="center"/>
    </xf>
    <xf numFmtId="49" fontId="11" fillId="3" borderId="2" xfId="0" applyNumberFormat="1" applyFont="1" applyFill="1" applyBorder="1" applyAlignment="1" applyProtection="1">
      <alignment horizontal="center"/>
    </xf>
    <xf numFmtId="49" fontId="8" fillId="3" borderId="2" xfId="0" applyNumberFormat="1" applyFont="1" applyFill="1" applyBorder="1" applyProtection="1"/>
    <xf numFmtId="49" fontId="8" fillId="3" borderId="2" xfId="0" applyNumberFormat="1" applyFont="1" applyFill="1" applyBorder="1" applyAlignment="1" applyProtection="1">
      <alignment horizontal="left" vertical="center"/>
    </xf>
    <xf numFmtId="49" fontId="12" fillId="3" borderId="2" xfId="0" applyNumberFormat="1" applyFont="1" applyFill="1" applyBorder="1" applyAlignment="1" applyProtection="1">
      <alignment horizontal="right"/>
    </xf>
    <xf numFmtId="49" fontId="8" fillId="3" borderId="0" xfId="0" applyNumberFormat="1" applyFont="1" applyFill="1" applyBorder="1" applyProtection="1">
      <protection locked="0"/>
    </xf>
    <xf numFmtId="49" fontId="8" fillId="3" borderId="0" xfId="0" applyNumberFormat="1" applyFont="1" applyFill="1" applyBorder="1" applyAlignment="1" applyProtection="1">
      <alignment horizontal="left" vertical="center"/>
      <protection locked="0"/>
    </xf>
    <xf numFmtId="49" fontId="12" fillId="3" borderId="0" xfId="0" applyNumberFormat="1" applyFont="1" applyFill="1" applyBorder="1" applyAlignment="1" applyProtection="1">
      <alignment horizontal="right"/>
      <protection locked="0"/>
    </xf>
    <xf numFmtId="49" fontId="8" fillId="3" borderId="65" xfId="0" applyNumberFormat="1" applyFont="1" applyFill="1" applyBorder="1" applyProtection="1"/>
    <xf numFmtId="49" fontId="8" fillId="3" borderId="65" xfId="0" applyNumberFormat="1" applyFont="1" applyFill="1" applyBorder="1" applyAlignment="1" applyProtection="1">
      <alignment horizontal="left" vertical="center"/>
    </xf>
    <xf numFmtId="0" fontId="8" fillId="3" borderId="65" xfId="0" applyNumberFormat="1" applyFont="1" applyFill="1" applyBorder="1" applyAlignment="1" applyProtection="1">
      <alignment horizontal="center" vertical="center"/>
    </xf>
    <xf numFmtId="0" fontId="12" fillId="3" borderId="65" xfId="0" applyNumberFormat="1" applyFont="1" applyFill="1" applyBorder="1" applyAlignment="1" applyProtection="1">
      <alignment horizontal="right" vertical="center"/>
    </xf>
    <xf numFmtId="49" fontId="8" fillId="3" borderId="0" xfId="0" applyNumberFormat="1" applyFont="1" applyFill="1" applyBorder="1" applyProtection="1"/>
    <xf numFmtId="49" fontId="8" fillId="0" borderId="0" xfId="0" applyNumberFormat="1" applyFont="1" applyBorder="1" applyAlignment="1" applyProtection="1">
      <alignment horizontal="left" vertical="center"/>
    </xf>
    <xf numFmtId="0" fontId="8" fillId="3" borderId="0" xfId="0" applyNumberFormat="1" applyFont="1" applyFill="1" applyBorder="1" applyAlignment="1" applyProtection="1">
      <alignment horizontal="center" vertical="center"/>
    </xf>
    <xf numFmtId="49" fontId="12" fillId="3" borderId="0" xfId="0" applyNumberFormat="1" applyFont="1" applyFill="1" applyBorder="1" applyAlignment="1" applyProtection="1">
      <alignment horizontal="right" vertical="center"/>
    </xf>
    <xf numFmtId="49" fontId="8" fillId="3" borderId="0" xfId="0" applyNumberFormat="1" applyFont="1" applyFill="1" applyBorder="1" applyAlignment="1" applyProtection="1">
      <alignment horizontal="left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2" fillId="3" borderId="0" xfId="0" applyNumberFormat="1" applyFont="1" applyFill="1" applyBorder="1" applyAlignment="1" applyProtection="1">
      <alignment horizontal="right"/>
    </xf>
    <xf numFmtId="0" fontId="9" fillId="3" borderId="6" xfId="0" applyNumberFormat="1" applyFont="1" applyFill="1" applyBorder="1" applyAlignment="1" applyProtection="1">
      <alignment horizontal="left" vertical="center"/>
    </xf>
    <xf numFmtId="0" fontId="12" fillId="3" borderId="0" xfId="0" applyNumberFormat="1" applyFont="1" applyFill="1" applyBorder="1" applyAlignment="1" applyProtection="1">
      <alignment horizontal="right" vertical="center"/>
    </xf>
    <xf numFmtId="0" fontId="8" fillId="3" borderId="11" xfId="0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center"/>
    </xf>
    <xf numFmtId="0" fontId="17" fillId="3" borderId="0" xfId="0" applyNumberFormat="1" applyFont="1" applyFill="1" applyBorder="1" applyAlignment="1" applyProtection="1">
      <alignment horizontal="center" vertical="center"/>
    </xf>
    <xf numFmtId="0" fontId="12" fillId="3" borderId="0" xfId="0" applyNumberFormat="1" applyFont="1" applyFill="1" applyBorder="1" applyAlignment="1" applyProtection="1">
      <alignment horizontal="right"/>
    </xf>
    <xf numFmtId="49" fontId="12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7" fillId="3" borderId="75" xfId="0" applyNumberFormat="1" applyFont="1" applyFill="1" applyBorder="1" applyAlignment="1" applyProtection="1">
      <alignment horizontal="center" vertical="center"/>
    </xf>
    <xf numFmtId="0" fontId="17" fillId="3" borderId="76" xfId="0" applyNumberFormat="1" applyFont="1" applyFill="1" applyBorder="1" applyAlignment="1" applyProtection="1">
      <alignment horizontal="center" vertical="center"/>
    </xf>
    <xf numFmtId="0" fontId="8" fillId="3" borderId="11" xfId="0" applyNumberFormat="1" applyFont="1" applyFill="1" applyBorder="1" applyProtection="1"/>
    <xf numFmtId="0" fontId="9" fillId="3" borderId="59" xfId="0" applyNumberFormat="1" applyFont="1" applyFill="1" applyBorder="1" applyAlignment="1" applyProtection="1">
      <alignment horizontal="left" vertical="center"/>
    </xf>
    <xf numFmtId="0" fontId="9" fillId="3" borderId="58" xfId="0" applyNumberFormat="1" applyFont="1" applyFill="1" applyBorder="1" applyAlignment="1" applyProtection="1">
      <alignment horizontal="left" vertical="center"/>
    </xf>
    <xf numFmtId="0" fontId="10" fillId="7" borderId="6" xfId="0" applyNumberFormat="1" applyFont="1" applyFill="1" applyBorder="1" applyAlignment="1" applyProtection="1">
      <alignment horizontal="center"/>
    </xf>
    <xf numFmtId="0" fontId="10" fillId="7" borderId="12" xfId="0" applyNumberFormat="1" applyFont="1" applyFill="1" applyBorder="1" applyAlignment="1" applyProtection="1">
      <alignment horizontal="center"/>
    </xf>
    <xf numFmtId="0" fontId="10" fillId="7" borderId="5" xfId="0" applyNumberFormat="1" applyFont="1" applyFill="1" applyBorder="1" applyAlignment="1" applyProtection="1">
      <alignment horizontal="center"/>
    </xf>
    <xf numFmtId="0" fontId="10" fillId="7" borderId="10" xfId="0" applyNumberFormat="1" applyFont="1" applyFill="1" applyBorder="1" applyAlignment="1" applyProtection="1">
      <alignment horizontal="center"/>
    </xf>
    <xf numFmtId="49" fontId="11" fillId="0" borderId="2" xfId="0" applyNumberFormat="1" applyFont="1" applyBorder="1" applyProtection="1"/>
    <xf numFmtId="49" fontId="8" fillId="0" borderId="2" xfId="0" applyNumberFormat="1" applyFont="1" applyBorder="1" applyProtection="1"/>
    <xf numFmtId="49" fontId="11" fillId="3" borderId="0" xfId="0" applyNumberFormat="1" applyFont="1" applyFill="1" applyBorder="1" applyProtection="1">
      <protection locked="0"/>
    </xf>
    <xf numFmtId="2" fontId="18" fillId="7" borderId="75" xfId="0" applyNumberFormat="1" applyFont="1" applyFill="1" applyBorder="1" applyAlignment="1" applyProtection="1">
      <alignment horizontal="center" vertical="center"/>
      <protection locked="0"/>
    </xf>
    <xf numFmtId="49" fontId="8" fillId="3" borderId="77" xfId="0" applyNumberFormat="1" applyFont="1" applyFill="1" applyBorder="1" applyProtection="1">
      <protection locked="0"/>
    </xf>
    <xf numFmtId="0" fontId="8" fillId="3" borderId="78" xfId="0" applyFont="1" applyFill="1" applyBorder="1" applyProtection="1">
      <protection locked="0"/>
    </xf>
    <xf numFmtId="2" fontId="18" fillId="7" borderId="76" xfId="0" applyNumberFormat="1" applyFont="1" applyFill="1" applyBorder="1" applyAlignment="1" applyProtection="1">
      <alignment horizontal="center" vertical="center"/>
      <protection locked="0"/>
    </xf>
    <xf numFmtId="0" fontId="11" fillId="3" borderId="65" xfId="0" applyNumberFormat="1" applyFont="1" applyFill="1" applyBorder="1" applyAlignment="1" applyProtection="1">
      <alignment horizontal="center" vertic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9" fillId="3" borderId="0" xfId="0" applyNumberFormat="1" applyFont="1" applyFill="1" applyBorder="1" applyAlignment="1" applyProtection="1">
      <alignment horizontal="right" vertical="center"/>
    </xf>
    <xf numFmtId="0" fontId="11" fillId="3" borderId="0" xfId="0" applyFont="1" applyFill="1" applyBorder="1" applyAlignment="1" applyProtection="1">
      <alignment horizontal="center" vertical="center"/>
    </xf>
    <xf numFmtId="49" fontId="11" fillId="3" borderId="0" xfId="0" applyNumberFormat="1" applyFont="1" applyFill="1" applyBorder="1" applyProtection="1"/>
    <xf numFmtId="0" fontId="18" fillId="3" borderId="0" xfId="0" applyNumberFormat="1" applyFont="1" applyFill="1" applyBorder="1" applyAlignment="1" applyProtection="1">
      <alignment horizontal="right" vertical="top"/>
    </xf>
    <xf numFmtId="49" fontId="8" fillId="3" borderId="0" xfId="0" applyNumberFormat="1" applyFont="1" applyFill="1" applyProtection="1"/>
    <xf numFmtId="49" fontId="8" fillId="3" borderId="0" xfId="0" applyNumberFormat="1" applyFont="1" applyFill="1" applyBorder="1" applyAlignment="1" applyProtection="1">
      <alignment horizontal="center"/>
    </xf>
    <xf numFmtId="49" fontId="19" fillId="3" borderId="0" xfId="0" applyNumberFormat="1" applyFont="1" applyFill="1" applyBorder="1" applyProtection="1"/>
    <xf numFmtId="49" fontId="8" fillId="3" borderId="4" xfId="0" applyNumberFormat="1" applyFont="1" applyFill="1" applyBorder="1" applyProtection="1"/>
    <xf numFmtId="49" fontId="8" fillId="3" borderId="79" xfId="0" applyNumberFormat="1" applyFont="1" applyFill="1" applyBorder="1" applyProtection="1"/>
    <xf numFmtId="49" fontId="8" fillId="3" borderId="80" xfId="0" applyNumberFormat="1" applyFont="1" applyFill="1" applyBorder="1" applyProtection="1"/>
    <xf numFmtId="49" fontId="8" fillId="3" borderId="27" xfId="0" applyNumberFormat="1" applyFont="1" applyFill="1" applyBorder="1" applyProtection="1"/>
    <xf numFmtId="2" fontId="18" fillId="3" borderId="75" xfId="0" applyNumberFormat="1" applyFont="1" applyFill="1" applyBorder="1" applyAlignment="1" applyProtection="1">
      <alignment horizontal="center" vertical="center"/>
      <protection locked="0"/>
    </xf>
    <xf numFmtId="49" fontId="8" fillId="3" borderId="81" xfId="0" applyNumberFormat="1" applyFont="1" applyFill="1" applyBorder="1" applyProtection="1">
      <protection locked="0"/>
    </xf>
    <xf numFmtId="49" fontId="20" fillId="0" borderId="68" xfId="0" applyNumberFormat="1" applyFont="1" applyBorder="1" applyAlignment="1" applyProtection="1">
      <alignment horizontal="center" vertical="center"/>
      <protection locked="0"/>
    </xf>
    <xf numFmtId="49" fontId="20" fillId="0" borderId="82" xfId="0" applyNumberFormat="1" applyFont="1" applyBorder="1" applyAlignment="1" applyProtection="1">
      <alignment horizontal="center" vertical="center"/>
      <protection locked="0"/>
    </xf>
    <xf numFmtId="49" fontId="21" fillId="3" borderId="0" xfId="0" applyNumberFormat="1" applyFont="1" applyFill="1" applyBorder="1" applyAlignment="1" applyProtection="1">
      <alignment vertical="center"/>
      <protection locked="0"/>
    </xf>
    <xf numFmtId="2" fontId="22" fillId="3" borderId="75" xfId="0" applyNumberFormat="1" applyFont="1" applyFill="1" applyBorder="1" applyAlignment="1" applyProtection="1">
      <alignment horizontal="center" vertical="center"/>
      <protection locked="0"/>
    </xf>
    <xf numFmtId="2" fontId="18" fillId="3" borderId="76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>
      <protection locked="0"/>
    </xf>
    <xf numFmtId="49" fontId="20" fillId="0" borderId="70" xfId="0" applyNumberFormat="1" applyFont="1" applyBorder="1" applyAlignment="1" applyProtection="1">
      <alignment horizontal="center" vertical="center"/>
      <protection locked="0"/>
    </xf>
    <xf numFmtId="49" fontId="20" fillId="0" borderId="83" xfId="0" applyNumberFormat="1" applyFont="1" applyBorder="1" applyAlignment="1" applyProtection="1">
      <alignment horizontal="center" vertical="center"/>
      <protection locked="0"/>
    </xf>
    <xf numFmtId="49" fontId="21" fillId="3" borderId="84" xfId="0" applyNumberFormat="1" applyFont="1" applyFill="1" applyBorder="1" applyAlignment="1" applyProtection="1">
      <alignment vertical="center"/>
      <protection locked="0"/>
    </xf>
    <xf numFmtId="2" fontId="22" fillId="3" borderId="76" xfId="0" applyNumberFormat="1" applyFont="1" applyFill="1" applyBorder="1" applyAlignment="1" applyProtection="1">
      <alignment horizontal="center" vertical="center"/>
      <protection locked="0"/>
    </xf>
    <xf numFmtId="49" fontId="21" fillId="3" borderId="85" xfId="0" applyNumberFormat="1" applyFont="1" applyFill="1" applyBorder="1" applyAlignment="1" applyProtection="1">
      <alignment vertical="center"/>
      <protection locked="0"/>
    </xf>
    <xf numFmtId="49" fontId="8" fillId="3" borderId="86" xfId="0" applyNumberFormat="1" applyFont="1" applyFill="1" applyBorder="1" applyProtection="1">
      <protection locked="0"/>
    </xf>
    <xf numFmtId="49" fontId="20" fillId="0" borderId="87" xfId="0" applyNumberFormat="1" applyFont="1" applyBorder="1" applyAlignment="1" applyProtection="1">
      <alignment horizontal="center" vertical="center"/>
      <protection locked="0"/>
    </xf>
    <xf numFmtId="49" fontId="20" fillId="0" borderId="35" xfId="0" applyNumberFormat="1" applyFont="1" applyBorder="1" applyAlignment="1" applyProtection="1">
      <alignment horizontal="center" vertical="center"/>
      <protection locked="0"/>
    </xf>
    <xf numFmtId="49" fontId="8" fillId="3" borderId="85" xfId="0" applyNumberFormat="1" applyFont="1" applyFill="1" applyBorder="1" applyProtection="1">
      <protection locked="0"/>
    </xf>
    <xf numFmtId="0" fontId="8" fillId="3" borderId="86" xfId="0" applyFont="1" applyFill="1" applyBorder="1" applyProtection="1">
      <protection locked="0"/>
    </xf>
    <xf numFmtId="49" fontId="8" fillId="0" borderId="0" xfId="0" applyNumberFormat="1" applyFont="1" applyBorder="1" applyProtection="1">
      <protection locked="0"/>
    </xf>
    <xf numFmtId="49" fontId="23" fillId="3" borderId="0" xfId="0" applyNumberFormat="1" applyFont="1" applyFill="1" applyBorder="1" applyProtection="1">
      <protection locked="0"/>
    </xf>
    <xf numFmtId="0" fontId="8" fillId="0" borderId="0" xfId="0" applyFont="1" applyBorder="1" applyProtection="1">
      <protection locked="0"/>
    </xf>
    <xf numFmtId="49" fontId="8" fillId="0" borderId="65" xfId="0" applyNumberFormat="1" applyFont="1" applyBorder="1" applyProtection="1"/>
    <xf numFmtId="0" fontId="8" fillId="0" borderId="65" xfId="0" applyFont="1" applyBorder="1" applyProtection="1"/>
    <xf numFmtId="0" fontId="8" fillId="0" borderId="65" xfId="0" applyFont="1" applyBorder="1" applyAlignment="1" applyProtection="1">
      <alignment horizontal="center"/>
    </xf>
    <xf numFmtId="0" fontId="8" fillId="3" borderId="65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8" fillId="0" borderId="0" xfId="0" applyFont="1" applyFill="1" applyBorder="1" applyProtection="1"/>
    <xf numFmtId="0" fontId="8" fillId="5" borderId="2" xfId="0" applyFont="1" applyFill="1" applyBorder="1" applyProtection="1"/>
    <xf numFmtId="0" fontId="8" fillId="5" borderId="2" xfId="0" applyFont="1" applyFill="1" applyBorder="1" applyProtection="1">
      <protection locked="0"/>
    </xf>
    <xf numFmtId="0" fontId="8" fillId="5" borderId="0" xfId="0" applyFont="1" applyFill="1" applyBorder="1" applyProtection="1">
      <protection locked="0"/>
    </xf>
    <xf numFmtId="0" fontId="8" fillId="2" borderId="0" xfId="0" applyFont="1" applyFill="1" applyBorder="1" applyProtection="1"/>
    <xf numFmtId="0" fontId="8" fillId="2" borderId="0" xfId="0" applyFont="1" applyFill="1" applyProtection="1"/>
    <xf numFmtId="0" fontId="8" fillId="3" borderId="0" xfId="0" applyFont="1" applyFill="1" applyProtection="1"/>
    <xf numFmtId="0" fontId="8" fillId="5" borderId="2" xfId="0" applyFont="1" applyFill="1" applyBorder="1" applyAlignment="1" applyProtection="1">
      <alignment horizontal="right" vertical="center"/>
      <protection locked="0"/>
    </xf>
    <xf numFmtId="0" fontId="8" fillId="0" borderId="42" xfId="0" applyFont="1" applyBorder="1" applyProtection="1"/>
    <xf numFmtId="0" fontId="8" fillId="0" borderId="0" xfId="0" applyFont="1" applyBorder="1" applyProtection="1"/>
    <xf numFmtId="0" fontId="8" fillId="5" borderId="0" xfId="0" applyFont="1" applyFill="1" applyBorder="1" applyAlignment="1" applyProtection="1">
      <alignment horizontal="right" vertical="center"/>
      <protection locked="0"/>
    </xf>
    <xf numFmtId="0" fontId="8" fillId="0" borderId="43" xfId="0" applyFont="1" applyBorder="1" applyProtection="1"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65" xfId="0" applyFont="1" applyBorder="1" applyAlignment="1" applyProtection="1">
      <alignment horizontal="right" vertical="center"/>
    </xf>
    <xf numFmtId="0" fontId="8" fillId="0" borderId="88" xfId="0" applyFont="1" applyBorder="1" applyProtection="1"/>
    <xf numFmtId="0" fontId="8" fillId="0" borderId="43" xfId="0" applyFont="1" applyBorder="1" applyProtection="1"/>
    <xf numFmtId="0" fontId="8" fillId="3" borderId="65" xfId="0" applyFont="1" applyFill="1" applyBorder="1" applyAlignment="1" applyProtection="1">
      <alignment horizontal="right" vertical="center"/>
    </xf>
    <xf numFmtId="0" fontId="8" fillId="3" borderId="88" xfId="0" applyFont="1" applyFill="1" applyBorder="1" applyProtection="1"/>
    <xf numFmtId="0" fontId="8" fillId="3" borderId="43" xfId="0" applyFont="1" applyFill="1" applyBorder="1" applyProtection="1"/>
    <xf numFmtId="0" fontId="8" fillId="3" borderId="0" xfId="0" applyFont="1" applyFill="1" applyBorder="1" applyAlignment="1" applyProtection="1">
      <alignment horizontal="right" vertical="center"/>
    </xf>
    <xf numFmtId="0" fontId="8" fillId="3" borderId="89" xfId="0" applyFont="1" applyFill="1" applyBorder="1" applyProtection="1"/>
    <xf numFmtId="0" fontId="18" fillId="3" borderId="0" xfId="0" applyNumberFormat="1" applyFont="1" applyFill="1" applyBorder="1" applyAlignment="1" applyProtection="1">
      <alignment horizontal="right" vertical="center"/>
    </xf>
    <xf numFmtId="0" fontId="8" fillId="3" borderId="90" xfId="0" applyFont="1" applyFill="1" applyBorder="1" applyProtection="1"/>
    <xf numFmtId="0" fontId="9" fillId="3" borderId="91" xfId="0" applyFont="1" applyFill="1" applyBorder="1" applyAlignment="1" applyProtection="1">
      <alignment horizontal="center" vertical="center"/>
    </xf>
    <xf numFmtId="0" fontId="8" fillId="3" borderId="91" xfId="0" applyFont="1" applyFill="1" applyBorder="1" applyAlignment="1" applyProtection="1">
      <alignment horizontal="left"/>
    </xf>
    <xf numFmtId="0" fontId="10" fillId="3" borderId="91" xfId="0" applyFont="1" applyFill="1" applyBorder="1" applyAlignment="1" applyProtection="1">
      <alignment horizontal="left"/>
    </xf>
    <xf numFmtId="0" fontId="8" fillId="3" borderId="91" xfId="0" applyFont="1" applyFill="1" applyBorder="1" applyProtection="1"/>
    <xf numFmtId="49" fontId="11" fillId="3" borderId="91" xfId="0" applyNumberFormat="1" applyFont="1" applyFill="1" applyBorder="1" applyAlignment="1" applyProtection="1">
      <alignment horizontal="center"/>
    </xf>
    <xf numFmtId="0" fontId="8" fillId="2" borderId="3" xfId="0" applyFont="1" applyFill="1" applyBorder="1" applyProtection="1"/>
    <xf numFmtId="0" fontId="8" fillId="2" borderId="64" xfId="0" applyFont="1" applyFill="1" applyBorder="1" applyProtection="1"/>
    <xf numFmtId="0" fontId="9" fillId="2" borderId="65" xfId="0" applyFont="1" applyFill="1" applyBorder="1" applyAlignment="1" applyProtection="1">
      <alignment horizontal="center" vertical="center"/>
    </xf>
    <xf numFmtId="0" fontId="8" fillId="2" borderId="65" xfId="0" applyFont="1" applyFill="1" applyBorder="1" applyAlignment="1" applyProtection="1">
      <alignment horizontal="left"/>
    </xf>
    <xf numFmtId="0" fontId="10" fillId="2" borderId="65" xfId="0" applyFont="1" applyFill="1" applyBorder="1" applyAlignment="1" applyProtection="1">
      <alignment horizontal="left"/>
    </xf>
    <xf numFmtId="0" fontId="8" fillId="2" borderId="65" xfId="0" applyFont="1" applyFill="1" applyBorder="1" applyProtection="1"/>
    <xf numFmtId="49" fontId="11" fillId="2" borderId="65" xfId="0" applyNumberFormat="1" applyFont="1" applyFill="1" applyBorder="1" applyAlignment="1" applyProtection="1">
      <alignment horizontal="center"/>
    </xf>
    <xf numFmtId="0" fontId="20" fillId="2" borderId="66" xfId="0" applyFont="1" applyFill="1" applyBorder="1" applyProtection="1"/>
    <xf numFmtId="0" fontId="20" fillId="2" borderId="0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20" fillId="2" borderId="0" xfId="0" applyFont="1" applyFill="1" applyBorder="1" applyProtection="1"/>
    <xf numFmtId="49" fontId="16" fillId="2" borderId="0" xfId="0" applyNumberFormat="1" applyFont="1" applyFill="1" applyBorder="1" applyAlignment="1" applyProtection="1">
      <alignment horizontal="center"/>
    </xf>
    <xf numFmtId="0" fontId="8" fillId="2" borderId="66" xfId="0" applyFont="1" applyFill="1" applyBorder="1" applyProtection="1"/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49" fontId="11" fillId="2" borderId="0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49" fontId="11" fillId="2" borderId="0" xfId="0" applyNumberFormat="1" applyFont="1" applyFill="1" applyBorder="1" applyAlignment="1" applyProtection="1">
      <alignment vertical="center" wrapText="1"/>
    </xf>
    <xf numFmtId="49" fontId="8" fillId="3" borderId="91" xfId="0" applyNumberFormat="1" applyFont="1" applyFill="1" applyBorder="1" applyAlignment="1" applyProtection="1">
      <alignment horizontal="left"/>
    </xf>
    <xf numFmtId="49" fontId="9" fillId="3" borderId="91" xfId="0" applyNumberFormat="1" applyFont="1" applyFill="1" applyBorder="1" applyAlignment="1" applyProtection="1">
      <alignment horizontal="left" vertical="center"/>
    </xf>
    <xf numFmtId="49" fontId="8" fillId="0" borderId="91" xfId="0" applyNumberFormat="1" applyFont="1" applyBorder="1" applyProtection="1"/>
    <xf numFmtId="49" fontId="8" fillId="3" borderId="91" xfId="0" applyNumberFormat="1" applyFont="1" applyFill="1" applyBorder="1" applyProtection="1"/>
    <xf numFmtId="49" fontId="12" fillId="3" borderId="91" xfId="0" applyNumberFormat="1" applyFont="1" applyFill="1" applyBorder="1" applyAlignment="1" applyProtection="1">
      <alignment horizontal="right"/>
    </xf>
    <xf numFmtId="49" fontId="11" fillId="0" borderId="65" xfId="0" applyNumberFormat="1" applyFont="1" applyBorder="1" applyAlignment="1" applyProtection="1">
      <alignment horizontal="center"/>
    </xf>
    <xf numFmtId="49" fontId="8" fillId="0" borderId="65" xfId="0" applyNumberFormat="1" applyFont="1" applyBorder="1" applyAlignment="1" applyProtection="1">
      <alignment horizontal="left"/>
    </xf>
    <xf numFmtId="49" fontId="9" fillId="0" borderId="65" xfId="0" applyNumberFormat="1" applyFont="1" applyBorder="1" applyAlignment="1" applyProtection="1">
      <alignment horizontal="left" vertical="center"/>
    </xf>
    <xf numFmtId="49" fontId="12" fillId="0" borderId="65" xfId="0" applyNumberFormat="1" applyFont="1" applyBorder="1" applyAlignment="1" applyProtection="1">
      <alignment horizontal="right"/>
    </xf>
    <xf numFmtId="49" fontId="17" fillId="2" borderId="0" xfId="0" applyNumberFormat="1" applyFont="1" applyFill="1" applyBorder="1" applyAlignment="1" applyProtection="1">
      <alignment horizontal="left"/>
    </xf>
    <xf numFmtId="49" fontId="17" fillId="2" borderId="0" xfId="0" applyNumberFormat="1" applyFont="1" applyFill="1" applyBorder="1" applyAlignment="1" applyProtection="1">
      <alignment horizontal="left" vertical="center"/>
    </xf>
    <xf numFmtId="49" fontId="20" fillId="2" borderId="0" xfId="0" applyNumberFormat="1" applyFont="1" applyFill="1" applyBorder="1" applyProtection="1"/>
    <xf numFmtId="49" fontId="26" fillId="2" borderId="0" xfId="0" applyNumberFormat="1" applyFont="1" applyFill="1" applyBorder="1" applyAlignment="1" applyProtection="1">
      <alignment horizontal="right"/>
    </xf>
    <xf numFmtId="49" fontId="8" fillId="2" borderId="0" xfId="0" applyNumberFormat="1" applyFont="1" applyFill="1" applyBorder="1" applyAlignment="1" applyProtection="1">
      <alignment horizontal="left"/>
    </xf>
    <xf numFmtId="49" fontId="9" fillId="2" borderId="0" xfId="0" applyNumberFormat="1" applyFont="1" applyFill="1" applyBorder="1" applyAlignment="1" applyProtection="1">
      <alignment horizontal="left" vertical="center"/>
    </xf>
    <xf numFmtId="49" fontId="8" fillId="2" borderId="0" xfId="0" applyNumberFormat="1" applyFont="1" applyFill="1" applyBorder="1" applyProtection="1"/>
    <xf numFmtId="49" fontId="12" fillId="2" borderId="0" xfId="0" applyNumberFormat="1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center" vertical="center"/>
    </xf>
    <xf numFmtId="49" fontId="17" fillId="3" borderId="0" xfId="0" applyNumberFormat="1" applyFont="1" applyFill="1" applyBorder="1" applyAlignment="1" applyProtection="1">
      <alignment horizontal="center"/>
    </xf>
    <xf numFmtId="49" fontId="19" fillId="3" borderId="0" xfId="0" applyNumberFormat="1" applyFont="1" applyFill="1" applyBorder="1" applyAlignment="1" applyProtection="1">
      <alignment vertical="center"/>
    </xf>
    <xf numFmtId="49" fontId="8" fillId="3" borderId="0" xfId="0" applyNumberFormat="1" applyFont="1" applyFill="1" applyBorder="1" applyAlignment="1" applyProtection="1">
      <alignment vertical="center"/>
    </xf>
    <xf numFmtId="49" fontId="11" fillId="3" borderId="91" xfId="0" applyNumberFormat="1" applyFont="1" applyFill="1" applyBorder="1" applyProtection="1"/>
    <xf numFmtId="49" fontId="11" fillId="0" borderId="65" xfId="0" applyNumberFormat="1" applyFont="1" applyBorder="1" applyProtection="1"/>
    <xf numFmtId="49" fontId="8" fillId="2" borderId="65" xfId="0" applyNumberFormat="1" applyFont="1" applyFill="1" applyBorder="1" applyProtection="1"/>
    <xf numFmtId="49" fontId="17" fillId="2" borderId="0" xfId="0" applyNumberFormat="1" applyFont="1" applyFill="1" applyBorder="1" applyProtection="1"/>
    <xf numFmtId="49" fontId="16" fillId="2" borderId="0" xfId="0" applyNumberFormat="1" applyFont="1" applyFill="1" applyBorder="1" applyProtection="1"/>
    <xf numFmtId="0" fontId="18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27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vertical="center"/>
    </xf>
    <xf numFmtId="49" fontId="28" fillId="2" borderId="0" xfId="0" applyNumberFormat="1" applyFont="1" applyFill="1" applyBorder="1" applyAlignment="1" applyProtection="1">
      <alignment vertical="center"/>
    </xf>
    <xf numFmtId="49" fontId="11" fillId="2" borderId="0" xfId="0" applyNumberFormat="1" applyFont="1" applyFill="1" applyBorder="1" applyAlignment="1" applyProtection="1"/>
    <xf numFmtId="49" fontId="8" fillId="0" borderId="0" xfId="0" applyNumberFormat="1" applyFont="1" applyFill="1" applyBorder="1" applyProtection="1"/>
    <xf numFmtId="49" fontId="29" fillId="3" borderId="0" xfId="0" applyNumberFormat="1" applyFont="1" applyFill="1" applyBorder="1" applyProtection="1"/>
    <xf numFmtId="49" fontId="8" fillId="2" borderId="91" xfId="0" applyNumberFormat="1" applyFont="1" applyFill="1" applyBorder="1" applyProtection="1"/>
    <xf numFmtId="49" fontId="22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</xf>
    <xf numFmtId="49" fontId="8" fillId="2" borderId="0" xfId="0" applyNumberFormat="1" applyFont="1" applyFill="1" applyProtection="1"/>
    <xf numFmtId="0" fontId="8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horizontal="center" vertical="center"/>
    </xf>
    <xf numFmtId="0" fontId="9" fillId="0" borderId="6" xfId="0" applyNumberFormat="1" applyFont="1" applyBorder="1" applyAlignment="1" applyProtection="1">
      <alignment horizontal="left" vertical="center"/>
    </xf>
    <xf numFmtId="0" fontId="9" fillId="0" borderId="12" xfId="0" applyNumberFormat="1" applyFont="1" applyBorder="1" applyAlignment="1" applyProtection="1">
      <alignment horizontal="left" vertical="center"/>
    </xf>
    <xf numFmtId="49" fontId="16" fillId="0" borderId="68" xfId="0" applyNumberFormat="1" applyFont="1" applyBorder="1" applyAlignment="1" applyProtection="1">
      <alignment horizontal="center" vertical="center"/>
    </xf>
    <xf numFmtId="0" fontId="9" fillId="0" borderId="5" xfId="0" applyNumberFormat="1" applyFont="1" applyBorder="1" applyAlignment="1" applyProtection="1">
      <alignment horizontal="left" vertical="center"/>
    </xf>
    <xf numFmtId="0" fontId="9" fillId="0" borderId="10" xfId="0" applyNumberFormat="1" applyFont="1" applyBorder="1" applyAlignment="1" applyProtection="1">
      <alignment horizontal="left" vertical="center"/>
    </xf>
    <xf numFmtId="49" fontId="16" fillId="0" borderId="70" xfId="0" applyNumberFormat="1" applyFont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</xf>
    <xf numFmtId="0" fontId="8" fillId="2" borderId="91" xfId="0" applyFont="1" applyFill="1" applyBorder="1" applyProtection="1"/>
    <xf numFmtId="0" fontId="8" fillId="2" borderId="91" xfId="0" applyFont="1" applyFill="1" applyBorder="1" applyAlignment="1" applyProtection="1">
      <alignment horizontal="left"/>
    </xf>
    <xf numFmtId="0" fontId="30" fillId="2" borderId="0" xfId="0" applyFont="1" applyFill="1" applyBorder="1" applyProtection="1"/>
    <xf numFmtId="49" fontId="11" fillId="2" borderId="0" xfId="0" applyNumberFormat="1" applyFont="1" applyFill="1" applyBorder="1" applyAlignment="1" applyProtection="1">
      <alignment vertical="center"/>
    </xf>
    <xf numFmtId="0" fontId="17" fillId="2" borderId="75" xfId="0" applyFont="1" applyFill="1" applyBorder="1" applyAlignment="1" applyProtection="1">
      <alignment horizontal="center" vertical="center"/>
    </xf>
    <xf numFmtId="0" fontId="17" fillId="2" borderId="92" xfId="0" applyFont="1" applyFill="1" applyBorder="1" applyAlignment="1" applyProtection="1">
      <alignment horizontal="center" vertical="center"/>
    </xf>
    <xf numFmtId="0" fontId="17" fillId="2" borderId="76" xfId="0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right" vertical="center"/>
    </xf>
    <xf numFmtId="0" fontId="8" fillId="3" borderId="49" xfId="0" applyFont="1" applyFill="1" applyBorder="1" applyProtection="1"/>
    <xf numFmtId="0" fontId="9" fillId="0" borderId="11" xfId="0" applyNumberFormat="1" applyFont="1" applyBorder="1" applyAlignment="1" applyProtection="1">
      <alignment horizontal="left" vertical="center"/>
    </xf>
    <xf numFmtId="0" fontId="9" fillId="4" borderId="72" xfId="0" applyFont="1" applyFill="1" applyBorder="1" applyAlignment="1" applyProtection="1">
      <alignment horizontal="left" vertical="center"/>
    </xf>
    <xf numFmtId="0" fontId="9" fillId="0" borderId="9" xfId="0" applyNumberFormat="1" applyFont="1" applyBorder="1" applyAlignment="1" applyProtection="1">
      <alignment horizontal="left" vertical="center"/>
    </xf>
    <xf numFmtId="0" fontId="8" fillId="3" borderId="85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right" vertical="center"/>
    </xf>
    <xf numFmtId="0" fontId="8" fillId="2" borderId="89" xfId="0" applyFont="1" applyFill="1" applyBorder="1" applyProtection="1"/>
    <xf numFmtId="0" fontId="8" fillId="2" borderId="0" xfId="0" applyFont="1" applyFill="1" applyBorder="1" applyAlignment="1" applyProtection="1">
      <alignment horizontal="right" vertical="center"/>
    </xf>
    <xf numFmtId="0" fontId="8" fillId="2" borderId="91" xfId="0" applyFont="1" applyFill="1" applyBorder="1" applyAlignment="1" applyProtection="1">
      <alignment horizontal="right" vertical="center"/>
    </xf>
    <xf numFmtId="0" fontId="8" fillId="2" borderId="93" xfId="0" applyFont="1" applyFill="1" applyBorder="1" applyProtection="1"/>
    <xf numFmtId="0" fontId="8" fillId="2" borderId="65" xfId="0" applyFont="1" applyFill="1" applyBorder="1" applyAlignment="1" applyProtection="1">
      <alignment horizontal="right" vertical="center"/>
    </xf>
    <xf numFmtId="0" fontId="8" fillId="2" borderId="88" xfId="0" applyFont="1" applyFill="1" applyBorder="1" applyProtection="1"/>
    <xf numFmtId="0" fontId="17" fillId="2" borderId="94" xfId="0" applyFont="1" applyFill="1" applyBorder="1" applyAlignment="1" applyProtection="1">
      <alignment horizontal="center" vertical="center"/>
    </xf>
    <xf numFmtId="0" fontId="17" fillId="2" borderId="95" xfId="0" applyFont="1" applyFill="1" applyBorder="1" applyAlignment="1" applyProtection="1">
      <alignment horizontal="center" vertical="center"/>
    </xf>
    <xf numFmtId="0" fontId="17" fillId="2" borderId="96" xfId="0" applyFont="1" applyFill="1" applyBorder="1" applyAlignment="1" applyProtection="1">
      <alignment horizontal="center" vertical="center"/>
    </xf>
    <xf numFmtId="0" fontId="9" fillId="2" borderId="97" xfId="0" applyFont="1" applyFill="1" applyBorder="1" applyAlignment="1" applyProtection="1">
      <alignment horizontal="center" vertical="center"/>
    </xf>
    <xf numFmtId="0" fontId="9" fillId="2" borderId="98" xfId="0" applyFont="1" applyFill="1" applyBorder="1" applyAlignment="1" applyProtection="1">
      <alignment horizontal="center" vertical="center"/>
    </xf>
    <xf numFmtId="0" fontId="31" fillId="2" borderId="99" xfId="0" applyFont="1" applyFill="1" applyBorder="1" applyAlignment="1" applyProtection="1">
      <alignment horizontal="left" vertical="center"/>
    </xf>
    <xf numFmtId="0" fontId="32" fillId="7" borderId="100" xfId="0" applyNumberFormat="1" applyFont="1" applyFill="1" applyBorder="1" applyAlignment="1" applyProtection="1">
      <alignment horizontal="center" vertical="center" wrapText="1"/>
    </xf>
    <xf numFmtId="0" fontId="32" fillId="7" borderId="68" xfId="0" applyNumberFormat="1" applyFont="1" applyFill="1" applyBorder="1" applyAlignment="1" applyProtection="1">
      <alignment horizontal="center" vertical="center" wrapText="1"/>
    </xf>
    <xf numFmtId="0" fontId="9" fillId="2" borderId="99" xfId="0" applyFont="1" applyFill="1" applyBorder="1" applyAlignment="1" applyProtection="1">
      <alignment horizontal="left" vertical="center"/>
    </xf>
    <xf numFmtId="0" fontId="32" fillId="2" borderId="100" xfId="0" applyNumberFormat="1" applyFont="1" applyFill="1" applyBorder="1" applyAlignment="1" applyProtection="1">
      <alignment horizontal="center" vertical="center"/>
    </xf>
    <xf numFmtId="0" fontId="9" fillId="2" borderId="101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9" fillId="2" borderId="86" xfId="0" applyFont="1" applyFill="1" applyBorder="1" applyAlignment="1" applyProtection="1">
      <alignment horizontal="left" vertical="center"/>
    </xf>
    <xf numFmtId="0" fontId="9" fillId="2" borderId="102" xfId="0" applyFont="1" applyFill="1" applyBorder="1" applyAlignment="1" applyProtection="1">
      <alignment horizontal="center" vertical="center"/>
    </xf>
    <xf numFmtId="0" fontId="9" fillId="2" borderId="103" xfId="0" applyFont="1" applyFill="1" applyBorder="1" applyAlignment="1" applyProtection="1">
      <alignment horizontal="center" vertical="center"/>
    </xf>
    <xf numFmtId="0" fontId="9" fillId="2" borderId="104" xfId="0" applyFont="1" applyFill="1" applyBorder="1" applyAlignment="1" applyProtection="1">
      <alignment horizontal="left" vertical="center"/>
    </xf>
    <xf numFmtId="0" fontId="8" fillId="2" borderId="90" xfId="0" applyFont="1" applyFill="1" applyBorder="1" applyProtection="1"/>
    <xf numFmtId="0" fontId="9" fillId="2" borderId="91" xfId="0" applyFont="1" applyFill="1" applyBorder="1" applyAlignment="1" applyProtection="1">
      <alignment horizontal="center" vertical="center"/>
    </xf>
    <xf numFmtId="0" fontId="10" fillId="2" borderId="91" xfId="0" applyFont="1" applyFill="1" applyBorder="1" applyAlignment="1" applyProtection="1">
      <alignment horizontal="left"/>
    </xf>
    <xf numFmtId="49" fontId="11" fillId="2" borderId="91" xfId="0" applyNumberFormat="1" applyFont="1" applyFill="1" applyBorder="1" applyAlignment="1" applyProtection="1">
      <alignment horizontal="center"/>
    </xf>
    <xf numFmtId="0" fontId="29" fillId="2" borderId="3" xfId="0" applyFont="1" applyFill="1" applyBorder="1" applyAlignment="1" applyProtection="1">
      <alignment vertical="center" textRotation="255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left" vertical="center"/>
      <protection locked="0"/>
    </xf>
    <xf numFmtId="49" fontId="10" fillId="2" borderId="0" xfId="0" applyNumberFormat="1" applyFont="1" applyFill="1" applyBorder="1" applyAlignment="1" applyProtection="1">
      <alignment vertical="top"/>
      <protection locked="0"/>
    </xf>
    <xf numFmtId="0" fontId="8" fillId="2" borderId="0" xfId="0" applyFont="1" applyFill="1" applyBorder="1" applyProtection="1">
      <protection locked="0"/>
    </xf>
    <xf numFmtId="49" fontId="11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Border="1" applyAlignment="1" applyProtection="1">
      <protection locked="0"/>
    </xf>
    <xf numFmtId="0" fontId="8" fillId="2" borderId="46" xfId="0" applyFont="1" applyFill="1" applyBorder="1" applyProtection="1"/>
    <xf numFmtId="0" fontId="8" fillId="2" borderId="47" xfId="0" applyFont="1" applyFill="1" applyBorder="1" applyProtection="1">
      <protection locked="0"/>
    </xf>
    <xf numFmtId="0" fontId="9" fillId="2" borderId="47" xfId="0" applyFont="1" applyFill="1" applyBorder="1" applyAlignment="1" applyProtection="1">
      <alignment horizontal="center" vertical="center"/>
      <protection locked="0"/>
    </xf>
    <xf numFmtId="0" fontId="10" fillId="2" borderId="47" xfId="0" applyFont="1" applyFill="1" applyBorder="1" applyProtection="1">
      <protection locked="0"/>
    </xf>
    <xf numFmtId="49" fontId="11" fillId="2" borderId="47" xfId="0" applyNumberFormat="1" applyFont="1" applyFill="1" applyBorder="1" applyAlignment="1" applyProtection="1">
      <alignment horizontal="center"/>
      <protection locked="0"/>
    </xf>
    <xf numFmtId="0" fontId="17" fillId="2" borderId="105" xfId="0" applyFont="1" applyFill="1" applyBorder="1" applyAlignment="1" applyProtection="1">
      <alignment horizontal="center" vertical="center"/>
    </xf>
    <xf numFmtId="0" fontId="9" fillId="2" borderId="97" xfId="0" applyFont="1" applyFill="1" applyBorder="1" applyAlignment="1" applyProtection="1">
      <alignment vertical="center"/>
    </xf>
    <xf numFmtId="0" fontId="9" fillId="2" borderId="98" xfId="0" applyFont="1" applyFill="1" applyBorder="1" applyAlignment="1" applyProtection="1">
      <alignment vertical="center"/>
    </xf>
    <xf numFmtId="0" fontId="9" fillId="2" borderId="14" xfId="0" applyFont="1" applyFill="1" applyBorder="1" applyAlignment="1" applyProtection="1">
      <alignment horizontal="left" vertical="center"/>
    </xf>
    <xf numFmtId="49" fontId="12" fillId="2" borderId="0" xfId="0" applyNumberFormat="1" applyFont="1" applyFill="1" applyBorder="1" applyAlignment="1" applyProtection="1">
      <alignment horizontal="right" vertical="center"/>
    </xf>
    <xf numFmtId="0" fontId="9" fillId="2" borderId="102" xfId="0" applyFont="1" applyFill="1" applyBorder="1" applyAlignment="1" applyProtection="1">
      <alignment vertical="center"/>
    </xf>
    <xf numFmtId="49" fontId="20" fillId="2" borderId="0" xfId="0" applyNumberFormat="1" applyFont="1" applyFill="1" applyBorder="1" applyAlignment="1" applyProtection="1">
      <alignment horizontal="left" vertical="center"/>
    </xf>
    <xf numFmtId="0" fontId="9" fillId="2" borderId="103" xfId="0" applyFont="1" applyFill="1" applyBorder="1" applyAlignment="1" applyProtection="1">
      <alignment vertical="center"/>
    </xf>
    <xf numFmtId="49" fontId="20" fillId="2" borderId="91" xfId="0" applyNumberFormat="1" applyFont="1" applyFill="1" applyBorder="1" applyAlignment="1" applyProtection="1">
      <alignment horizontal="left" vertical="center"/>
    </xf>
    <xf numFmtId="49" fontId="12" fillId="2" borderId="91" xfId="0" applyNumberFormat="1" applyFont="1" applyFill="1" applyBorder="1" applyAlignment="1" applyProtection="1">
      <alignment horizontal="right"/>
    </xf>
    <xf numFmtId="49" fontId="8" fillId="2" borderId="0" xfId="0" applyNumberFormat="1" applyFont="1" applyFill="1" applyBorder="1" applyProtection="1"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2" fillId="2" borderId="0" xfId="0" applyNumberFormat="1" applyFont="1" applyFill="1" applyBorder="1" applyAlignment="1" applyProtection="1">
      <alignment horizontal="right"/>
      <protection locked="0"/>
    </xf>
    <xf numFmtId="49" fontId="8" fillId="2" borderId="47" xfId="0" applyNumberFormat="1" applyFont="1" applyFill="1" applyBorder="1" applyProtection="1">
      <protection locked="0"/>
    </xf>
    <xf numFmtId="49" fontId="8" fillId="2" borderId="47" xfId="0" applyNumberFormat="1" applyFont="1" applyFill="1" applyBorder="1" applyAlignment="1" applyProtection="1">
      <alignment horizontal="left" vertical="center"/>
      <protection locked="0"/>
    </xf>
    <xf numFmtId="49" fontId="12" fillId="2" borderId="47" xfId="0" applyNumberFormat="1" applyFont="1" applyFill="1" applyBorder="1" applyAlignment="1" applyProtection="1">
      <alignment horizontal="right"/>
      <protection locked="0"/>
    </xf>
    <xf numFmtId="49" fontId="11" fillId="2" borderId="0" xfId="0" applyNumberFormat="1" applyFont="1" applyFill="1" applyBorder="1" applyProtection="1"/>
    <xf numFmtId="49" fontId="8" fillId="2" borderId="0" xfId="0" applyNumberFormat="1" applyFont="1" applyFill="1" applyBorder="1" applyAlignment="1" applyProtection="1">
      <alignment vertical="center"/>
    </xf>
    <xf numFmtId="49" fontId="8" fillId="2" borderId="0" xfId="0" applyNumberFormat="1" applyFont="1" applyFill="1" applyBorder="1" applyAlignment="1" applyProtection="1"/>
    <xf numFmtId="0" fontId="9" fillId="2" borderId="98" xfId="0" applyFont="1" applyFill="1" applyBorder="1" applyAlignment="1" applyProtection="1">
      <alignment horizontal="left" vertical="center"/>
    </xf>
    <xf numFmtId="0" fontId="9" fillId="0" borderId="97" xfId="0" applyFont="1" applyFill="1" applyBorder="1" applyAlignment="1" applyProtection="1">
      <alignment vertical="center"/>
    </xf>
    <xf numFmtId="0" fontId="31" fillId="0" borderId="98" xfId="0" applyFont="1" applyFill="1" applyBorder="1" applyAlignment="1" applyProtection="1">
      <alignment horizontal="left" vertical="center"/>
    </xf>
    <xf numFmtId="0" fontId="9" fillId="8" borderId="98" xfId="0" applyFont="1" applyFill="1" applyBorder="1" applyAlignment="1" applyProtection="1">
      <alignment horizontal="left" vertical="center"/>
    </xf>
    <xf numFmtId="0" fontId="9" fillId="8" borderId="99" xfId="0" applyFont="1" applyFill="1" applyBorder="1" applyAlignment="1" applyProtection="1">
      <alignment horizontal="left" vertical="center"/>
    </xf>
    <xf numFmtId="0" fontId="17" fillId="2" borderId="98" xfId="0" applyFont="1" applyFill="1" applyBorder="1" applyAlignment="1" applyProtection="1">
      <alignment horizontal="left" vertical="center"/>
    </xf>
    <xf numFmtId="0" fontId="17" fillId="2" borderId="99" xfId="0" applyFont="1" applyFill="1" applyBorder="1" applyAlignment="1" applyProtection="1">
      <alignment horizontal="left" vertical="center"/>
    </xf>
    <xf numFmtId="0" fontId="9" fillId="8" borderId="103" xfId="0" applyFont="1" applyFill="1" applyBorder="1" applyAlignment="1" applyProtection="1">
      <alignment horizontal="left" vertical="center"/>
    </xf>
    <xf numFmtId="0" fontId="9" fillId="8" borderId="104" xfId="0" applyFont="1" applyFill="1" applyBorder="1" applyAlignment="1" applyProtection="1">
      <alignment horizontal="left" vertical="center"/>
    </xf>
    <xf numFmtId="0" fontId="9" fillId="2" borderId="103" xfId="0" applyFont="1" applyFill="1" applyBorder="1" applyAlignment="1" applyProtection="1">
      <alignment horizontal="left" vertical="center"/>
    </xf>
    <xf numFmtId="49" fontId="11" fillId="2" borderId="0" xfId="0" applyNumberFormat="1" applyFont="1" applyFill="1" applyBorder="1" applyProtection="1">
      <protection locked="0"/>
    </xf>
    <xf numFmtId="49" fontId="11" fillId="2" borderId="47" xfId="0" applyNumberFormat="1" applyFont="1" applyFill="1" applyBorder="1" applyProtection="1">
      <protection locked="0"/>
    </xf>
    <xf numFmtId="0" fontId="31" fillId="0" borderId="99" xfId="0" applyFont="1" applyFill="1" applyBorder="1" applyAlignment="1" applyProtection="1">
      <alignment horizontal="left" vertical="center"/>
    </xf>
    <xf numFmtId="49" fontId="8" fillId="0" borderId="0" xfId="0" applyNumberFormat="1" applyFont="1" applyBorder="1" applyProtection="1"/>
    <xf numFmtId="0" fontId="33" fillId="7" borderId="100" xfId="0" applyNumberFormat="1" applyFont="1" applyFill="1" applyBorder="1" applyAlignment="1" applyProtection="1">
      <alignment horizontal="center" vertical="center"/>
    </xf>
    <xf numFmtId="0" fontId="17" fillId="2" borderId="103" xfId="0" applyFont="1" applyFill="1" applyBorder="1" applyAlignment="1" applyProtection="1">
      <alignment horizontal="left" vertical="center"/>
    </xf>
    <xf numFmtId="0" fontId="34" fillId="2" borderId="100" xfId="0" applyNumberFormat="1" applyFont="1" applyFill="1" applyBorder="1" applyAlignment="1" applyProtection="1">
      <alignment horizontal="center" vertical="center"/>
    </xf>
    <xf numFmtId="0" fontId="17" fillId="2" borderId="104" xfId="0" applyFont="1" applyFill="1" applyBorder="1" applyAlignment="1" applyProtection="1">
      <alignment horizontal="left" vertical="center"/>
    </xf>
    <xf numFmtId="0" fontId="17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horizontal="center" vertical="center"/>
    </xf>
    <xf numFmtId="0" fontId="8" fillId="0" borderId="91" xfId="0" applyFont="1" applyBorder="1" applyProtection="1"/>
    <xf numFmtId="0" fontId="8" fillId="0" borderId="91" xfId="0" applyFont="1" applyBorder="1" applyAlignment="1" applyProtection="1">
      <alignment horizontal="left"/>
    </xf>
    <xf numFmtId="0" fontId="8" fillId="0" borderId="48" xfId="0" applyFont="1" applyBorder="1" applyProtection="1">
      <protection locked="0"/>
    </xf>
    <xf numFmtId="0" fontId="8" fillId="0" borderId="82" xfId="0" applyFont="1" applyBorder="1" applyProtection="1">
      <protection locked="0"/>
    </xf>
    <xf numFmtId="0" fontId="8" fillId="0" borderId="24" xfId="0" applyFont="1" applyBorder="1" applyProtection="1">
      <protection locked="0"/>
    </xf>
    <xf numFmtId="0" fontId="8" fillId="0" borderId="35" xfId="0" applyFont="1" applyBorder="1" applyProtection="1">
      <protection locked="0"/>
    </xf>
    <xf numFmtId="0" fontId="8" fillId="2" borderId="0" xfId="0" applyFont="1" applyFill="1" applyBorder="1" applyAlignment="1" applyProtection="1">
      <alignment horizontal="left" vertical="top"/>
      <protection locked="0"/>
    </xf>
    <xf numFmtId="0" fontId="8" fillId="0" borderId="51" xfId="0" applyFont="1" applyBorder="1" applyProtection="1">
      <protection locked="0"/>
    </xf>
    <xf numFmtId="0" fontId="8" fillId="0" borderId="83" xfId="0" applyFont="1" applyBorder="1" applyProtection="1">
      <protection locked="0"/>
    </xf>
    <xf numFmtId="0" fontId="8" fillId="0" borderId="51" xfId="0" applyFont="1" applyBorder="1" applyAlignment="1" applyProtection="1">
      <protection locked="0"/>
    </xf>
    <xf numFmtId="0" fontId="8" fillId="0" borderId="83" xfId="0" applyFont="1" applyBorder="1" applyAlignment="1" applyProtection="1">
      <protection locked="0"/>
    </xf>
    <xf numFmtId="0" fontId="8" fillId="0" borderId="17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47" xfId="0" applyFont="1" applyBorder="1" applyProtection="1">
      <protection locked="0"/>
    </xf>
    <xf numFmtId="0" fontId="8" fillId="3" borderId="91" xfId="0" applyFont="1" applyFill="1" applyBorder="1" applyAlignment="1" applyProtection="1">
      <alignment horizontal="right" vertical="center"/>
    </xf>
    <xf numFmtId="0" fontId="8" fillId="3" borderId="93" xfId="0" applyFont="1" applyFill="1" applyBorder="1" applyProtection="1"/>
    <xf numFmtId="0" fontId="8" fillId="0" borderId="48" xfId="0" applyFont="1" applyBorder="1" applyAlignment="1" applyProtection="1">
      <alignment horizontal="left" vertical="top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82" xfId="0" applyFont="1" applyBorder="1" applyAlignment="1" applyProtection="1">
      <alignment horizontal="left" vertical="top"/>
      <protection locked="0"/>
    </xf>
    <xf numFmtId="0" fontId="8" fillId="0" borderId="24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35" xfId="0" applyFont="1" applyBorder="1" applyAlignment="1" applyProtection="1">
      <alignment horizontal="left" vertical="top"/>
      <protection locked="0"/>
    </xf>
    <xf numFmtId="0" fontId="8" fillId="0" borderId="16" xfId="0" applyFont="1" applyBorder="1" applyAlignment="1" applyProtection="1">
      <protection locked="0"/>
    </xf>
    <xf numFmtId="0" fontId="8" fillId="0" borderId="24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51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51" xfId="0" applyFont="1" applyBorder="1" applyAlignment="1" applyProtection="1">
      <alignment horizontal="left" vertical="top" wrapText="1"/>
      <protection locked="0"/>
    </xf>
    <xf numFmtId="0" fontId="8" fillId="0" borderId="16" xfId="0" applyFont="1" applyBorder="1" applyAlignment="1" applyProtection="1">
      <alignment horizontal="left" vertical="top" wrapText="1"/>
      <protection locked="0"/>
    </xf>
    <xf numFmtId="0" fontId="8" fillId="0" borderId="83" xfId="0" applyFont="1" applyBorder="1" applyAlignment="1" applyProtection="1">
      <alignment horizontal="left" vertical="top"/>
      <protection locked="0"/>
    </xf>
    <xf numFmtId="0" fontId="35" fillId="0" borderId="17" xfId="0" applyFont="1" applyBorder="1" applyAlignment="1" applyProtection="1">
      <alignment vertical="center"/>
      <protection locked="0"/>
    </xf>
    <xf numFmtId="0" fontId="9" fillId="0" borderId="82" xfId="0" applyFont="1" applyBorder="1" applyAlignment="1" applyProtection="1">
      <alignment vertical="center"/>
      <protection locked="0"/>
    </xf>
    <xf numFmtId="0" fontId="24" fillId="0" borderId="10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Protection="1"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9" fillId="0" borderId="68" xfId="0" applyFont="1" applyBorder="1" applyAlignment="1" applyProtection="1">
      <alignment horizontal="center" vertical="center"/>
      <protection locked="0"/>
    </xf>
    <xf numFmtId="0" fontId="14" fillId="0" borderId="51" xfId="0" applyFont="1" applyBorder="1" applyAlignment="1" applyProtection="1">
      <alignment horizontal="center" vertical="center"/>
      <protection locked="0"/>
    </xf>
    <xf numFmtId="0" fontId="14" fillId="0" borderId="83" xfId="0" applyFont="1" applyBorder="1" applyAlignment="1" applyProtection="1">
      <alignment horizontal="center" vertical="center"/>
      <protection locked="0"/>
    </xf>
    <xf numFmtId="0" fontId="9" fillId="0" borderId="70" xfId="0" applyFont="1" applyBorder="1" applyAlignment="1" applyProtection="1">
      <alignment horizontal="center" vertical="center"/>
      <protection locked="0"/>
    </xf>
    <xf numFmtId="0" fontId="21" fillId="0" borderId="87" xfId="0" applyFont="1" applyBorder="1" applyAlignment="1" applyProtection="1">
      <alignment horizontal="center" vertical="center"/>
      <protection locked="0"/>
    </xf>
    <xf numFmtId="0" fontId="8" fillId="0" borderId="87" xfId="0" applyFont="1" applyBorder="1" applyAlignment="1" applyProtection="1">
      <alignment horizontal="right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33" fillId="0" borderId="35" xfId="0" applyFont="1" applyBorder="1" applyAlignment="1" applyProtection="1">
      <alignment horizontal="center" vertical="center"/>
      <protection locked="0"/>
    </xf>
    <xf numFmtId="0" fontId="19" fillId="0" borderId="87" xfId="0" applyFont="1" applyBorder="1" applyAlignment="1" applyProtection="1">
      <alignment horizontal="center" vertical="center"/>
      <protection locked="0"/>
    </xf>
    <xf numFmtId="0" fontId="33" fillId="0" borderId="51" xfId="0" applyFont="1" applyBorder="1" applyAlignment="1" applyProtection="1">
      <alignment horizontal="center" vertical="center"/>
      <protection locked="0"/>
    </xf>
    <xf numFmtId="0" fontId="33" fillId="0" borderId="83" xfId="0" applyFont="1" applyBorder="1" applyAlignment="1" applyProtection="1">
      <alignment horizontal="center" vertical="center"/>
      <protection locked="0"/>
    </xf>
    <xf numFmtId="0" fontId="8" fillId="0" borderId="70" xfId="0" applyFont="1" applyBorder="1" applyAlignment="1" applyProtection="1">
      <alignment horizontal="right" vertical="center"/>
      <protection locked="0"/>
    </xf>
    <xf numFmtId="0" fontId="8" fillId="0" borderId="35" xfId="0" applyFont="1" applyBorder="1" applyAlignment="1" applyProtection="1">
      <alignment horizontal="right" vertical="center"/>
      <protection locked="0"/>
    </xf>
    <xf numFmtId="14" fontId="19" fillId="0" borderId="35" xfId="0" applyNumberFormat="1" applyFont="1" applyBorder="1" applyAlignment="1" applyProtection="1">
      <alignment horizontal="center"/>
      <protection locked="0"/>
    </xf>
    <xf numFmtId="0" fontId="8" fillId="0" borderId="87" xfId="0" applyFont="1" applyBorder="1" applyAlignment="1" applyProtection="1">
      <alignment horizontal="center" vertical="center"/>
      <protection locked="0"/>
    </xf>
    <xf numFmtId="0" fontId="8" fillId="0" borderId="83" xfId="0" applyFont="1" applyBorder="1" applyAlignment="1" applyProtection="1">
      <alignment horizontal="right" vertical="center"/>
      <protection locked="0"/>
    </xf>
    <xf numFmtId="0" fontId="8" fillId="0" borderId="70" xfId="0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horizontal="right" vertical="center"/>
      <protection locked="0"/>
    </xf>
    <xf numFmtId="0" fontId="8" fillId="0" borderId="106" xfId="0" applyFont="1" applyBorder="1" applyProtection="1"/>
    <xf numFmtId="0" fontId="19" fillId="0" borderId="0" xfId="0" applyFont="1" applyProtection="1"/>
    <xf numFmtId="0" fontId="36" fillId="0" borderId="0" xfId="0" applyFont="1"/>
    <xf numFmtId="0" fontId="37" fillId="5" borderId="0" xfId="0" applyFont="1" applyFill="1"/>
    <xf numFmtId="0" fontId="38" fillId="9" borderId="107" xfId="0" applyFont="1" applyFill="1" applyBorder="1" applyAlignment="1">
      <alignment horizontal="center"/>
    </xf>
    <xf numFmtId="0" fontId="38" fillId="9" borderId="108" xfId="0" applyFont="1" applyFill="1" applyBorder="1" applyAlignment="1">
      <alignment horizontal="center"/>
    </xf>
    <xf numFmtId="0" fontId="38" fillId="9" borderId="105" xfId="0" applyFont="1" applyFill="1" applyBorder="1" applyAlignment="1">
      <alignment horizontal="center"/>
    </xf>
    <xf numFmtId="0" fontId="38" fillId="9" borderId="109" xfId="0" applyFont="1" applyFill="1" applyBorder="1" applyAlignment="1">
      <alignment horizontal="center"/>
    </xf>
    <xf numFmtId="0" fontId="38" fillId="9" borderId="110" xfId="0" applyFont="1" applyFill="1" applyBorder="1" applyAlignment="1">
      <alignment horizontal="center"/>
    </xf>
    <xf numFmtId="0" fontId="38" fillId="9" borderId="111" xfId="0" applyFont="1" applyFill="1" applyBorder="1" applyAlignment="1">
      <alignment horizontal="center"/>
    </xf>
    <xf numFmtId="0" fontId="38" fillId="9" borderId="112" xfId="0" applyFont="1" applyFill="1" applyBorder="1" applyAlignment="1">
      <alignment horizontal="center"/>
    </xf>
    <xf numFmtId="0" fontId="38" fillId="9" borderId="103" xfId="0" applyFont="1" applyFill="1" applyBorder="1" applyAlignment="1">
      <alignment horizontal="center"/>
    </xf>
    <xf numFmtId="0" fontId="38" fillId="9" borderId="113" xfId="0" applyFont="1" applyFill="1" applyBorder="1" applyAlignment="1">
      <alignment horizontal="center"/>
    </xf>
    <xf numFmtId="0" fontId="0" fillId="0" borderId="85" xfId="0" applyBorder="1"/>
    <xf numFmtId="0" fontId="0" fillId="10" borderId="76" xfId="0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6" xfId="0" applyBorder="1" applyProtection="1">
      <protection locked="0"/>
    </xf>
    <xf numFmtId="0" fontId="0" fillId="5" borderId="76" xfId="0" applyFill="1" applyBorder="1" applyProtection="1">
      <protection locked="0"/>
    </xf>
    <xf numFmtId="0" fontId="0" fillId="5" borderId="81" xfId="0" applyFill="1" applyBorder="1" applyProtection="1">
      <protection locked="0"/>
    </xf>
    <xf numFmtId="0" fontId="0" fillId="0" borderId="97" xfId="0" applyBorder="1"/>
    <xf numFmtId="0" fontId="0" fillId="10" borderId="9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 applyProtection="1">
      <protection locked="0"/>
    </xf>
    <xf numFmtId="0" fontId="0" fillId="5" borderId="98" xfId="0" applyFill="1" applyBorder="1" applyProtection="1">
      <protection locked="0"/>
    </xf>
    <xf numFmtId="0" fontId="0" fillId="5" borderId="99" xfId="0" applyFill="1" applyBorder="1" applyProtection="1">
      <protection locked="0"/>
    </xf>
    <xf numFmtId="0" fontId="39" fillId="5" borderId="98" xfId="0" applyFont="1" applyFill="1" applyBorder="1" applyProtection="1">
      <protection locked="0"/>
    </xf>
    <xf numFmtId="0" fontId="0" fillId="11" borderId="98" xfId="0" applyFill="1" applyBorder="1" applyAlignment="1">
      <alignment horizontal="center"/>
    </xf>
    <xf numFmtId="0" fontId="0" fillId="12" borderId="98" xfId="0" applyFill="1" applyBorder="1" applyAlignment="1">
      <alignment horizontal="center"/>
    </xf>
    <xf numFmtId="0" fontId="0" fillId="0" borderId="98" xfId="0" applyBorder="1" applyAlignment="1" applyProtection="1">
      <alignment horizontal="center"/>
      <protection locked="0"/>
    </xf>
    <xf numFmtId="0" fontId="7" fillId="5" borderId="98" xfId="0" applyFont="1" applyFill="1" applyBorder="1" applyProtection="1">
      <protection locked="0"/>
    </xf>
    <xf numFmtId="0" fontId="7" fillId="5" borderId="99" xfId="0" applyFont="1" applyFill="1" applyBorder="1" applyProtection="1">
      <protection locked="0"/>
    </xf>
    <xf numFmtId="0" fontId="0" fillId="13" borderId="98" xfId="0" applyFill="1" applyBorder="1" applyAlignment="1">
      <alignment horizontal="center"/>
    </xf>
    <xf numFmtId="0" fontId="0" fillId="13" borderId="98" xfId="0" applyFill="1" applyBorder="1" applyProtection="1">
      <protection locked="0"/>
    </xf>
    <xf numFmtId="0" fontId="40" fillId="13" borderId="98" xfId="0" applyFont="1" applyFill="1" applyBorder="1" applyProtection="1">
      <protection locked="0"/>
    </xf>
    <xf numFmtId="0" fontId="7" fillId="13" borderId="98" xfId="0" applyFont="1" applyFill="1" applyBorder="1" applyProtection="1">
      <protection locked="0"/>
    </xf>
    <xf numFmtId="0" fontId="0" fillId="14" borderId="97" xfId="0" applyFill="1" applyBorder="1"/>
    <xf numFmtId="0" fontId="0" fillId="14" borderId="98" xfId="0" applyFill="1" applyBorder="1" applyAlignment="1">
      <alignment horizontal="center"/>
    </xf>
    <xf numFmtId="0" fontId="0" fillId="14" borderId="98" xfId="0" applyFill="1" applyBorder="1" applyAlignment="1" applyProtection="1">
      <alignment horizontal="center"/>
      <protection locked="0"/>
    </xf>
    <xf numFmtId="0" fontId="0" fillId="14" borderId="98" xfId="0" applyFill="1" applyBorder="1" applyProtection="1">
      <protection locked="0"/>
    </xf>
    <xf numFmtId="0" fontId="41" fillId="15" borderId="98" xfId="0" applyFont="1" applyFill="1" applyBorder="1" applyProtection="1">
      <protection locked="0"/>
    </xf>
    <xf numFmtId="0" fontId="0" fillId="15" borderId="99" xfId="0" applyFill="1" applyBorder="1" applyProtection="1">
      <protection locked="0"/>
    </xf>
    <xf numFmtId="0" fontId="42" fillId="15" borderId="98" xfId="0" applyFont="1" applyFill="1" applyBorder="1" applyProtection="1">
      <protection locked="0"/>
    </xf>
    <xf numFmtId="0" fontId="0" fillId="16" borderId="98" xfId="0" applyFill="1" applyBorder="1" applyAlignment="1">
      <alignment horizontal="center"/>
    </xf>
    <xf numFmtId="0" fontId="0" fillId="0" borderId="98" xfId="0" applyBorder="1" applyAlignment="1" applyProtection="1">
      <alignment horizontal="center"/>
    </xf>
    <xf numFmtId="0" fontId="7" fillId="13" borderId="98" xfId="0" applyFont="1" applyFill="1" applyBorder="1" applyProtection="1"/>
    <xf numFmtId="0" fontId="40" fillId="5" borderId="98" xfId="0" applyFont="1" applyFill="1" applyBorder="1" applyProtection="1">
      <protection locked="0"/>
    </xf>
    <xf numFmtId="0" fontId="40" fillId="5" borderId="99" xfId="0" applyFont="1" applyFill="1" applyBorder="1" applyProtection="1">
      <protection locked="0"/>
    </xf>
    <xf numFmtId="0" fontId="0" fillId="17" borderId="98" xfId="0" applyFill="1" applyBorder="1" applyAlignment="1">
      <alignment horizontal="center"/>
    </xf>
    <xf numFmtId="0" fontId="0" fillId="0" borderId="97" xfId="0" applyBorder="1" applyAlignment="1">
      <alignment vertical="center"/>
    </xf>
    <xf numFmtId="0" fontId="0" fillId="16" borderId="98" xfId="0" applyFill="1" applyBorder="1" applyAlignment="1">
      <alignment horizontal="center" vertical="center"/>
    </xf>
    <xf numFmtId="0" fontId="0" fillId="0" borderId="98" xfId="0" applyBorder="1" applyAlignment="1" applyProtection="1">
      <alignment horizontal="center" wrapText="1"/>
      <protection locked="0"/>
    </xf>
    <xf numFmtId="0" fontId="0" fillId="5" borderId="98" xfId="0" applyFill="1" applyBorder="1" applyAlignment="1" applyProtection="1">
      <alignment vertical="center"/>
      <protection locked="0"/>
    </xf>
    <xf numFmtId="0" fontId="0" fillId="5" borderId="99" xfId="0" applyFill="1" applyBorder="1" applyAlignment="1" applyProtection="1">
      <alignment vertical="center"/>
      <protection locked="0"/>
    </xf>
    <xf numFmtId="0" fontId="0" fillId="11" borderId="98" xfId="0" applyFill="1" applyBorder="1" applyAlignment="1">
      <alignment horizontal="center" vertical="center"/>
    </xf>
    <xf numFmtId="0" fontId="7" fillId="5" borderId="98" xfId="0" applyFont="1" applyFill="1" applyBorder="1" applyAlignment="1" applyProtection="1">
      <alignment vertical="center"/>
      <protection locked="0"/>
    </xf>
    <xf numFmtId="0" fontId="7" fillId="5" borderId="99" xfId="0" applyFont="1" applyFill="1" applyBorder="1" applyAlignment="1" applyProtection="1">
      <alignment vertical="center"/>
      <protection locked="0"/>
    </xf>
    <xf numFmtId="0" fontId="0" fillId="0" borderId="102" xfId="0" applyBorder="1"/>
    <xf numFmtId="0" fontId="0" fillId="10" borderId="103" xfId="0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3" xfId="0" applyBorder="1" applyProtection="1">
      <protection locked="0"/>
    </xf>
    <xf numFmtId="0" fontId="7" fillId="5" borderId="103" xfId="0" applyFont="1" applyFill="1" applyBorder="1" applyProtection="1">
      <protection locked="0"/>
    </xf>
    <xf numFmtId="0" fontId="7" fillId="5" borderId="104" xfId="0" applyFont="1" applyFill="1" applyBorder="1" applyProtection="1">
      <protection locked="0"/>
    </xf>
    <xf numFmtId="0" fontId="43" fillId="9" borderId="112" xfId="0" applyFont="1" applyFill="1" applyBorder="1" applyAlignment="1">
      <alignment horizontal="center"/>
    </xf>
    <xf numFmtId="0" fontId="0" fillId="11" borderId="76" xfId="0" applyFill="1" applyBorder="1" applyAlignment="1">
      <alignment horizontal="center"/>
    </xf>
    <xf numFmtId="0" fontId="0" fillId="18" borderId="76" xfId="0" applyFill="1" applyBorder="1" applyAlignment="1">
      <alignment horizontal="center"/>
    </xf>
    <xf numFmtId="0" fontId="0" fillId="4" borderId="76" xfId="0" applyFill="1" applyBorder="1" applyAlignment="1" applyProtection="1">
      <alignment horizontal="center"/>
      <protection locked="0"/>
    </xf>
    <xf numFmtId="0" fontId="0" fillId="4" borderId="76" xfId="0" applyFill="1" applyBorder="1" applyProtection="1">
      <protection locked="0"/>
    </xf>
    <xf numFmtId="0" fontId="7" fillId="13" borderId="76" xfId="0" applyFont="1" applyFill="1" applyBorder="1" applyProtection="1">
      <protection locked="0"/>
    </xf>
    <xf numFmtId="0" fontId="7" fillId="5" borderId="81" xfId="0" applyFont="1" applyFill="1" applyBorder="1" applyProtection="1">
      <protection locked="0"/>
    </xf>
    <xf numFmtId="0" fontId="0" fillId="18" borderId="98" xfId="0" applyFill="1" applyBorder="1" applyAlignment="1">
      <alignment horizontal="center"/>
    </xf>
    <xf numFmtId="0" fontId="0" fillId="4" borderId="98" xfId="0" applyFill="1" applyBorder="1" applyAlignment="1" applyProtection="1">
      <alignment horizontal="center"/>
      <protection locked="0"/>
    </xf>
    <xf numFmtId="0" fontId="0" fillId="4" borderId="98" xfId="0" applyFill="1" applyBorder="1" applyProtection="1">
      <protection locked="0"/>
    </xf>
    <xf numFmtId="0" fontId="0" fillId="19" borderId="98" xfId="0" applyFill="1" applyBorder="1" applyAlignment="1">
      <alignment horizontal="center"/>
    </xf>
    <xf numFmtId="0" fontId="0" fillId="20" borderId="98" xfId="0" applyFill="1" applyBorder="1" applyAlignment="1">
      <alignment horizontal="center"/>
    </xf>
    <xf numFmtId="0" fontId="44" fillId="13" borderId="98" xfId="0" applyFont="1" applyFill="1" applyBorder="1" applyProtection="1">
      <protection locked="0"/>
    </xf>
    <xf numFmtId="0" fontId="45" fillId="5" borderId="98" xfId="0" applyFont="1" applyFill="1" applyBorder="1" applyProtection="1">
      <protection locked="0"/>
    </xf>
    <xf numFmtId="0" fontId="44" fillId="5" borderId="98" xfId="0" applyFont="1" applyFill="1" applyBorder="1" applyProtection="1">
      <protection locked="0"/>
    </xf>
    <xf numFmtId="0" fontId="0" fillId="6" borderId="97" xfId="0" applyFill="1" applyBorder="1"/>
    <xf numFmtId="0" fontId="0" fillId="6" borderId="98" xfId="0" applyFill="1" applyBorder="1" applyAlignment="1">
      <alignment horizontal="center"/>
    </xf>
    <xf numFmtId="0" fontId="45" fillId="13" borderId="98" xfId="0" applyFont="1" applyFill="1" applyBorder="1" applyProtection="1">
      <protection locked="0"/>
    </xf>
    <xf numFmtId="0" fontId="0" fillId="0" borderId="84" xfId="0" applyBorder="1"/>
    <xf numFmtId="0" fontId="0" fillId="10" borderId="75" xfId="0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20" borderId="75" xfId="0" applyFill="1" applyBorder="1" applyAlignment="1">
      <alignment horizontal="center"/>
    </xf>
    <xf numFmtId="0" fontId="0" fillId="4" borderId="75" xfId="0" applyFill="1" applyBorder="1" applyAlignment="1" applyProtection="1">
      <alignment horizontal="center"/>
      <protection locked="0"/>
    </xf>
    <xf numFmtId="0" fontId="0" fillId="4" borderId="75" xfId="0" applyFill="1" applyBorder="1" applyProtection="1">
      <protection locked="0"/>
    </xf>
    <xf numFmtId="0" fontId="7" fillId="13" borderId="75" xfId="0" applyFont="1" applyFill="1" applyBorder="1" applyProtection="1">
      <protection locked="0"/>
    </xf>
    <xf numFmtId="0" fontId="7" fillId="5" borderId="86" xfId="0" applyFont="1" applyFill="1" applyBorder="1" applyProtection="1">
      <protection locked="0"/>
    </xf>
    <xf numFmtId="0" fontId="0" fillId="0" borderId="98" xfId="0" applyFill="1" applyBorder="1" applyAlignment="1">
      <alignment horizontal="center"/>
    </xf>
    <xf numFmtId="0" fontId="0" fillId="1" borderId="98" xfId="0" applyFill="1" applyBorder="1"/>
    <xf numFmtId="0" fontId="0" fillId="16" borderId="103" xfId="0" applyFill="1" applyBorder="1" applyAlignment="1">
      <alignment horizontal="center"/>
    </xf>
    <xf numFmtId="0" fontId="0" fillId="0" borderId="103" xfId="0" applyFill="1" applyBorder="1" applyAlignment="1">
      <alignment horizontal="center"/>
    </xf>
    <xf numFmtId="0" fontId="0" fillId="1" borderId="103" xfId="0" applyFill="1" applyBorder="1"/>
    <xf numFmtId="0" fontId="0" fillId="4" borderId="103" xfId="0" applyFill="1" applyBorder="1" applyProtection="1">
      <protection locked="0"/>
    </xf>
    <xf numFmtId="0" fontId="0" fillId="5" borderId="103" xfId="0" applyFill="1" applyBorder="1" applyProtection="1">
      <protection locked="0"/>
    </xf>
    <xf numFmtId="0" fontId="0" fillId="5" borderId="104" xfId="0" applyFill="1" applyBorder="1" applyProtection="1">
      <protection locked="0"/>
    </xf>
    <xf numFmtId="0" fontId="38" fillId="9" borderId="114" xfId="0" applyFont="1" applyFill="1" applyBorder="1" applyAlignment="1">
      <alignment horizontal="center" wrapText="1"/>
    </xf>
    <xf numFmtId="0" fontId="38" fillId="9" borderId="115" xfId="0" applyFont="1" applyFill="1" applyBorder="1" applyAlignment="1">
      <alignment horizontal="center" wrapText="1"/>
    </xf>
    <xf numFmtId="0" fontId="38" fillId="9" borderId="116" xfId="0" applyFont="1" applyFill="1" applyBorder="1"/>
    <xf numFmtId="0" fontId="0" fillId="14" borderId="85" xfId="0" applyFill="1" applyBorder="1"/>
    <xf numFmtId="0" fontId="0" fillId="14" borderId="76" xfId="0" applyFill="1" applyBorder="1"/>
    <xf numFmtId="0" fontId="0" fillId="14" borderId="81" xfId="0" applyFill="1" applyBorder="1"/>
    <xf numFmtId="0" fontId="0" fillId="14" borderId="98" xfId="0" applyFill="1" applyBorder="1"/>
    <xf numFmtId="0" fontId="0" fillId="14" borderId="99" xfId="0" applyFill="1" applyBorder="1"/>
    <xf numFmtId="0" fontId="0" fillId="0" borderId="98" xfId="0" applyBorder="1"/>
    <xf numFmtId="0" fontId="7" fillId="0" borderId="99" xfId="0" applyFont="1" applyBorder="1"/>
    <xf numFmtId="0" fontId="0" fillId="0" borderId="99" xfId="0" applyBorder="1"/>
    <xf numFmtId="0" fontId="0" fillId="0" borderId="103" xfId="0" applyBorder="1"/>
    <xf numFmtId="0" fontId="7" fillId="0" borderId="103" xfId="0" applyFont="1" applyBorder="1"/>
    <xf numFmtId="0" fontId="0" fillId="0" borderId="104" xfId="0" applyBorder="1"/>
    <xf numFmtId="0" fontId="46" fillId="0" borderId="0" xfId="0" applyFont="1"/>
    <xf numFmtId="0" fontId="38" fillId="9" borderId="114" xfId="0" applyFont="1" applyFill="1" applyBorder="1" applyAlignment="1">
      <alignment horizontal="center" vertical="center" wrapText="1"/>
    </xf>
    <xf numFmtId="0" fontId="38" fillId="9" borderId="115" xfId="0" applyFont="1" applyFill="1" applyBorder="1" applyAlignment="1">
      <alignment horizontal="center" vertical="center" wrapText="1"/>
    </xf>
    <xf numFmtId="0" fontId="38" fillId="9" borderId="115" xfId="0" applyFont="1" applyFill="1" applyBorder="1" applyAlignment="1">
      <alignment horizontal="center" vertical="center"/>
    </xf>
    <xf numFmtId="0" fontId="38" fillId="9" borderId="116" xfId="0" applyFont="1" applyFill="1" applyBorder="1" applyAlignment="1">
      <alignment horizontal="center" vertical="center" wrapText="1"/>
    </xf>
    <xf numFmtId="0" fontId="0" fillId="0" borderId="76" xfId="0" applyBorder="1"/>
    <xf numFmtId="0" fontId="47" fillId="18" borderId="76" xfId="0" applyFont="1" applyFill="1" applyBorder="1" applyAlignment="1">
      <alignment horizontal="center"/>
    </xf>
    <xf numFmtId="178" fontId="38" fillId="4" borderId="76" xfId="0" applyNumberFormat="1" applyFont="1" applyFill="1" applyBorder="1" applyAlignment="1">
      <alignment horizontal="center"/>
    </xf>
    <xf numFmtId="178" fontId="38" fillId="4" borderId="81" xfId="0" applyNumberFormat="1" applyFont="1" applyFill="1" applyBorder="1" applyAlignment="1">
      <alignment horizontal="center"/>
    </xf>
    <xf numFmtId="0" fontId="7" fillId="19" borderId="75" xfId="0" applyFont="1" applyFill="1" applyBorder="1" applyAlignment="1" applyProtection="1">
      <alignment horizontal="center" vertical="center"/>
      <protection locked="0"/>
    </xf>
    <xf numFmtId="178" fontId="38" fillId="4" borderId="98" xfId="0" applyNumberFormat="1" applyFont="1" applyFill="1" applyBorder="1" applyAlignment="1">
      <alignment horizontal="center"/>
    </xf>
    <xf numFmtId="178" fontId="38" fillId="4" borderId="99" xfId="0" applyNumberFormat="1" applyFont="1" applyFill="1" applyBorder="1" applyAlignment="1">
      <alignment horizontal="center"/>
    </xf>
    <xf numFmtId="0" fontId="7" fillId="19" borderId="76" xfId="0" applyFont="1" applyFill="1" applyBorder="1" applyAlignment="1" applyProtection="1">
      <alignment horizontal="center" vertical="center"/>
      <protection locked="0"/>
    </xf>
    <xf numFmtId="0" fontId="7" fillId="20" borderId="75" xfId="0" applyFont="1" applyFill="1" applyBorder="1" applyAlignment="1" applyProtection="1">
      <alignment horizontal="center" vertical="center"/>
      <protection locked="0"/>
    </xf>
    <xf numFmtId="0" fontId="0" fillId="20" borderId="92" xfId="0" applyFill="1" applyBorder="1" applyAlignment="1" applyProtection="1">
      <alignment horizontal="center" vertical="center"/>
      <protection locked="0"/>
    </xf>
    <xf numFmtId="0" fontId="0" fillId="20" borderId="76" xfId="0" applyFill="1" applyBorder="1" applyAlignment="1" applyProtection="1">
      <alignment horizontal="center" vertical="center"/>
      <protection locked="0"/>
    </xf>
    <xf numFmtId="0" fontId="0" fillId="0" borderId="75" xfId="0" applyBorder="1"/>
    <xf numFmtId="0" fontId="7" fillId="0" borderId="75" xfId="0" applyFont="1" applyBorder="1"/>
    <xf numFmtId="0" fontId="0" fillId="1" borderId="75" xfId="0" applyFill="1" applyBorder="1"/>
    <xf numFmtId="0" fontId="0" fillId="1" borderId="75" xfId="0" applyFill="1" applyBorder="1" applyAlignment="1">
      <alignment horizontal="center"/>
    </xf>
    <xf numFmtId="0" fontId="0" fillId="1" borderId="86" xfId="0" applyFill="1" applyBorder="1" applyAlignment="1">
      <alignment horizontal="center"/>
    </xf>
    <xf numFmtId="0" fontId="0" fillId="1" borderId="104" xfId="0" applyFill="1" applyBorder="1"/>
    <xf numFmtId="0" fontId="0" fillId="0" borderId="0" xfId="0" applyAlignment="1">
      <alignment wrapText="1"/>
    </xf>
    <xf numFmtId="0" fontId="7" fillId="0" borderId="0" xfId="0" applyFont="1"/>
    <xf numFmtId="0" fontId="48" fillId="0" borderId="0" xfId="0" applyFont="1" applyAlignment="1" applyProtection="1">
      <alignment vertical="top"/>
    </xf>
    <xf numFmtId="0" fontId="49" fillId="0" borderId="0" xfId="0" applyFont="1" applyAlignment="1" applyProtection="1">
      <alignment vertical="top"/>
    </xf>
    <xf numFmtId="0" fontId="50" fillId="0" borderId="0" xfId="5" applyFont="1" applyAlignment="1">
      <alignment vertical="top"/>
    </xf>
    <xf numFmtId="0" fontId="50" fillId="0" borderId="0" xfId="0" applyFont="1" applyAlignment="1" applyProtection="1">
      <alignment vertical="center"/>
    </xf>
    <xf numFmtId="0" fontId="49" fillId="0" borderId="0" xfId="0" applyFont="1" applyProtection="1"/>
    <xf numFmtId="0" fontId="51" fillId="3" borderId="0" xfId="0" applyNumberFormat="1" applyFont="1" applyFill="1" applyAlignment="1" applyProtection="1">
      <alignment vertical="center"/>
    </xf>
    <xf numFmtId="0" fontId="52" fillId="3" borderId="0" xfId="0" applyNumberFormat="1" applyFont="1" applyFill="1" applyAlignment="1" applyProtection="1">
      <alignment vertical="center"/>
    </xf>
    <xf numFmtId="0" fontId="53" fillId="5" borderId="0" xfId="0" applyNumberFormat="1" applyFont="1" applyFill="1" applyAlignment="1" applyProtection="1">
      <alignment vertical="center"/>
      <protection locked="0"/>
    </xf>
    <xf numFmtId="0" fontId="48" fillId="3" borderId="0" xfId="0" applyFont="1" applyFill="1" applyAlignment="1" applyProtection="1">
      <alignment vertical="top"/>
    </xf>
    <xf numFmtId="0" fontId="54" fillId="3" borderId="0" xfId="0" applyNumberFormat="1" applyFont="1" applyFill="1" applyAlignment="1" applyProtection="1">
      <alignment vertical="center"/>
    </xf>
    <xf numFmtId="0" fontId="55" fillId="3" borderId="0" xfId="0" applyNumberFormat="1" applyFont="1" applyFill="1" applyAlignment="1" applyProtection="1">
      <alignment vertical="center"/>
    </xf>
    <xf numFmtId="0" fontId="56" fillId="3" borderId="0" xfId="0" applyNumberFormat="1" applyFont="1" applyFill="1" applyBorder="1" applyAlignment="1" applyProtection="1">
      <alignment vertical="center"/>
    </xf>
    <xf numFmtId="0" fontId="57" fillId="3" borderId="0" xfId="0" applyNumberFormat="1" applyFont="1" applyFill="1" applyAlignment="1" applyProtection="1">
      <alignment vertical="center"/>
    </xf>
    <xf numFmtId="0" fontId="56" fillId="3" borderId="0" xfId="0" applyNumberFormat="1" applyFont="1" applyFill="1" applyAlignment="1" applyProtection="1">
      <alignment vertical="center"/>
    </xf>
    <xf numFmtId="0" fontId="58" fillId="3" borderId="0" xfId="0" applyNumberFormat="1" applyFont="1" applyFill="1" applyAlignment="1" applyProtection="1">
      <alignment vertical="center"/>
    </xf>
    <xf numFmtId="0" fontId="59" fillId="3" borderId="0" xfId="0" applyNumberFormat="1" applyFont="1" applyFill="1" applyAlignment="1" applyProtection="1">
      <alignment vertical="center"/>
    </xf>
    <xf numFmtId="0" fontId="60" fillId="3" borderId="0" xfId="0" applyFont="1" applyFill="1" applyAlignment="1" applyProtection="1">
      <alignment vertical="center"/>
    </xf>
    <xf numFmtId="0" fontId="61" fillId="3" borderId="0" xfId="0" applyFont="1" applyFill="1" applyAlignment="1" applyProtection="1">
      <alignment vertical="center"/>
    </xf>
    <xf numFmtId="0" fontId="50" fillId="3" borderId="0" xfId="0" applyFont="1" applyFill="1" applyAlignment="1" applyProtection="1">
      <alignment vertical="center"/>
    </xf>
    <xf numFmtId="0" fontId="62" fillId="1" borderId="107" xfId="0" applyFont="1" applyFill="1" applyBorder="1" applyAlignment="1" applyProtection="1">
      <alignment horizontal="centerContinuous" vertical="center"/>
    </xf>
    <xf numFmtId="0" fontId="62" fillId="1" borderId="108" xfId="0" applyFont="1" applyFill="1" applyBorder="1" applyAlignment="1" applyProtection="1">
      <alignment horizontal="centerContinuous" vertical="center"/>
    </xf>
    <xf numFmtId="0" fontId="62" fillId="1" borderId="105" xfId="0" applyFont="1" applyFill="1" applyBorder="1" applyAlignment="1" applyProtection="1">
      <alignment horizontal="centerContinuous" vertical="center"/>
    </xf>
    <xf numFmtId="0" fontId="62" fillId="1" borderId="109" xfId="0" applyFont="1" applyFill="1" applyBorder="1" applyAlignment="1" applyProtection="1">
      <alignment horizontal="centerContinuous" vertical="center"/>
    </xf>
    <xf numFmtId="0" fontId="62" fillId="1" borderId="8" xfId="0" applyFont="1" applyFill="1" applyBorder="1" applyAlignment="1" applyProtection="1">
      <alignment horizontal="centerContinuous" vertical="center"/>
    </xf>
    <xf numFmtId="0" fontId="63" fillId="1" borderId="110" xfId="0" applyNumberFormat="1" applyFont="1" applyFill="1" applyBorder="1" applyAlignment="1" applyProtection="1">
      <alignment horizontal="center" vertical="center"/>
    </xf>
    <xf numFmtId="0" fontId="62" fillId="1" borderId="111" xfId="0" applyFont="1" applyFill="1" applyBorder="1" applyAlignment="1" applyProtection="1">
      <alignment horizontal="centerContinuous" vertical="center"/>
    </xf>
    <xf numFmtId="0" fontId="62" fillId="1" borderId="112" xfId="0" applyFont="1" applyFill="1" applyBorder="1" applyAlignment="1" applyProtection="1">
      <alignment horizontal="centerContinuous" vertical="center"/>
    </xf>
    <xf numFmtId="0" fontId="62" fillId="1" borderId="117" xfId="0" applyFont="1" applyFill="1" applyBorder="1" applyAlignment="1" applyProtection="1">
      <alignment horizontal="center" vertical="center"/>
    </xf>
    <xf numFmtId="0" fontId="62" fillId="1" borderId="7" xfId="0" applyFont="1" applyFill="1" applyBorder="1" applyAlignment="1" applyProtection="1">
      <alignment horizontal="centerContinuous" vertical="center"/>
    </xf>
    <xf numFmtId="0" fontId="56" fillId="1" borderId="113" xfId="0" applyNumberFormat="1" applyFont="1" applyFill="1" applyBorder="1" applyAlignment="1" applyProtection="1">
      <alignment horizontal="center" vertical="center"/>
    </xf>
    <xf numFmtId="0" fontId="50" fillId="0" borderId="97" xfId="0" applyFont="1" applyFill="1" applyBorder="1" applyAlignment="1" applyProtection="1">
      <alignment horizontal="left" vertical="center"/>
    </xf>
    <xf numFmtId="0" fontId="50" fillId="0" borderId="98" xfId="0" applyFont="1" applyBorder="1" applyAlignment="1" applyProtection="1">
      <alignment horizontal="center" vertical="center"/>
    </xf>
    <xf numFmtId="0" fontId="64" fillId="5" borderId="98" xfId="0" applyNumberFormat="1" applyFont="1" applyFill="1" applyBorder="1" applyAlignment="1" applyProtection="1">
      <alignment horizontal="center" vertical="center"/>
      <protection locked="0"/>
    </xf>
    <xf numFmtId="0" fontId="50" fillId="5" borderId="98" xfId="0" applyFont="1" applyFill="1" applyBorder="1" applyAlignment="1" applyProtection="1">
      <alignment horizontal="center" vertical="center"/>
      <protection locked="0"/>
    </xf>
    <xf numFmtId="0" fontId="7" fillId="13" borderId="14" xfId="0" applyFont="1" applyFill="1" applyBorder="1" applyAlignment="1" applyProtection="1">
      <alignment horizontal="left" vertical="center"/>
      <protection locked="0"/>
    </xf>
    <xf numFmtId="0" fontId="65" fillId="4" borderId="96" xfId="0" applyNumberFormat="1" applyFont="1" applyFill="1" applyBorder="1" applyAlignment="1" applyProtection="1">
      <alignment vertical="center"/>
      <protection locked="0"/>
    </xf>
    <xf numFmtId="0" fontId="56" fillId="4" borderId="99" xfId="0" applyNumberFormat="1" applyFont="1" applyFill="1" applyBorder="1" applyAlignment="1" applyProtection="1">
      <alignment vertical="center"/>
      <protection locked="0"/>
    </xf>
    <xf numFmtId="0" fontId="50" fillId="5" borderId="98" xfId="0" applyNumberFormat="1" applyFont="1" applyFill="1" applyBorder="1" applyAlignment="1" applyProtection="1">
      <alignment horizontal="center" vertical="center"/>
      <protection locked="0"/>
    </xf>
    <xf numFmtId="0" fontId="65" fillId="4" borderId="99" xfId="0" applyNumberFormat="1" applyFont="1" applyFill="1" applyBorder="1" applyAlignment="1" applyProtection="1">
      <alignment vertical="center"/>
      <protection locked="0"/>
    </xf>
    <xf numFmtId="0" fontId="50" fillId="0" borderId="84" xfId="0" applyFont="1" applyFill="1" applyBorder="1" applyAlignment="1" applyProtection="1">
      <alignment horizontal="left" vertical="center"/>
    </xf>
    <xf numFmtId="0" fontId="50" fillId="5" borderId="103" xfId="0" applyNumberFormat="1" applyFont="1" applyFill="1" applyBorder="1" applyAlignment="1" applyProtection="1">
      <alignment horizontal="center" vertical="center"/>
      <protection locked="0"/>
    </xf>
    <xf numFmtId="0" fontId="50" fillId="5" borderId="103" xfId="0" applyFont="1" applyFill="1" applyBorder="1" applyAlignment="1" applyProtection="1">
      <alignment horizontal="center" vertical="center"/>
      <protection locked="0"/>
    </xf>
    <xf numFmtId="0" fontId="66" fillId="13" borderId="118" xfId="0" applyFont="1" applyFill="1" applyBorder="1" applyAlignment="1" applyProtection="1">
      <alignment horizontal="left" vertical="center"/>
      <protection locked="0"/>
    </xf>
    <xf numFmtId="0" fontId="67" fillId="4" borderId="104" xfId="0" applyNumberFormat="1" applyFont="1" applyFill="1" applyBorder="1" applyAlignment="1" applyProtection="1">
      <alignment vertical="center"/>
      <protection locked="0"/>
    </xf>
    <xf numFmtId="0" fontId="50" fillId="0" borderId="94" xfId="0" applyFont="1" applyFill="1" applyBorder="1" applyAlignment="1" applyProtection="1">
      <alignment horizontal="left" vertical="center"/>
    </xf>
    <xf numFmtId="0" fontId="50" fillId="0" borderId="95" xfId="0" applyFont="1" applyBorder="1" applyAlignment="1" applyProtection="1">
      <alignment horizontal="center" vertical="center"/>
    </xf>
    <xf numFmtId="0" fontId="50" fillId="5" borderId="95" xfId="0" applyNumberFormat="1" applyFont="1" applyFill="1" applyBorder="1" applyAlignment="1" applyProtection="1">
      <alignment horizontal="center" vertical="center"/>
      <protection locked="0"/>
    </xf>
    <xf numFmtId="0" fontId="50" fillId="0" borderId="95" xfId="0" applyFont="1" applyBorder="1" applyAlignment="1" applyProtection="1">
      <alignment horizontal="center" vertical="center"/>
      <protection locked="0"/>
    </xf>
    <xf numFmtId="0" fontId="50" fillId="5" borderId="76" xfId="0" applyFont="1" applyFill="1" applyBorder="1" applyAlignment="1" applyProtection="1">
      <alignment horizontal="center" vertical="center"/>
      <protection locked="0"/>
    </xf>
    <xf numFmtId="0" fontId="50" fillId="5" borderId="105" xfId="0" applyFont="1" applyFill="1" applyBorder="1" applyAlignment="1" applyProtection="1">
      <alignment horizontal="left" vertical="center"/>
      <protection locked="0"/>
    </xf>
    <xf numFmtId="0" fontId="56" fillId="4" borderId="81" xfId="0" applyNumberFormat="1" applyFont="1" applyFill="1" applyBorder="1" applyAlignment="1" applyProtection="1">
      <alignment vertical="center"/>
      <protection locked="0"/>
    </xf>
    <xf numFmtId="0" fontId="50" fillId="0" borderId="111" xfId="0" applyFont="1" applyFill="1" applyBorder="1" applyAlignment="1" applyProtection="1">
      <alignment horizontal="left" vertical="center"/>
    </xf>
    <xf numFmtId="0" fontId="50" fillId="0" borderId="112" xfId="0" applyFont="1" applyBorder="1" applyAlignment="1" applyProtection="1">
      <alignment horizontal="center" vertical="center"/>
    </xf>
    <xf numFmtId="0" fontId="50" fillId="5" borderId="112" xfId="0" applyNumberFormat="1" applyFont="1" applyFill="1" applyBorder="1" applyAlignment="1" applyProtection="1">
      <alignment horizontal="center" vertical="center"/>
      <protection locked="0"/>
    </xf>
    <xf numFmtId="0" fontId="50" fillId="0" borderId="112" xfId="0" applyFont="1" applyBorder="1" applyAlignment="1" applyProtection="1">
      <alignment horizontal="center" vertical="center"/>
      <protection locked="0"/>
    </xf>
    <xf numFmtId="0" fontId="50" fillId="5" borderId="118" xfId="0" applyFont="1" applyFill="1" applyBorder="1" applyAlignment="1" applyProtection="1">
      <alignment horizontal="left" vertical="center"/>
      <protection locked="0"/>
    </xf>
    <xf numFmtId="0" fontId="50" fillId="0" borderId="108" xfId="0" applyFont="1" applyBorder="1" applyAlignment="1" applyProtection="1">
      <alignment horizontal="center" vertical="center"/>
    </xf>
    <xf numFmtId="0" fontId="68" fillId="5" borderId="98" xfId="0" applyNumberFormat="1" applyFont="1" applyFill="1" applyBorder="1" applyAlignment="1" applyProtection="1">
      <alignment horizontal="center" vertical="center"/>
    </xf>
    <xf numFmtId="0" fontId="50" fillId="1" borderId="95" xfId="0" applyFont="1" applyFill="1" applyBorder="1" applyAlignment="1" applyProtection="1">
      <alignment horizontal="center" vertical="center"/>
      <protection locked="0"/>
    </xf>
    <xf numFmtId="0" fontId="50" fillId="5" borderId="95" xfId="0" applyFont="1" applyFill="1" applyBorder="1" applyAlignment="1" applyProtection="1">
      <alignment horizontal="center" vertical="center"/>
      <protection locked="0"/>
    </xf>
    <xf numFmtId="0" fontId="7" fillId="13" borderId="105" xfId="0" applyFont="1" applyFill="1" applyBorder="1" applyAlignment="1" applyProtection="1">
      <alignment horizontal="left" vertical="center"/>
      <protection locked="0"/>
    </xf>
    <xf numFmtId="0" fontId="50" fillId="1" borderId="98" xfId="0" applyFont="1" applyFill="1" applyBorder="1" applyAlignment="1" applyProtection="1">
      <alignment horizontal="center" vertical="center"/>
      <protection locked="0"/>
    </xf>
    <xf numFmtId="0" fontId="7" fillId="13" borderId="5" xfId="0" applyFont="1" applyFill="1" applyBorder="1" applyAlignment="1" applyProtection="1">
      <alignment horizontal="left" vertical="center"/>
      <protection locked="0"/>
    </xf>
    <xf numFmtId="0" fontId="50" fillId="0" borderId="97" xfId="0" applyFont="1" applyFill="1" applyBorder="1" applyAlignment="1" applyProtection="1">
      <alignment horizontal="left" vertical="top"/>
    </xf>
    <xf numFmtId="0" fontId="50" fillId="1" borderId="98" xfId="0" applyFont="1" applyFill="1" applyBorder="1" applyAlignment="1" applyProtection="1">
      <alignment horizontal="center" vertical="top"/>
      <protection locked="0"/>
    </xf>
    <xf numFmtId="0" fontId="50" fillId="5" borderId="98" xfId="0" applyFont="1" applyFill="1" applyBorder="1" applyAlignment="1" applyProtection="1">
      <alignment horizontal="center" vertical="top"/>
      <protection locked="0"/>
    </xf>
    <xf numFmtId="0" fontId="40" fillId="5" borderId="14" xfId="0" applyFont="1" applyFill="1" applyBorder="1" applyAlignment="1" applyProtection="1">
      <alignment horizontal="left" vertical="top"/>
      <protection locked="0"/>
    </xf>
    <xf numFmtId="0" fontId="46" fillId="4" borderId="99" xfId="0" applyNumberFormat="1" applyFont="1" applyFill="1" applyBorder="1" applyAlignment="1" applyProtection="1">
      <alignment vertical="center"/>
      <protection locked="0"/>
    </xf>
    <xf numFmtId="0" fontId="7" fillId="5" borderId="14" xfId="0" applyFont="1" applyFill="1" applyBorder="1" applyAlignment="1" applyProtection="1">
      <alignment horizontal="left" vertical="top"/>
      <protection locked="0"/>
    </xf>
    <xf numFmtId="0" fontId="69" fillId="4" borderId="99" xfId="0" applyNumberFormat="1" applyFont="1" applyFill="1" applyBorder="1" applyAlignment="1" applyProtection="1">
      <alignment vertical="center"/>
      <protection locked="0"/>
    </xf>
    <xf numFmtId="0" fontId="50" fillId="5" borderId="98" xfId="0" applyNumberFormat="1" applyFont="1" applyFill="1" applyBorder="1" applyAlignment="1" applyProtection="1">
      <alignment horizontal="center" vertical="center"/>
    </xf>
    <xf numFmtId="0" fontId="50" fillId="6" borderId="98" xfId="0" applyFont="1" applyFill="1" applyBorder="1" applyAlignment="1" applyProtection="1">
      <alignment horizontal="center" vertical="center"/>
      <protection locked="0"/>
    </xf>
    <xf numFmtId="0" fontId="7" fillId="13" borderId="14" xfId="0" applyFont="1" applyFill="1" applyBorder="1" applyAlignment="1" applyProtection="1">
      <alignment horizontal="left" vertical="top"/>
      <protection locked="0"/>
    </xf>
    <xf numFmtId="0" fontId="70" fillId="4" borderId="99" xfId="0" applyNumberFormat="1" applyFont="1" applyFill="1" applyBorder="1" applyAlignment="1" applyProtection="1">
      <alignment vertical="center"/>
      <protection locked="0"/>
    </xf>
    <xf numFmtId="0" fontId="44" fillId="5" borderId="14" xfId="0" applyFont="1" applyFill="1" applyBorder="1" applyAlignment="1" applyProtection="1">
      <alignment horizontal="left" vertical="top"/>
      <protection locked="0"/>
    </xf>
    <xf numFmtId="0" fontId="44" fillId="13" borderId="14" xfId="0" applyFont="1" applyFill="1" applyBorder="1" applyAlignment="1" applyProtection="1">
      <alignment horizontal="left" vertical="top"/>
      <protection locked="0"/>
    </xf>
    <xf numFmtId="0" fontId="56" fillId="0" borderId="0" xfId="0" applyNumberFormat="1" applyFont="1" applyFill="1" applyBorder="1" applyAlignment="1" applyProtection="1">
      <alignment vertical="center"/>
    </xf>
    <xf numFmtId="0" fontId="63" fillId="4" borderId="99" xfId="0" applyNumberFormat="1" applyFont="1" applyFill="1" applyBorder="1" applyAlignment="1" applyProtection="1">
      <alignment vertical="center"/>
      <protection locked="0"/>
    </xf>
    <xf numFmtId="0" fontId="67" fillId="4" borderId="99" xfId="0" applyNumberFormat="1" applyFont="1" applyFill="1" applyBorder="1" applyAlignment="1" applyProtection="1">
      <alignment vertical="center"/>
      <protection locked="0"/>
    </xf>
    <xf numFmtId="0" fontId="50" fillId="7" borderId="98" xfId="0" applyFont="1" applyFill="1" applyBorder="1" applyAlignment="1" applyProtection="1">
      <alignment horizontal="center" vertical="center"/>
      <protection locked="0"/>
    </xf>
    <xf numFmtId="0" fontId="50" fillId="7" borderId="76" xfId="0" applyFont="1" applyFill="1" applyBorder="1" applyAlignment="1" applyProtection="1">
      <alignment horizontal="center" vertical="center"/>
      <protection locked="0"/>
    </xf>
    <xf numFmtId="0" fontId="66" fillId="7" borderId="98" xfId="0" applyFont="1" applyFill="1" applyBorder="1" applyAlignment="1" applyProtection="1">
      <alignment horizontal="center" vertical="center"/>
      <protection locked="0"/>
    </xf>
    <xf numFmtId="0" fontId="68" fillId="0" borderId="98" xfId="0" applyFont="1" applyBorder="1" applyAlignment="1" applyProtection="1">
      <alignment horizontal="center" vertical="center"/>
    </xf>
    <xf numFmtId="0" fontId="50" fillId="0" borderId="98" xfId="0" applyFont="1" applyFill="1" applyBorder="1" applyAlignment="1" applyProtection="1">
      <alignment horizontal="center" vertical="center"/>
      <protection locked="0"/>
    </xf>
    <xf numFmtId="0" fontId="50" fillId="14" borderId="98" xfId="0" applyFont="1" applyFill="1" applyBorder="1" applyAlignment="1" applyProtection="1">
      <alignment horizontal="center" vertical="center"/>
      <protection locked="0"/>
    </xf>
    <xf numFmtId="0" fontId="7" fillId="14" borderId="14" xfId="0" applyFont="1" applyFill="1" applyBorder="1" applyAlignment="1" applyProtection="1">
      <alignment horizontal="left" vertical="top"/>
      <protection locked="0"/>
    </xf>
    <xf numFmtId="0" fontId="46" fillId="14" borderId="99" xfId="0" applyNumberFormat="1" applyFont="1" applyFill="1" applyBorder="1" applyAlignment="1" applyProtection="1">
      <alignment horizontal="left" vertical="center"/>
      <protection locked="0"/>
    </xf>
    <xf numFmtId="0" fontId="7" fillId="14" borderId="99" xfId="0" applyNumberFormat="1" applyFont="1" applyFill="1" applyBorder="1" applyAlignment="1" applyProtection="1">
      <alignment horizontal="left" vertical="center"/>
      <protection locked="0"/>
    </xf>
    <xf numFmtId="0" fontId="50" fillId="0" borderId="102" xfId="0" applyFont="1" applyFill="1" applyBorder="1" applyAlignment="1" applyProtection="1">
      <alignment horizontal="left" vertical="center"/>
    </xf>
    <xf numFmtId="0" fontId="50" fillId="0" borderId="103" xfId="0" applyFont="1" applyBorder="1" applyAlignment="1" applyProtection="1">
      <alignment horizontal="center" vertical="center"/>
    </xf>
    <xf numFmtId="0" fontId="50" fillId="5" borderId="103" xfId="0" applyNumberFormat="1" applyFont="1" applyFill="1" applyBorder="1" applyAlignment="1" applyProtection="1">
      <alignment horizontal="center" vertical="center"/>
    </xf>
    <xf numFmtId="0" fontId="50" fillId="0" borderId="103" xfId="0" applyFont="1" applyFill="1" applyBorder="1" applyAlignment="1" applyProtection="1">
      <alignment horizontal="center" vertical="center"/>
      <protection locked="0"/>
    </xf>
    <xf numFmtId="0" fontId="50" fillId="14" borderId="103" xfId="0" applyFont="1" applyFill="1" applyBorder="1" applyAlignment="1" applyProtection="1">
      <alignment horizontal="center" vertical="center"/>
      <protection locked="0"/>
    </xf>
    <xf numFmtId="0" fontId="7" fillId="14" borderId="103" xfId="0" applyFont="1" applyFill="1" applyBorder="1" applyAlignment="1" applyProtection="1">
      <alignment horizontal="left" vertical="top"/>
      <protection locked="0"/>
    </xf>
    <xf numFmtId="0" fontId="7" fillId="14" borderId="104" xfId="0" applyNumberFormat="1" applyFont="1" applyFill="1" applyBorder="1" applyAlignment="1" applyProtection="1">
      <alignment horizontal="left" vertical="center"/>
      <protection locked="0"/>
    </xf>
    <xf numFmtId="0" fontId="50" fillId="3" borderId="16" xfId="0" applyFont="1" applyFill="1" applyBorder="1" applyAlignment="1" applyProtection="1">
      <alignment horizontal="left" vertical="center"/>
    </xf>
    <xf numFmtId="0" fontId="50" fillId="3" borderId="16" xfId="0" applyFont="1" applyFill="1" applyBorder="1" applyAlignment="1" applyProtection="1">
      <alignment horizontal="center" vertical="center"/>
    </xf>
    <xf numFmtId="0" fontId="50" fillId="3" borderId="16" xfId="0" applyNumberFormat="1" applyFont="1" applyFill="1" applyBorder="1" applyAlignment="1" applyProtection="1">
      <alignment horizontal="center" vertical="center"/>
      <protection locked="0"/>
    </xf>
    <xf numFmtId="0" fontId="50" fillId="3" borderId="16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 applyProtection="1">
      <alignment horizontal="left" vertical="top"/>
      <protection locked="0"/>
    </xf>
    <xf numFmtId="0" fontId="7" fillId="3" borderId="16" xfId="0" applyNumberFormat="1" applyFont="1" applyFill="1" applyBorder="1" applyAlignment="1" applyProtection="1">
      <alignment horizontal="left" vertical="center"/>
      <protection locked="0"/>
    </xf>
    <xf numFmtId="0" fontId="62" fillId="1" borderId="119" xfId="0" applyFont="1" applyFill="1" applyBorder="1" applyAlignment="1" applyProtection="1">
      <alignment horizontal="centerContinuous" vertical="center"/>
    </xf>
    <xf numFmtId="0" fontId="62" fillId="1" borderId="92" xfId="0" applyFont="1" applyFill="1" applyBorder="1" applyAlignment="1" applyProtection="1">
      <alignment horizontal="centerContinuous" vertical="center"/>
    </xf>
    <xf numFmtId="0" fontId="62" fillId="1" borderId="5" xfId="0" applyFont="1" applyFill="1" applyBorder="1" applyAlignment="1" applyProtection="1">
      <alignment horizontal="centerContinuous" vertical="center"/>
    </xf>
    <xf numFmtId="0" fontId="62" fillId="1" borderId="10" xfId="0" applyFont="1" applyFill="1" applyBorder="1" applyAlignment="1" applyProtection="1">
      <alignment horizontal="centerContinuous" vertical="center"/>
    </xf>
    <xf numFmtId="0" fontId="62" fillId="1" borderId="4" xfId="0" applyFont="1" applyFill="1" applyBorder="1" applyAlignment="1" applyProtection="1">
      <alignment horizontal="centerContinuous" vertical="center"/>
    </xf>
    <xf numFmtId="0" fontId="63" fillId="1" borderId="120" xfId="0" applyNumberFormat="1" applyFont="1" applyFill="1" applyBorder="1" applyAlignment="1" applyProtection="1">
      <alignment horizontal="center" vertical="center"/>
    </xf>
    <xf numFmtId="0" fontId="62" fillId="1" borderId="103" xfId="0" applyFont="1" applyFill="1" applyBorder="1" applyAlignment="1" applyProtection="1">
      <alignment horizontal="center" vertical="center"/>
    </xf>
    <xf numFmtId="0" fontId="56" fillId="1" borderId="113" xfId="0" applyNumberFormat="1" applyFont="1" applyFill="1" applyBorder="1" applyAlignment="1" applyProtection="1">
      <alignment vertical="center"/>
    </xf>
    <xf numFmtId="0" fontId="50" fillId="0" borderId="85" xfId="0" applyFont="1" applyFill="1" applyBorder="1" applyAlignment="1" applyProtection="1">
      <alignment horizontal="left" vertical="center"/>
    </xf>
    <xf numFmtId="0" fontId="50" fillId="0" borderId="76" xfId="0" applyFont="1" applyBorder="1" applyAlignment="1" applyProtection="1">
      <alignment horizontal="center" vertical="center"/>
    </xf>
    <xf numFmtId="0" fontId="50" fillId="0" borderId="10" xfId="0" applyNumberFormat="1" applyFont="1" applyBorder="1" applyAlignment="1" applyProtection="1">
      <alignment horizontal="center" vertical="center"/>
    </xf>
    <xf numFmtId="0" fontId="50" fillId="0" borderId="10" xfId="0" applyFont="1" applyBorder="1" applyAlignment="1" applyProtection="1">
      <alignment horizontal="center" vertical="center"/>
    </xf>
    <xf numFmtId="0" fontId="69" fillId="4" borderId="96" xfId="0" applyNumberFormat="1" applyFont="1" applyFill="1" applyBorder="1" applyAlignment="1" applyProtection="1">
      <alignment vertical="center"/>
      <protection locked="0"/>
    </xf>
    <xf numFmtId="0" fontId="66" fillId="5" borderId="5" xfId="0" applyFont="1" applyFill="1" applyBorder="1" applyAlignment="1" applyProtection="1">
      <alignment horizontal="left" vertical="center"/>
      <protection locked="0"/>
    </xf>
    <xf numFmtId="0" fontId="50" fillId="0" borderId="10" xfId="0" applyFont="1" applyBorder="1" applyAlignment="1" applyProtection="1">
      <alignment horizontal="center" vertical="center"/>
      <protection locked="0"/>
    </xf>
    <xf numFmtId="0" fontId="50" fillId="3" borderId="0" xfId="0" applyFont="1" applyFill="1" applyBorder="1" applyAlignment="1" applyProtection="1">
      <alignment horizontal="center" vertical="center"/>
    </xf>
    <xf numFmtId="0" fontId="50" fillId="3" borderId="0" xfId="0" applyNumberFormat="1" applyFont="1" applyFill="1" applyBorder="1" applyAlignment="1" applyProtection="1">
      <alignment horizontal="center" vertical="center"/>
    </xf>
    <xf numFmtId="0" fontId="49" fillId="3" borderId="0" xfId="0" applyFont="1" applyFill="1" applyAlignment="1" applyProtection="1">
      <alignment vertical="top"/>
    </xf>
    <xf numFmtId="0" fontId="62" fillId="1" borderId="114" xfId="0" applyFont="1" applyFill="1" applyBorder="1" applyAlignment="1" applyProtection="1">
      <alignment horizontal="centerContinuous" vertical="center"/>
    </xf>
    <xf numFmtId="0" fontId="62" fillId="1" borderId="115" xfId="0" applyFont="1" applyFill="1" applyBorder="1" applyAlignment="1" applyProtection="1">
      <alignment horizontal="centerContinuous" vertical="center"/>
    </xf>
    <xf numFmtId="0" fontId="62" fillId="1" borderId="116" xfId="0" applyFont="1" applyFill="1" applyBorder="1" applyAlignment="1" applyProtection="1">
      <alignment horizontal="centerContinuous" vertical="center"/>
    </xf>
    <xf numFmtId="49" fontId="62" fillId="18" borderId="85" xfId="0" applyNumberFormat="1" applyFont="1" applyFill="1" applyBorder="1" applyAlignment="1" applyProtection="1">
      <alignment horizontal="left" vertical="center"/>
    </xf>
    <xf numFmtId="0" fontId="50" fillId="0" borderId="76" xfId="5" applyFont="1" applyFill="1" applyBorder="1" applyAlignment="1" applyProtection="1">
      <alignment horizontal="center" vertical="center" wrapText="1"/>
    </xf>
    <xf numFmtId="0" fontId="50" fillId="0" borderId="96" xfId="5" applyFont="1" applyFill="1" applyBorder="1" applyAlignment="1" applyProtection="1">
      <alignment horizontal="left" vertical="center" wrapText="1"/>
    </xf>
    <xf numFmtId="49" fontId="71" fillId="21" borderId="97" xfId="0" applyNumberFormat="1" applyFont="1" applyFill="1" applyBorder="1" applyAlignment="1" applyProtection="1">
      <alignment horizontal="left" vertical="center"/>
    </xf>
    <xf numFmtId="0" fontId="50" fillId="0" borderId="98" xfId="5" applyFont="1" applyFill="1" applyBorder="1" applyAlignment="1" applyProtection="1">
      <alignment horizontal="center" vertical="center" wrapText="1"/>
    </xf>
    <xf numFmtId="0" fontId="50" fillId="0" borderId="81" xfId="5" applyFont="1" applyFill="1" applyBorder="1" applyAlignment="1" applyProtection="1">
      <alignment horizontal="left" vertical="center" wrapText="1"/>
    </xf>
    <xf numFmtId="49" fontId="50" fillId="0" borderId="97" xfId="0" applyNumberFormat="1" applyFont="1" applyBorder="1" applyAlignment="1" applyProtection="1">
      <alignment horizontal="left" vertical="top"/>
    </xf>
    <xf numFmtId="49" fontId="50" fillId="0" borderId="102" xfId="0" applyNumberFormat="1" applyFont="1" applyBorder="1" applyAlignment="1" applyProtection="1">
      <alignment horizontal="left" vertical="top"/>
    </xf>
    <xf numFmtId="0" fontId="50" fillId="0" borderId="103" xfId="5" applyFont="1" applyFill="1" applyBorder="1" applyAlignment="1" applyProtection="1">
      <alignment horizontal="center" vertical="center" wrapText="1"/>
    </xf>
    <xf numFmtId="0" fontId="50" fillId="0" borderId="113" xfId="5" applyFont="1" applyFill="1" applyBorder="1" applyAlignment="1" applyProtection="1">
      <alignment horizontal="left" vertical="center" wrapText="1"/>
    </xf>
    <xf numFmtId="49" fontId="50" fillId="3" borderId="0" xfId="0" applyNumberFormat="1" applyFont="1" applyFill="1" applyBorder="1" applyAlignment="1" applyProtection="1">
      <alignment horizontal="left" vertical="top"/>
    </xf>
    <xf numFmtId="0" fontId="50" fillId="3" borderId="0" xfId="0" applyFont="1" applyFill="1" applyBorder="1" applyAlignment="1" applyProtection="1">
      <alignment horizontal="center" vertical="top"/>
    </xf>
    <xf numFmtId="0" fontId="62" fillId="3" borderId="0" xfId="0" applyFont="1" applyFill="1" applyBorder="1" applyAlignment="1" applyProtection="1">
      <alignment vertical="top"/>
    </xf>
    <xf numFmtId="49" fontId="50" fillId="0" borderId="111" xfId="0" applyNumberFormat="1" applyFont="1" applyBorder="1" applyAlignment="1" applyProtection="1">
      <alignment horizontal="left" vertical="top"/>
    </xf>
    <xf numFmtId="0" fontId="50" fillId="0" borderId="112" xfId="0" applyFont="1" applyBorder="1" applyAlignment="1" applyProtection="1">
      <alignment horizontal="center" vertical="top"/>
    </xf>
    <xf numFmtId="0" fontId="62" fillId="0" borderId="113" xfId="0" applyFont="1" applyBorder="1" applyAlignment="1" applyProtection="1">
      <alignment vertical="top"/>
    </xf>
    <xf numFmtId="0" fontId="60" fillId="0" borderId="0" xfId="0" applyFont="1" applyAlignment="1" applyProtection="1">
      <alignment vertical="center"/>
    </xf>
    <xf numFmtId="0" fontId="50" fillId="0" borderId="0" xfId="0" applyFont="1" applyFill="1" applyBorder="1" applyAlignment="1" applyProtection="1">
      <alignment horizontal="center" vertical="center"/>
    </xf>
    <xf numFmtId="0" fontId="50" fillId="0" borderId="0" xfId="0" applyNumberFormat="1" applyFont="1" applyFill="1" applyBorder="1" applyAlignment="1" applyProtection="1">
      <alignment horizontal="center" vertical="center"/>
    </xf>
    <xf numFmtId="49" fontId="50" fillId="0" borderId="97" xfId="0" applyNumberFormat="1" applyFont="1" applyBorder="1" applyAlignment="1" applyProtection="1">
      <alignment horizontal="left" vertical="center"/>
    </xf>
    <xf numFmtId="0" fontId="50" fillId="0" borderId="98" xfId="0" applyFont="1" applyBorder="1" applyAlignment="1" applyProtection="1">
      <alignment horizontal="center" vertical="top"/>
    </xf>
    <xf numFmtId="0" fontId="50" fillId="0" borderId="96" xfId="0" applyFont="1" applyBorder="1" applyAlignment="1" applyProtection="1">
      <alignment horizontal="left" vertical="top"/>
    </xf>
    <xf numFmtId="49" fontId="50" fillId="22" borderId="97" xfId="0" applyNumberFormat="1" applyFont="1" applyFill="1" applyBorder="1" applyAlignment="1" applyProtection="1">
      <alignment horizontal="left" vertical="center"/>
    </xf>
    <xf numFmtId="0" fontId="50" fillId="0" borderId="99" xfId="0" applyFont="1" applyBorder="1" applyAlignment="1" applyProtection="1">
      <alignment horizontal="left" vertical="top"/>
    </xf>
    <xf numFmtId="49" fontId="50" fillId="23" borderId="97" xfId="0" applyNumberFormat="1" applyFont="1" applyFill="1" applyBorder="1" applyAlignment="1" applyProtection="1">
      <alignment horizontal="left" vertical="center"/>
    </xf>
    <xf numFmtId="49" fontId="50" fillId="0" borderId="97" xfId="5" applyNumberFormat="1" applyFont="1" applyFill="1" applyBorder="1" applyAlignment="1" applyProtection="1">
      <alignment horizontal="center" vertical="center" wrapText="1"/>
    </xf>
    <xf numFmtId="0" fontId="50" fillId="0" borderId="98" xfId="0" applyFont="1" applyFill="1" applyBorder="1" applyAlignment="1" applyProtection="1">
      <alignment horizontal="center" vertical="top"/>
    </xf>
    <xf numFmtId="49" fontId="50" fillId="23" borderId="85" xfId="0" applyNumberFormat="1" applyFont="1" applyFill="1" applyBorder="1" applyAlignment="1" applyProtection="1">
      <alignment horizontal="left" vertical="center"/>
    </xf>
    <xf numFmtId="49" fontId="50" fillId="0" borderId="97" xfId="0" applyNumberFormat="1" applyFont="1" applyFill="1" applyBorder="1" applyAlignment="1" applyProtection="1">
      <alignment horizontal="left" vertical="center"/>
    </xf>
    <xf numFmtId="49" fontId="50" fillId="1" borderId="97" xfId="0" applyNumberFormat="1" applyFont="1" applyFill="1" applyBorder="1" applyAlignment="1" applyProtection="1">
      <alignment horizontal="left" vertical="center"/>
    </xf>
    <xf numFmtId="0" fontId="50" fillId="1" borderId="98" xfId="0" applyFont="1" applyFill="1" applyBorder="1" applyAlignment="1" applyProtection="1">
      <alignment horizontal="center" vertical="top"/>
    </xf>
    <xf numFmtId="0" fontId="62" fillId="1" borderId="99" xfId="0" applyFont="1" applyFill="1" applyBorder="1" applyAlignment="1" applyProtection="1">
      <alignment vertical="top"/>
    </xf>
    <xf numFmtId="49" fontId="50" fillId="0" borderId="97" xfId="0" applyNumberFormat="1" applyFont="1" applyFill="1" applyBorder="1" applyAlignment="1" applyProtection="1">
      <alignment horizontal="left" vertical="top"/>
    </xf>
    <xf numFmtId="0" fontId="62" fillId="0" borderId="99" xfId="0" applyFont="1" applyFill="1" applyBorder="1" applyAlignment="1" applyProtection="1">
      <alignment vertical="top"/>
    </xf>
    <xf numFmtId="49" fontId="50" fillId="0" borderId="102" xfId="0" applyNumberFormat="1" applyFont="1" applyFill="1" applyBorder="1" applyAlignment="1" applyProtection="1">
      <alignment horizontal="left" vertical="top"/>
    </xf>
    <xf numFmtId="0" fontId="50" fillId="0" borderId="103" xfId="0" applyFont="1" applyFill="1" applyBorder="1" applyAlignment="1" applyProtection="1">
      <alignment horizontal="center" vertical="top"/>
    </xf>
    <xf numFmtId="0" fontId="62" fillId="0" borderId="104" xfId="0" applyFont="1" applyFill="1" applyBorder="1" applyAlignment="1" applyProtection="1">
      <alignment vertical="top"/>
    </xf>
    <xf numFmtId="0" fontId="7" fillId="4" borderId="99" xfId="0" applyNumberFormat="1" applyFont="1" applyFill="1" applyBorder="1" applyAlignment="1" applyProtection="1">
      <alignment vertical="center"/>
      <protection locked="0"/>
    </xf>
    <xf numFmtId="0" fontId="50" fillId="0" borderId="103" xfId="0" applyNumberFormat="1" applyFont="1" applyBorder="1" applyAlignment="1" applyProtection="1">
      <alignment horizontal="center" vertical="center"/>
    </xf>
    <xf numFmtId="0" fontId="50" fillId="0" borderId="117" xfId="0" applyFont="1" applyBorder="1" applyAlignment="1" applyProtection="1">
      <alignment horizontal="center" vertical="center"/>
      <protection locked="0"/>
    </xf>
    <xf numFmtId="0" fontId="66" fillId="5" borderId="103" xfId="0" applyFont="1" applyFill="1" applyBorder="1" applyAlignment="1" applyProtection="1">
      <alignment horizontal="left" vertical="center"/>
      <protection locked="0"/>
    </xf>
    <xf numFmtId="0" fontId="7" fillId="4" borderId="104" xfId="0" applyNumberFormat="1" applyFont="1" applyFill="1" applyBorder="1" applyAlignment="1" applyProtection="1">
      <alignment vertical="center"/>
      <protection locked="0"/>
    </xf>
    <xf numFmtId="0" fontId="50" fillId="3" borderId="0" xfId="0" applyFont="1" applyFill="1" applyBorder="1" applyAlignment="1" applyProtection="1">
      <alignment horizontal="left" vertical="center"/>
    </xf>
    <xf numFmtId="0" fontId="50" fillId="3" borderId="0" xfId="0" applyFont="1" applyFill="1" applyBorder="1" applyAlignment="1" applyProtection="1">
      <alignment vertical="center"/>
    </xf>
    <xf numFmtId="0" fontId="63" fillId="1" borderId="110" xfId="0" applyNumberFormat="1" applyFont="1" applyFill="1" applyBorder="1" applyAlignment="1" applyProtection="1">
      <alignment horizontal="center" vertical="center"/>
      <protection locked="0"/>
    </xf>
    <xf numFmtId="0" fontId="62" fillId="1" borderId="117" xfId="0" applyFont="1" applyFill="1" applyBorder="1" applyAlignment="1" applyProtection="1">
      <alignment horizontal="center" vertical="center" wrapText="1"/>
    </xf>
    <xf numFmtId="0" fontId="56" fillId="1" borderId="113" xfId="0" applyNumberFormat="1" applyFont="1" applyFill="1" applyBorder="1" applyAlignment="1" applyProtection="1">
      <alignment vertical="center"/>
      <protection locked="0"/>
    </xf>
    <xf numFmtId="0" fontId="66" fillId="5" borderId="95" xfId="0" applyFont="1" applyFill="1" applyBorder="1" applyAlignment="1" applyProtection="1">
      <alignment horizontal="left" vertical="center"/>
      <protection locked="0"/>
    </xf>
    <xf numFmtId="0" fontId="43" fillId="4" borderId="121" xfId="0" applyNumberFormat="1" applyFont="1" applyFill="1" applyBorder="1" applyAlignment="1" applyProtection="1">
      <alignment vertical="center"/>
      <protection locked="0"/>
    </xf>
    <xf numFmtId="0" fontId="69" fillId="4" borderId="122" xfId="0" applyNumberFormat="1" applyFont="1" applyFill="1" applyBorder="1" applyAlignment="1" applyProtection="1">
      <alignment vertical="center"/>
      <protection locked="0"/>
    </xf>
    <xf numFmtId="0" fontId="72" fillId="3" borderId="0" xfId="0" applyFont="1" applyFill="1" applyBorder="1" applyAlignment="1" applyProtection="1">
      <alignment vertical="center"/>
    </xf>
    <xf numFmtId="0" fontId="60" fillId="0" borderId="0" xfId="5" applyFont="1" applyFill="1" applyAlignment="1" applyProtection="1">
      <alignment vertical="center"/>
    </xf>
    <xf numFmtId="0" fontId="50" fillId="3" borderId="0" xfId="5" applyFont="1" applyFill="1" applyAlignment="1" applyProtection="1">
      <alignment vertical="center"/>
    </xf>
    <xf numFmtId="0" fontId="50" fillId="3" borderId="0" xfId="5" applyFont="1" applyFill="1" applyAlignment="1" applyProtection="1">
      <alignment vertical="center"/>
      <protection locked="0"/>
    </xf>
    <xf numFmtId="0" fontId="56" fillId="3" borderId="0" xfId="5" applyNumberFormat="1" applyFont="1" applyFill="1" applyBorder="1" applyAlignment="1" applyProtection="1">
      <alignment vertical="center"/>
    </xf>
    <xf numFmtId="0" fontId="62" fillId="1" borderId="117" xfId="5" applyFont="1" applyFill="1" applyBorder="1" applyAlignment="1" applyProtection="1">
      <alignment horizontal="center" vertical="center" wrapText="1"/>
    </xf>
    <xf numFmtId="0" fontId="50" fillId="0" borderId="94" xfId="5" applyFont="1" applyFill="1" applyBorder="1" applyAlignment="1" applyProtection="1">
      <alignment horizontal="center" vertical="center" wrapText="1"/>
    </xf>
    <xf numFmtId="0" fontId="50" fillId="0" borderId="95" xfId="5" applyFont="1" applyFill="1" applyBorder="1" applyAlignment="1" applyProtection="1">
      <alignment horizontal="center" vertical="center" wrapText="1"/>
    </xf>
    <xf numFmtId="0" fontId="50" fillId="5" borderId="95" xfId="5" applyFont="1" applyFill="1" applyBorder="1" applyAlignment="1" applyProtection="1">
      <alignment horizontal="center" vertical="center" wrapText="1"/>
    </xf>
    <xf numFmtId="0" fontId="50" fillId="4" borderId="123" xfId="5" applyFont="1" applyFill="1" applyBorder="1" applyAlignment="1" applyProtection="1">
      <alignment vertical="center"/>
    </xf>
    <xf numFmtId="0" fontId="50" fillId="0" borderId="97" xfId="5" applyFont="1" applyFill="1" applyBorder="1" applyAlignment="1" applyProtection="1">
      <alignment horizontal="center" vertical="center" wrapText="1"/>
    </xf>
    <xf numFmtId="46" fontId="50" fillId="5" borderId="98" xfId="5" applyNumberFormat="1" applyFont="1" applyFill="1" applyBorder="1" applyAlignment="1" applyProtection="1">
      <alignment horizontal="center" vertical="center" wrapText="1"/>
    </xf>
    <xf numFmtId="0" fontId="50" fillId="5" borderId="98" xfId="5" applyFont="1" applyFill="1" applyBorder="1" applyAlignment="1" applyProtection="1">
      <alignment horizontal="center" vertical="center" wrapText="1"/>
    </xf>
    <xf numFmtId="0" fontId="50" fillId="5" borderId="98" xfId="5" applyFont="1" applyFill="1" applyBorder="1" applyAlignment="1" applyProtection="1">
      <alignment horizontal="center" vertical="center" wrapText="1"/>
      <protection locked="0"/>
    </xf>
    <xf numFmtId="49" fontId="50" fillId="4" borderId="123" xfId="5" applyNumberFormat="1" applyFont="1" applyFill="1" applyBorder="1" applyAlignment="1" applyProtection="1">
      <alignment horizontal="left" vertical="center" wrapText="1"/>
      <protection locked="0"/>
    </xf>
    <xf numFmtId="0" fontId="50" fillId="0" borderId="102" xfId="5" applyFont="1" applyFill="1" applyBorder="1" applyAlignment="1" applyProtection="1">
      <alignment horizontal="center" vertical="center" wrapText="1"/>
    </xf>
    <xf numFmtId="0" fontId="50" fillId="5" borderId="103" xfId="5" applyFont="1" applyFill="1" applyBorder="1" applyAlignment="1" applyProtection="1">
      <alignment horizontal="center" vertical="center" wrapText="1"/>
      <protection locked="0"/>
    </xf>
    <xf numFmtId="49" fontId="50" fillId="4" borderId="122" xfId="5" applyNumberFormat="1" applyFont="1" applyFill="1" applyBorder="1" applyAlignment="1" applyProtection="1">
      <alignment vertical="center"/>
      <protection locked="0"/>
    </xf>
    <xf numFmtId="0" fontId="62" fillId="3" borderId="0" xfId="0" applyFont="1" applyFill="1" applyBorder="1" applyAlignment="1" applyProtection="1">
      <alignment vertical="center"/>
    </xf>
    <xf numFmtId="0" fontId="50" fillId="0" borderId="81" xfId="0" applyFont="1" applyFill="1" applyBorder="1" applyAlignment="1" applyProtection="1">
      <alignment horizontal="center" vertical="center"/>
      <protection locked="0"/>
    </xf>
    <xf numFmtId="0" fontId="50" fillId="0" borderId="99" xfId="0" applyFont="1" applyFill="1" applyBorder="1" applyAlignment="1" applyProtection="1">
      <alignment horizontal="center" vertical="center"/>
      <protection locked="0"/>
    </xf>
    <xf numFmtId="0" fontId="50" fillId="0" borderId="117" xfId="0" applyNumberFormat="1" applyFont="1" applyBorder="1" applyAlignment="1" applyProtection="1">
      <alignment horizontal="center" vertical="center"/>
    </xf>
    <xf numFmtId="0" fontId="50" fillId="0" borderId="117" xfId="0" applyFont="1" applyBorder="1" applyAlignment="1" applyProtection="1">
      <alignment horizontal="center" vertical="center"/>
    </xf>
    <xf numFmtId="0" fontId="50" fillId="0" borderId="104" xfId="0" applyFont="1" applyFill="1" applyBorder="1" applyAlignment="1" applyProtection="1">
      <alignment horizontal="center" vertical="center"/>
      <protection locked="0"/>
    </xf>
    <xf numFmtId="0" fontId="50" fillId="0" borderId="32" xfId="0" applyNumberFormat="1" applyFont="1" applyBorder="1" applyAlignment="1" applyProtection="1">
      <alignment horizontal="center" vertical="center"/>
    </xf>
    <xf numFmtId="0" fontId="50" fillId="0" borderId="32" xfId="0" applyFont="1" applyBorder="1" applyAlignment="1" applyProtection="1">
      <alignment horizontal="center" vertical="center"/>
    </xf>
    <xf numFmtId="0" fontId="62" fillId="1" borderId="108" xfId="0" applyFont="1" applyFill="1" applyBorder="1" applyAlignment="1" applyProtection="1">
      <alignment horizontal="centerContinuous" vertical="center" wrapText="1"/>
    </xf>
    <xf numFmtId="0" fontId="62" fillId="1" borderId="17" xfId="0" applyFont="1" applyFill="1" applyBorder="1" applyAlignment="1" applyProtection="1">
      <alignment horizontal="centerContinuous" vertical="center"/>
    </xf>
    <xf numFmtId="0" fontId="62" fillId="1" borderId="112" xfId="0" applyFont="1" applyFill="1" applyBorder="1" applyAlignment="1" applyProtection="1">
      <alignment horizontal="centerContinuous" vertical="center" wrapText="1"/>
    </xf>
    <xf numFmtId="0" fontId="62" fillId="1" borderId="103" xfId="0" applyFont="1" applyFill="1" applyBorder="1" applyAlignment="1" applyProtection="1">
      <alignment horizontal="centerContinuous" vertical="center"/>
    </xf>
    <xf numFmtId="0" fontId="62" fillId="1" borderId="103" xfId="0" applyFont="1" applyFill="1" applyBorder="1" applyAlignment="1" applyProtection="1">
      <alignment horizontal="centerContinuous" vertical="center" wrapText="1"/>
    </xf>
    <xf numFmtId="0" fontId="62" fillId="1" borderId="112" xfId="0" applyFont="1" applyFill="1" applyBorder="1" applyAlignment="1" applyProtection="1">
      <alignment horizontal="center" vertical="center" wrapText="1"/>
    </xf>
    <xf numFmtId="0" fontId="50" fillId="0" borderId="97" xfId="0" applyFont="1" applyBorder="1" applyAlignment="1" applyProtection="1">
      <alignment horizontal="left" vertical="center"/>
    </xf>
    <xf numFmtId="0" fontId="73" fillId="0" borderId="98" xfId="0" applyNumberFormat="1" applyFont="1" applyBorder="1" applyAlignment="1" applyProtection="1">
      <alignment horizontal="center" vertical="center"/>
    </xf>
    <xf numFmtId="0" fontId="49" fillId="0" borderId="0" xfId="0" applyFont="1" applyBorder="1" applyAlignment="1" applyProtection="1">
      <alignment horizontal="center" vertical="top"/>
    </xf>
    <xf numFmtId="0" fontId="50" fillId="0" borderId="98" xfId="0" applyFont="1" applyFill="1" applyBorder="1" applyAlignment="1" applyProtection="1">
      <alignment horizontal="center" vertical="center"/>
    </xf>
    <xf numFmtId="2" fontId="50" fillId="0" borderId="98" xfId="0" applyNumberFormat="1" applyFont="1" applyBorder="1" applyAlignment="1" applyProtection="1">
      <alignment horizontal="center" vertical="center"/>
    </xf>
    <xf numFmtId="0" fontId="50" fillId="0" borderId="98" xfId="0" applyNumberFormat="1" applyFont="1" applyFill="1" applyBorder="1" applyAlignment="1" applyProtection="1">
      <alignment horizontal="center" vertical="center"/>
    </xf>
    <xf numFmtId="0" fontId="50" fillId="0" borderId="85" xfId="0" applyFont="1" applyBorder="1" applyAlignment="1" applyProtection="1">
      <alignment horizontal="left" vertical="center"/>
    </xf>
    <xf numFmtId="0" fontId="50" fillId="0" borderId="76" xfId="0" applyFont="1" applyFill="1" applyBorder="1" applyAlignment="1" applyProtection="1">
      <alignment horizontal="center" vertical="center"/>
    </xf>
    <xf numFmtId="2" fontId="50" fillId="0" borderId="76" xfId="0" applyNumberFormat="1" applyFont="1" applyBorder="1" applyAlignment="1" applyProtection="1">
      <alignment horizontal="center" vertical="center"/>
    </xf>
    <xf numFmtId="0" fontId="73" fillId="0" borderId="76" xfId="0" applyNumberFormat="1" applyFont="1" applyBorder="1" applyAlignment="1" applyProtection="1">
      <alignment horizontal="center" vertical="center"/>
    </xf>
    <xf numFmtId="0" fontId="50" fillId="0" borderId="102" xfId="0" applyFont="1" applyBorder="1" applyAlignment="1" applyProtection="1">
      <alignment horizontal="left" vertical="center"/>
    </xf>
    <xf numFmtId="0" fontId="73" fillId="0" borderId="103" xfId="0" applyNumberFormat="1" applyFont="1" applyBorder="1" applyAlignment="1" applyProtection="1">
      <alignment horizontal="center" vertical="center"/>
    </xf>
    <xf numFmtId="0" fontId="50" fillId="0" borderId="103" xfId="0" applyNumberFormat="1" applyFont="1" applyFill="1" applyBorder="1" applyAlignment="1" applyProtection="1">
      <alignment horizontal="center" vertical="center"/>
    </xf>
    <xf numFmtId="0" fontId="50" fillId="0" borderId="103" xfId="0" applyFont="1" applyFill="1" applyBorder="1" applyAlignment="1" applyProtection="1">
      <alignment horizontal="center" vertical="center"/>
    </xf>
    <xf numFmtId="2" fontId="50" fillId="0" borderId="103" xfId="0" applyNumberFormat="1" applyFont="1" applyBorder="1" applyAlignment="1" applyProtection="1">
      <alignment horizontal="center" vertical="center"/>
    </xf>
    <xf numFmtId="2" fontId="50" fillId="3" borderId="0" xfId="0" applyNumberFormat="1" applyFont="1" applyFill="1" applyBorder="1" applyAlignment="1" applyProtection="1">
      <alignment horizontal="center" vertical="center"/>
    </xf>
    <xf numFmtId="0" fontId="50" fillId="0" borderId="0" xfId="5" applyFont="1" applyFill="1" applyAlignment="1" applyProtection="1">
      <alignment vertical="center"/>
    </xf>
    <xf numFmtId="0" fontId="50" fillId="0" borderId="0" xfId="5" applyFont="1" applyFill="1" applyAlignment="1" applyProtection="1">
      <alignment vertical="center"/>
      <protection locked="0"/>
    </xf>
    <xf numFmtId="0" fontId="62" fillId="1" borderId="8" xfId="0" applyFont="1" applyFill="1" applyBorder="1" applyAlignment="1" applyProtection="1">
      <alignment horizontal="center" vertical="center"/>
    </xf>
    <xf numFmtId="0" fontId="74" fillId="1" borderId="110" xfId="0" applyFont="1" applyFill="1" applyBorder="1" applyAlignment="1" applyProtection="1">
      <alignment horizontal="center" vertical="top"/>
    </xf>
    <xf numFmtId="0" fontId="49" fillId="1" borderId="113" xfId="0" applyFont="1" applyFill="1" applyBorder="1" applyAlignment="1" applyProtection="1">
      <alignment vertical="top"/>
    </xf>
    <xf numFmtId="0" fontId="50" fillId="0" borderId="114" xfId="5" applyFont="1" applyFill="1" applyBorder="1" applyAlignment="1" applyProtection="1">
      <alignment horizontal="center" vertical="center" wrapText="1"/>
    </xf>
    <xf numFmtId="0" fontId="50" fillId="0" borderId="115" xfId="5" applyFont="1" applyFill="1" applyBorder="1" applyAlignment="1" applyProtection="1">
      <alignment horizontal="center" vertical="center" wrapText="1"/>
    </xf>
    <xf numFmtId="0" fontId="66" fillId="0" borderId="115" xfId="5" applyFont="1" applyFill="1" applyBorder="1" applyAlignment="1" applyProtection="1">
      <alignment horizontal="center" vertical="center" wrapText="1"/>
    </xf>
    <xf numFmtId="0" fontId="50" fillId="5" borderId="41" xfId="5" applyFont="1" applyFill="1" applyBorder="1" applyAlignment="1" applyProtection="1">
      <alignment horizontal="center" vertical="center" wrapText="1"/>
    </xf>
    <xf numFmtId="0" fontId="66" fillId="5" borderId="116" xfId="5" applyFont="1" applyFill="1" applyBorder="1" applyAlignment="1" applyProtection="1">
      <alignment horizontal="center" vertical="center" wrapText="1"/>
    </xf>
    <xf numFmtId="0" fontId="49" fillId="3" borderId="0" xfId="0" applyFont="1" applyFill="1" applyProtection="1"/>
    <xf numFmtId="0" fontId="50" fillId="3" borderId="0" xfId="0" applyFont="1" applyFill="1" applyAlignment="1" applyProtection="1">
      <alignment horizontal="left" vertical="center"/>
    </xf>
    <xf numFmtId="0" fontId="60" fillId="0" borderId="0" xfId="0" applyFont="1" applyFill="1" applyAlignment="1" applyProtection="1">
      <alignment vertical="center"/>
    </xf>
    <xf numFmtId="0" fontId="50" fillId="0" borderId="0" xfId="0" applyFont="1" applyFill="1" applyAlignment="1" applyProtection="1">
      <alignment vertical="top"/>
    </xf>
    <xf numFmtId="0" fontId="50" fillId="3" borderId="0" xfId="0" applyFont="1" applyFill="1" applyAlignment="1" applyProtection="1">
      <alignment vertical="top"/>
    </xf>
    <xf numFmtId="49" fontId="50" fillId="0" borderId="85" xfId="0" applyNumberFormat="1" applyFont="1" applyBorder="1" applyAlignment="1" applyProtection="1">
      <alignment horizontal="left" vertical="top"/>
    </xf>
    <xf numFmtId="0" fontId="50" fillId="0" borderId="76" xfId="0" applyFont="1" applyBorder="1" applyAlignment="1" applyProtection="1">
      <alignment horizontal="center" vertical="top"/>
    </xf>
    <xf numFmtId="0" fontId="62" fillId="5" borderId="76" xfId="0" applyFont="1" applyFill="1" applyBorder="1" applyAlignment="1" applyProtection="1">
      <alignment vertical="top"/>
      <protection locked="0"/>
    </xf>
    <xf numFmtId="0" fontId="66" fillId="5" borderId="76" xfId="0" applyFont="1" applyFill="1" applyBorder="1" applyAlignment="1" applyProtection="1">
      <alignment horizontal="center" vertical="top"/>
      <protection locked="0"/>
    </xf>
    <xf numFmtId="0" fontId="62" fillId="5" borderId="81" xfId="0" applyFont="1" applyFill="1" applyBorder="1" applyAlignment="1" applyProtection="1">
      <alignment vertical="top"/>
      <protection locked="0"/>
    </xf>
    <xf numFmtId="0" fontId="62" fillId="5" borderId="98" xfId="0" applyFont="1" applyFill="1" applyBorder="1" applyAlignment="1" applyProtection="1">
      <alignment vertical="top"/>
      <protection locked="0"/>
    </xf>
    <xf numFmtId="0" fontId="66" fillId="5" borderId="98" xfId="0" applyFont="1" applyFill="1" applyBorder="1" applyAlignment="1" applyProtection="1">
      <alignment horizontal="center" vertical="top"/>
      <protection locked="0"/>
    </xf>
    <xf numFmtId="0" fontId="62" fillId="5" borderId="99" xfId="0" applyFont="1" applyFill="1" applyBorder="1" applyAlignment="1" applyProtection="1">
      <alignment vertical="top"/>
      <protection locked="0"/>
    </xf>
    <xf numFmtId="0" fontId="62" fillId="5" borderId="98" xfId="0" applyFont="1" applyFill="1" applyBorder="1" applyAlignment="1" applyProtection="1">
      <alignment horizontal="center" vertical="top"/>
      <protection locked="0"/>
    </xf>
    <xf numFmtId="0" fontId="50" fillId="0" borderId="103" xfId="0" applyFont="1" applyBorder="1" applyAlignment="1" applyProtection="1">
      <alignment horizontal="center" vertical="top"/>
    </xf>
    <xf numFmtId="0" fontId="62" fillId="5" borderId="103" xfId="0" applyFont="1" applyFill="1" applyBorder="1" applyAlignment="1" applyProtection="1">
      <alignment vertical="top"/>
      <protection locked="0"/>
    </xf>
    <xf numFmtId="0" fontId="62" fillId="5" borderId="103" xfId="0" applyFont="1" applyFill="1" applyBorder="1" applyAlignment="1" applyProtection="1">
      <alignment horizontal="center" vertical="top"/>
      <protection locked="0"/>
    </xf>
    <xf numFmtId="0" fontId="62" fillId="5" borderId="104" xfId="0" applyFont="1" applyFill="1" applyBorder="1" applyAlignment="1" applyProtection="1">
      <alignment vertical="top"/>
      <protection locked="0"/>
    </xf>
    <xf numFmtId="0" fontId="62" fillId="1" borderId="108" xfId="0" applyFont="1" applyFill="1" applyBorder="1" applyAlignment="1" applyProtection="1">
      <alignment horizontal="center" vertical="top"/>
    </xf>
    <xf numFmtId="0" fontId="62" fillId="1" borderId="110" xfId="0" applyFont="1" applyFill="1" applyBorder="1" applyAlignment="1" applyProtection="1">
      <alignment horizontal="centerContinuous" vertical="center"/>
    </xf>
    <xf numFmtId="49" fontId="50" fillId="0" borderId="94" xfId="0" applyNumberFormat="1" applyFont="1" applyBorder="1" applyAlignment="1" applyProtection="1">
      <alignment horizontal="left" vertical="top"/>
    </xf>
    <xf numFmtId="0" fontId="50" fillId="24" borderId="95" xfId="0" applyFont="1" applyFill="1" applyBorder="1" applyAlignment="1" applyProtection="1">
      <alignment horizontal="center" vertical="top"/>
    </xf>
    <xf numFmtId="0" fontId="50" fillId="18" borderId="95" xfId="0" applyFont="1" applyFill="1" applyBorder="1" applyAlignment="1" applyProtection="1">
      <alignment vertical="top"/>
      <protection locked="0"/>
    </xf>
    <xf numFmtId="0" fontId="50" fillId="4" borderId="95" xfId="0" applyFont="1" applyFill="1" applyBorder="1" applyAlignment="1" applyProtection="1">
      <alignment vertical="top"/>
      <protection locked="0"/>
    </xf>
    <xf numFmtId="0" fontId="50" fillId="5" borderId="96" xfId="0" applyFont="1" applyFill="1" applyBorder="1" applyAlignment="1" applyProtection="1">
      <alignment vertical="top"/>
      <protection locked="0"/>
    </xf>
    <xf numFmtId="0" fontId="50" fillId="24" borderId="98" xfId="0" applyFont="1" applyFill="1" applyBorder="1" applyAlignment="1" applyProtection="1">
      <alignment horizontal="center" vertical="top"/>
    </xf>
    <xf numFmtId="0" fontId="50" fillId="25" borderId="98" xfId="0" applyFont="1" applyFill="1" applyBorder="1" applyAlignment="1" applyProtection="1">
      <alignment vertical="top"/>
      <protection locked="0"/>
    </xf>
    <xf numFmtId="0" fontId="50" fillId="4" borderId="98" xfId="0" applyFont="1" applyFill="1" applyBorder="1" applyAlignment="1" applyProtection="1">
      <alignment vertical="top"/>
      <protection locked="0"/>
    </xf>
    <xf numFmtId="0" fontId="66" fillId="5" borderId="99" xfId="0" applyFont="1" applyFill="1" applyBorder="1" applyAlignment="1" applyProtection="1">
      <alignment vertical="top"/>
      <protection locked="0"/>
    </xf>
    <xf numFmtId="0" fontId="68" fillId="26" borderId="98" xfId="0" applyFont="1" applyFill="1" applyBorder="1" applyAlignment="1" applyProtection="1">
      <alignment vertical="top"/>
      <protection locked="0"/>
    </xf>
    <xf numFmtId="0" fontId="50" fillId="5" borderId="99" xfId="0" applyFont="1" applyFill="1" applyBorder="1" applyAlignment="1" applyProtection="1">
      <alignment vertical="top"/>
      <protection locked="0"/>
    </xf>
    <xf numFmtId="0" fontId="50" fillId="5" borderId="98" xfId="0" applyFont="1" applyFill="1" applyBorder="1" applyAlignment="1" applyProtection="1">
      <alignment vertical="top"/>
      <protection locked="0"/>
    </xf>
    <xf numFmtId="0" fontId="50" fillId="18" borderId="98" xfId="0" applyFont="1" applyFill="1" applyBorder="1" applyAlignment="1" applyProtection="1">
      <alignment vertical="top"/>
      <protection locked="0"/>
    </xf>
    <xf numFmtId="0" fontId="52" fillId="3" borderId="0" xfId="5" applyFont="1" applyFill="1" applyAlignment="1">
      <alignment vertical="top"/>
    </xf>
    <xf numFmtId="0" fontId="50" fillId="3" borderId="0" xfId="5" applyFont="1" applyFill="1" applyAlignment="1">
      <alignment horizontal="left" vertical="center"/>
    </xf>
    <xf numFmtId="0" fontId="50" fillId="3" borderId="0" xfId="5" applyFont="1" applyFill="1" applyAlignment="1">
      <alignment vertical="center"/>
    </xf>
    <xf numFmtId="0" fontId="50" fillId="0" borderId="0" xfId="5" applyFont="1" applyAlignment="1">
      <alignment vertical="center"/>
    </xf>
    <xf numFmtId="0" fontId="52" fillId="0" borderId="0" xfId="5" applyFont="1" applyAlignment="1">
      <alignment vertical="top"/>
    </xf>
    <xf numFmtId="0" fontId="75" fillId="3" borderId="0" xfId="0" applyNumberFormat="1" applyFont="1" applyFill="1" applyBorder="1" applyAlignment="1" applyProtection="1">
      <alignment vertical="center"/>
    </xf>
    <xf numFmtId="0" fontId="50" fillId="3" borderId="0" xfId="0" applyFont="1" applyFill="1" applyAlignment="1" applyProtection="1">
      <alignment horizontal="left" vertical="top"/>
    </xf>
    <xf numFmtId="0" fontId="66" fillId="5" borderId="105" xfId="0" applyFont="1" applyFill="1" applyBorder="1" applyAlignment="1" applyProtection="1">
      <alignment horizontal="left" vertical="center"/>
      <protection locked="0"/>
    </xf>
    <xf numFmtId="0" fontId="66" fillId="4" borderId="96" xfId="0" applyFont="1" applyFill="1" applyBorder="1" applyAlignment="1" applyProtection="1">
      <alignment vertical="top"/>
      <protection locked="0"/>
    </xf>
    <xf numFmtId="0" fontId="7" fillId="5" borderId="14" xfId="0" applyFont="1" applyFill="1" applyBorder="1" applyAlignment="1" applyProtection="1">
      <alignment horizontal="left" vertical="center"/>
      <protection locked="0"/>
    </xf>
    <xf numFmtId="0" fontId="49" fillId="4" borderId="99" xfId="0" applyFont="1" applyFill="1" applyBorder="1" applyAlignment="1" applyProtection="1">
      <alignment vertical="top"/>
      <protection locked="0"/>
    </xf>
    <xf numFmtId="0" fontId="66" fillId="4" borderId="99" xfId="0" applyFont="1" applyFill="1" applyBorder="1" applyAlignment="1" applyProtection="1">
      <alignment vertical="top"/>
      <protection locked="0"/>
    </xf>
    <xf numFmtId="0" fontId="66" fillId="5" borderId="14" xfId="0" applyFont="1" applyFill="1" applyBorder="1" applyAlignment="1" applyProtection="1">
      <alignment horizontal="left" vertical="center"/>
      <protection locked="0"/>
    </xf>
    <xf numFmtId="0" fontId="7" fillId="5" borderId="5" xfId="0" applyFont="1" applyFill="1" applyBorder="1" applyAlignment="1" applyProtection="1">
      <alignment horizontal="left" vertical="center"/>
      <protection locked="0"/>
    </xf>
    <xf numFmtId="0" fontId="49" fillId="4" borderId="81" xfId="0" applyFont="1" applyFill="1" applyBorder="1" applyAlignment="1" applyProtection="1">
      <alignment vertical="top"/>
      <protection locked="0"/>
    </xf>
    <xf numFmtId="0" fontId="66" fillId="4" borderId="81" xfId="0" applyFont="1" applyFill="1" applyBorder="1" applyAlignment="1" applyProtection="1">
      <alignment vertical="top"/>
      <protection locked="0"/>
    </xf>
    <xf numFmtId="0" fontId="66" fillId="5" borderId="118" xfId="0" applyFont="1" applyFill="1" applyBorder="1" applyAlignment="1" applyProtection="1">
      <alignment horizontal="left" vertical="center"/>
      <protection locked="0"/>
    </xf>
    <xf numFmtId="0" fontId="66" fillId="4" borderId="104" xfId="0" applyFont="1" applyFill="1" applyBorder="1" applyAlignment="1" applyProtection="1">
      <alignment vertical="top"/>
      <protection locked="0"/>
    </xf>
    <xf numFmtId="0" fontId="72" fillId="3" borderId="0" xfId="0" applyFont="1" applyFill="1" applyBorder="1" applyAlignment="1" applyProtection="1">
      <alignment horizontal="left" vertical="center"/>
    </xf>
    <xf numFmtId="0" fontId="50" fillId="24" borderId="103" xfId="0" applyFont="1" applyFill="1" applyBorder="1" applyAlignment="1" applyProtection="1">
      <alignment horizontal="center" vertical="top"/>
    </xf>
    <xf numFmtId="0" fontId="50" fillId="25" borderId="103" xfId="0" applyFont="1" applyFill="1" applyBorder="1" applyAlignment="1" applyProtection="1">
      <alignment vertical="top"/>
      <protection locked="0"/>
    </xf>
    <xf numFmtId="0" fontId="50" fillId="4" borderId="103" xfId="0" applyFont="1" applyFill="1" applyBorder="1" applyAlignment="1" applyProtection="1">
      <alignment vertical="top"/>
      <protection locked="0"/>
    </xf>
    <xf numFmtId="0" fontId="66" fillId="5" borderId="104" xfId="0" applyFont="1" applyFill="1" applyBorder="1" applyAlignment="1" applyProtection="1">
      <alignment vertical="top"/>
      <protection locked="0"/>
    </xf>
    <xf numFmtId="0" fontId="50" fillId="24" borderId="76" xfId="0" applyFont="1" applyFill="1" applyBorder="1" applyAlignment="1" applyProtection="1">
      <alignment horizontal="center" vertical="top"/>
    </xf>
    <xf numFmtId="0" fontId="50" fillId="5" borderId="76" xfId="0" applyFont="1" applyFill="1" applyBorder="1" applyAlignment="1" applyProtection="1">
      <alignment vertical="top"/>
      <protection locked="0"/>
    </xf>
    <xf numFmtId="0" fontId="50" fillId="4" borderId="76" xfId="0" applyFont="1" applyFill="1" applyBorder="1" applyAlignment="1" applyProtection="1">
      <alignment vertical="top"/>
      <protection locked="0"/>
    </xf>
    <xf numFmtId="0" fontId="66" fillId="5" borderId="81" xfId="0" applyFont="1" applyFill="1" applyBorder="1" applyAlignment="1" applyProtection="1">
      <alignment vertical="top"/>
      <protection locked="0"/>
    </xf>
    <xf numFmtId="0" fontId="50" fillId="25" borderId="76" xfId="0" applyFont="1" applyFill="1" applyBorder="1" applyAlignment="1" applyProtection="1">
      <alignment vertical="top"/>
      <protection locked="0"/>
    </xf>
    <xf numFmtId="0" fontId="50" fillId="0" borderId="98" xfId="0" applyFont="1" applyFill="1" applyBorder="1" applyAlignment="1" applyProtection="1">
      <alignment vertical="top"/>
      <protection locked="0"/>
    </xf>
    <xf numFmtId="0" fontId="50" fillId="5" borderId="103" xfId="0" applyFont="1" applyFill="1" applyBorder="1" applyAlignment="1" applyProtection="1">
      <alignment vertical="top"/>
      <protection locked="0"/>
    </xf>
    <xf numFmtId="0" fontId="50" fillId="5" borderId="104" xfId="0" applyFont="1" applyFill="1" applyBorder="1" applyAlignment="1" applyProtection="1">
      <alignment vertical="top"/>
      <protection locked="0"/>
    </xf>
    <xf numFmtId="0" fontId="62" fillId="3" borderId="0" xfId="0" applyFont="1" applyFill="1" applyBorder="1" applyAlignment="1" applyProtection="1">
      <alignment horizontal="center" vertical="top"/>
    </xf>
    <xf numFmtId="0" fontId="62" fillId="1" borderId="115" xfId="0" applyFont="1" applyFill="1" applyBorder="1" applyAlignment="1" applyProtection="1">
      <alignment horizontal="center" vertical="top"/>
    </xf>
    <xf numFmtId="0" fontId="76" fillId="5" borderId="76" xfId="0" applyFont="1" applyFill="1" applyBorder="1" applyAlignment="1" applyProtection="1">
      <alignment horizontal="center" vertical="top"/>
      <protection locked="0"/>
    </xf>
    <xf numFmtId="0" fontId="50" fillId="5" borderId="95" xfId="0" applyFont="1" applyFill="1" applyBorder="1" applyAlignment="1" applyProtection="1">
      <alignment horizontal="center" vertical="top"/>
      <protection locked="0"/>
    </xf>
    <xf numFmtId="0" fontId="62" fillId="5" borderId="95" xfId="0" applyFont="1" applyFill="1" applyBorder="1" applyAlignment="1" applyProtection="1">
      <alignment vertical="top"/>
      <protection locked="0"/>
    </xf>
    <xf numFmtId="0" fontId="76" fillId="5" borderId="98" xfId="0" applyFont="1" applyFill="1" applyBorder="1" applyAlignment="1" applyProtection="1">
      <alignment horizontal="center" vertical="top"/>
      <protection locked="0"/>
    </xf>
    <xf numFmtId="0" fontId="50" fillId="5" borderId="76" xfId="0" applyFont="1" applyFill="1" applyBorder="1" applyAlignment="1" applyProtection="1">
      <alignment horizontal="center" vertical="top"/>
      <protection locked="0"/>
    </xf>
    <xf numFmtId="0" fontId="50" fillId="5" borderId="81" xfId="0" applyFont="1" applyFill="1" applyBorder="1" applyAlignment="1" applyProtection="1">
      <alignment vertical="top"/>
      <protection locked="0"/>
    </xf>
    <xf numFmtId="0" fontId="76" fillId="5" borderId="103" xfId="0" applyFont="1" applyFill="1" applyBorder="1" applyAlignment="1" applyProtection="1">
      <alignment horizontal="center" vertical="top"/>
      <protection locked="0"/>
    </xf>
    <xf numFmtId="0" fontId="50" fillId="5" borderId="103" xfId="0" applyFont="1" applyFill="1" applyBorder="1" applyAlignment="1" applyProtection="1">
      <alignment horizontal="center" vertical="top"/>
      <protection locked="0"/>
    </xf>
    <xf numFmtId="0" fontId="49" fillId="3" borderId="0" xfId="0" applyFont="1" applyFill="1" applyBorder="1" applyAlignment="1" applyProtection="1">
      <alignment vertical="top"/>
    </xf>
    <xf numFmtId="0" fontId="49" fillId="0" borderId="0" xfId="0" applyFont="1" applyBorder="1" applyAlignment="1" applyProtection="1">
      <alignment vertical="top"/>
    </xf>
    <xf numFmtId="0" fontId="50" fillId="5" borderId="0" xfId="0" applyFont="1" applyFill="1" applyBorder="1" applyAlignment="1" applyProtection="1">
      <alignment horizontal="center" vertical="top"/>
      <protection locked="0"/>
    </xf>
    <xf numFmtId="0" fontId="62" fillId="5" borderId="0" xfId="0" applyFont="1" applyFill="1" applyBorder="1" applyAlignment="1" applyProtection="1">
      <alignment vertical="top"/>
      <protection locked="0"/>
    </xf>
    <xf numFmtId="0" fontId="50" fillId="5" borderId="0" xfId="0" applyFont="1" applyFill="1" applyBorder="1" applyAlignment="1" applyProtection="1">
      <alignment vertical="top"/>
      <protection locked="0"/>
    </xf>
    <xf numFmtId="0" fontId="50" fillId="0" borderId="0" xfId="0" applyFont="1" applyBorder="1" applyAlignment="1" applyProtection="1">
      <alignment vertical="center"/>
    </xf>
    <xf numFmtId="0" fontId="50" fillId="0" borderId="0" xfId="0" applyFont="1" applyAlignment="1" applyProtection="1">
      <alignment vertical="top"/>
    </xf>
    <xf numFmtId="0" fontId="68" fillId="0" borderId="0" xfId="0" applyFont="1" applyBorder="1" applyAlignment="1" applyProtection="1">
      <alignment vertical="top"/>
    </xf>
    <xf numFmtId="0" fontId="68" fillId="0" borderId="0" xfId="0" applyFont="1" applyAlignment="1" applyProtection="1">
      <alignment vertical="top"/>
    </xf>
    <xf numFmtId="0" fontId="50" fillId="0" borderId="0" xfId="0" applyFont="1" applyBorder="1" applyAlignment="1" applyProtection="1">
      <alignment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FI-15-00002-RevA-SeedBus系统管脚分配表模版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Normal_1000100V0 Sany Fucntional Spec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货币 2" xfId="51"/>
  </cellStyles>
  <dxfs count="8">
    <dxf>
      <font>
        <b val="0"/>
        <i val="0"/>
        <color indexed="10"/>
      </font>
    </dxf>
    <dxf>
      <fill>
        <patternFill patternType="lightGray"/>
      </fill>
    </dxf>
    <dxf>
      <fill>
        <patternFill patternType="solid">
          <bgColor indexed="13"/>
        </patternFill>
      </fill>
    </dxf>
    <dxf>
      <fill>
        <patternFill patternType="solid">
          <bgColor indexed="43"/>
        </patternFill>
      </fill>
    </dxf>
    <dxf>
      <font>
        <b val="0"/>
        <i val="0"/>
        <color indexed="10"/>
      </font>
    </dxf>
    <dxf>
      <font>
        <b val="0"/>
        <i val="0"/>
        <color rgb="FFFF0000"/>
      </font>
    </dxf>
    <dxf>
      <fill>
        <patternFill patternType="solid">
          <bgColor indexed="43"/>
        </patternFill>
      </fill>
    </dxf>
    <dxf>
      <fill>
        <patternFill patternType="solid"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jpeg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0" Type="http://schemas.openxmlformats.org/officeDocument/2006/relationships/image" Target="../media/image29.png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23812</xdr:colOff>
      <xdr:row>106</xdr:row>
      <xdr:rowOff>214312</xdr:rowOff>
    </xdr:from>
    <xdr:to>
      <xdr:col>32</xdr:col>
      <xdr:colOff>303558</xdr:colOff>
      <xdr:row>128</xdr:row>
      <xdr:rowOff>301741</xdr:rowOff>
    </xdr:to>
    <xdr:grpSp>
      <xdr:nvGrpSpPr>
        <xdr:cNvPr id="147" name="组合 146"/>
        <xdr:cNvGrpSpPr/>
      </xdr:nvGrpSpPr>
      <xdr:grpSpPr>
        <a:xfrm>
          <a:off x="2992755" y="16930370"/>
          <a:ext cx="30338395" cy="3602355"/>
          <a:chOff x="3139593" y="21859875"/>
          <a:chExt cx="29512108" cy="3442827"/>
        </a:xfrm>
      </xdr:grpSpPr>
      <xdr:pic>
        <xdr:nvPicPr>
          <xdr:cNvPr id="148" name="图片 2"/>
          <xdr:cNvPicPr>
            <a:picLocks noChangeAspect="1" noChangeArrowheads="1"/>
          </xdr:cNvPicPr>
        </xdr:nvPicPr>
        <xdr:blipFill>
          <a:blip r:embed="rId1">
            <a:duotone>
              <a:prstClr val="black"/>
              <a:srgbClr val="00B050">
                <a:tint val="45000"/>
                <a:satMod val="400000"/>
              </a:srgbClr>
            </a:duotone>
          </a:blip>
          <a:srcRect/>
          <a:stretch>
            <a:fillRect/>
          </a:stretch>
        </xdr:blipFill>
        <xdr:spPr>
          <a:xfrm>
            <a:off x="3143251" y="21897975"/>
            <a:ext cx="3181350" cy="2476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>
            <a:outerShdw blurRad="50800" dist="50800" dir="5400000" algn="ctr" rotWithShape="0">
              <a:srgbClr val="00B050"/>
            </a:outerShdw>
          </a:effectLst>
        </xdr:spPr>
      </xdr:pic>
      <xdr:pic>
        <xdr:nvPicPr>
          <xdr:cNvPr id="149" name="图片 5"/>
          <xdr:cNvPicPr>
            <a:picLocks noChangeAspect="1" noChangeArrowheads="1"/>
          </xdr:cNvPicPr>
        </xdr:nvPicPr>
        <xdr:blipFill>
          <a:blip r:embed="rId2">
            <a:duotone>
              <a:prstClr val="black"/>
              <a:schemeClr val="tx1">
                <a:lumMod val="65000"/>
                <a:lumOff val="35000"/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>
          <a:xfrm>
            <a:off x="9082089" y="21897975"/>
            <a:ext cx="3105150" cy="23907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0" name="图片 8"/>
          <xdr:cNvPicPr>
            <a:picLocks noChangeAspect="1" noChangeArrowheads="1"/>
          </xdr:cNvPicPr>
        </xdr:nvPicPr>
        <xdr:blipFill>
          <a:blip r:embed="rId3">
            <a:duotone>
              <a:prstClr val="black"/>
              <a:srgbClr val="800080">
                <a:tint val="45000"/>
                <a:satMod val="400000"/>
              </a:srgbClr>
            </a:duotone>
          </a:blip>
          <a:srcRect/>
          <a:stretch>
            <a:fillRect/>
          </a:stretch>
        </xdr:blipFill>
        <xdr:spPr>
          <a:xfrm>
            <a:off x="13901739" y="21907500"/>
            <a:ext cx="3529012" cy="23717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1" name="图片 11"/>
          <xdr:cNvPicPr>
            <a:picLocks noChangeAspect="1" noChangeArrowheads="1"/>
          </xdr:cNvPicPr>
        </xdr:nvPicPr>
        <xdr:blipFill>
          <a:blip r:embed="rId4">
            <a:duotone>
              <a:prstClr val="black"/>
              <a:srgbClr val="00B050">
                <a:tint val="45000"/>
                <a:satMod val="400000"/>
              </a:srgbClr>
            </a:duotone>
          </a:blip>
          <a:srcRect/>
          <a:stretch>
            <a:fillRect/>
          </a:stretch>
        </xdr:blipFill>
        <xdr:spPr>
          <a:xfrm>
            <a:off x="18078451" y="21859875"/>
            <a:ext cx="3490913" cy="2333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2" name="图片 14"/>
          <xdr:cNvPicPr>
            <a:picLocks noChangeAspect="1" noChangeArrowheads="1"/>
          </xdr:cNvPicPr>
        </xdr:nvPicPr>
        <xdr:blipFill>
          <a:blip r:embed="rId1">
            <a:duotone>
              <a:prstClr val="black"/>
              <a:srgbClr val="DF7117">
                <a:tint val="45000"/>
                <a:satMod val="400000"/>
              </a:srgbClr>
            </a:duotone>
          </a:blip>
          <a:srcRect/>
          <a:stretch>
            <a:fillRect/>
          </a:stretch>
        </xdr:blipFill>
        <xdr:spPr>
          <a:xfrm>
            <a:off x="23226714" y="21897975"/>
            <a:ext cx="3386137" cy="22860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3" name="图片 17"/>
          <xdr:cNvPicPr>
            <a:picLocks noChangeAspect="1" noChangeArrowheads="1"/>
          </xdr:cNvPicPr>
        </xdr:nvPicPr>
        <xdr:blipFill>
          <a:blip r:embed="rId5">
            <a:duotone>
              <a:prstClr val="black"/>
              <a:schemeClr val="tx2">
                <a:lumMod val="60000"/>
                <a:lumOff val="40000"/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>
          <a:xfrm>
            <a:off x="29422726" y="21878925"/>
            <a:ext cx="3228975" cy="2295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>
        <xdr:nvSpPr>
          <xdr:cNvPr id="162" name="矩形 1"/>
          <xdr:cNvSpPr>
            <a:spLocks noChangeArrowheads="1"/>
          </xdr:cNvSpPr>
        </xdr:nvSpPr>
        <xdr:spPr>
          <a:xfrm>
            <a:off x="3139593" y="24460799"/>
            <a:ext cx="3129696" cy="8419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 1-967625-1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pins:21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63" name="矩形 4"/>
          <xdr:cNvSpPr>
            <a:spLocks noChangeArrowheads="1"/>
          </xdr:cNvSpPr>
        </xdr:nvSpPr>
        <xdr:spPr>
          <a:xfrm>
            <a:off x="9031338" y="24289115"/>
            <a:ext cx="3205798" cy="84190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number:TYCO1-967624-1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pins:18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name:CN102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0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0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0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64" name="矩形 7"/>
          <xdr:cNvSpPr>
            <a:spLocks noChangeArrowheads="1"/>
          </xdr:cNvSpPr>
        </xdr:nvSpPr>
        <xdr:spPr>
          <a:xfrm>
            <a:off x="13920893" y="24280346"/>
            <a:ext cx="3462642" cy="10085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 1-967623-1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pins:15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name:CN103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0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0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66" name="矩形 10"/>
          <xdr:cNvSpPr>
            <a:spLocks noChangeArrowheads="1"/>
          </xdr:cNvSpPr>
        </xdr:nvSpPr>
        <xdr:spPr>
          <a:xfrm>
            <a:off x="18315785" y="24166338"/>
            <a:ext cx="2977492" cy="93837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 1-967622-1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pins:12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name:CN104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73" name="矩形 13"/>
          <xdr:cNvSpPr>
            <a:spLocks noChangeArrowheads="1"/>
          </xdr:cNvSpPr>
        </xdr:nvSpPr>
        <xdr:spPr>
          <a:xfrm>
            <a:off x="23357544" y="24218957"/>
            <a:ext cx="2815775" cy="85067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 1-967625-4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pins:21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name:CN105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174" name="矩形 16"/>
          <xdr:cNvSpPr>
            <a:spLocks noChangeArrowheads="1"/>
          </xdr:cNvSpPr>
        </xdr:nvSpPr>
        <xdr:spPr>
          <a:xfrm>
            <a:off x="29303015" y="24280346"/>
            <a:ext cx="3091645" cy="99099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Part number:TYCO  1-965640-1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Number of pins:6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Connector name:CN106</a:t>
            </a:r>
            <a:endParaRPr lang="en-US" altLang="zh-CN" sz="120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r>
              <a:rPr lang="en-US" altLang="zh-CN" sz="1200" b="0" i="0" strike="noStrike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Pin part number: 927771-1 or 927771-3</a:t>
            </a:r>
            <a:endParaRPr lang="en-US" altLang="zh-CN" sz="10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  <a:p>
            <a:pPr algn="l" rtl="1">
              <a:defRPr sz="1000"/>
            </a:pPr>
            <a:endParaRPr lang="en-US" altLang="zh-CN" sz="10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</xdr:grpSp>
    <xdr:clientData/>
  </xdr:twoCellAnchor>
  <xdr:twoCellAnchor>
    <xdr:from>
      <xdr:col>16</xdr:col>
      <xdr:colOff>457200</xdr:colOff>
      <xdr:row>24</xdr:row>
      <xdr:rowOff>47625</xdr:rowOff>
    </xdr:from>
    <xdr:to>
      <xdr:col>29</xdr:col>
      <xdr:colOff>409575</xdr:colOff>
      <xdr:row>59</xdr:row>
      <xdr:rowOff>95250</xdr:rowOff>
    </xdr:to>
    <xdr:pic>
      <xdr:nvPicPr>
        <xdr:cNvPr id="2" name="Picture 352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18929985" y="4162425"/>
          <a:ext cx="11522075" cy="538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51</xdr:col>
      <xdr:colOff>19050</xdr:colOff>
      <xdr:row>130</xdr:row>
      <xdr:rowOff>114300</xdr:rowOff>
    </xdr:from>
    <xdr:to>
      <xdr:col>51</xdr:col>
      <xdr:colOff>19050</xdr:colOff>
      <xdr:row>130</xdr:row>
      <xdr:rowOff>114300</xdr:rowOff>
    </xdr:to>
    <xdr:cxnSp>
      <xdr:nvCxnSpPr>
        <xdr:cNvPr id="3" name="AutoShape 51"/>
        <xdr:cNvCxnSpPr>
          <a:cxnSpLocks noChangeShapeType="1"/>
        </xdr:cNvCxnSpPr>
      </xdr:nvCxnSpPr>
      <xdr:spPr>
        <a:xfrm>
          <a:off x="51006375" y="208883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</a:ln>
      </xdr:spPr>
    </xdr:cxnSp>
    <xdr:clientData/>
  </xdr:twoCellAnchor>
  <xdr:twoCellAnchor>
    <xdr:from>
      <xdr:col>23</xdr:col>
      <xdr:colOff>238125</xdr:colOff>
      <xdr:row>171</xdr:row>
      <xdr:rowOff>0</xdr:rowOff>
    </xdr:from>
    <xdr:to>
      <xdr:col>23</xdr:col>
      <xdr:colOff>238125</xdr:colOff>
      <xdr:row>171</xdr:row>
      <xdr:rowOff>0</xdr:rowOff>
    </xdr:to>
    <xdr:cxnSp>
      <xdr:nvCxnSpPr>
        <xdr:cNvPr id="4" name="AutoShape 52"/>
        <xdr:cNvCxnSpPr>
          <a:cxnSpLocks noChangeShapeType="1"/>
        </xdr:cNvCxnSpPr>
      </xdr:nvCxnSpPr>
      <xdr:spPr>
        <a:xfrm>
          <a:off x="25177115" y="29765625"/>
          <a:ext cx="0" cy="0"/>
        </a:xfrm>
        <a:prstGeom prst="straightConnector1">
          <a:avLst/>
        </a:prstGeom>
        <a:noFill/>
        <a:ln w="44450">
          <a:solidFill>
            <a:srgbClr val="0000FF"/>
          </a:solidFill>
          <a:round/>
          <a:headEnd type="none" w="sm" len="med"/>
          <a:tailEnd type="none" w="sm" len="med"/>
        </a:ln>
      </xdr:spPr>
    </xdr:cxnSp>
    <xdr:clientData/>
  </xdr:twoCellAnchor>
  <xdr:twoCellAnchor>
    <xdr:from>
      <xdr:col>23</xdr:col>
      <xdr:colOff>238125</xdr:colOff>
      <xdr:row>171</xdr:row>
      <xdr:rowOff>0</xdr:rowOff>
    </xdr:from>
    <xdr:to>
      <xdr:col>23</xdr:col>
      <xdr:colOff>238125</xdr:colOff>
      <xdr:row>171</xdr:row>
      <xdr:rowOff>0</xdr:rowOff>
    </xdr:to>
    <xdr:cxnSp>
      <xdr:nvCxnSpPr>
        <xdr:cNvPr id="5" name="AutoShape 55"/>
        <xdr:cNvCxnSpPr>
          <a:cxnSpLocks noChangeShapeType="1"/>
        </xdr:cNvCxnSpPr>
      </xdr:nvCxnSpPr>
      <xdr:spPr>
        <a:xfrm>
          <a:off x="25177115" y="29765625"/>
          <a:ext cx="0" cy="0"/>
        </a:xfrm>
        <a:prstGeom prst="straightConnector1">
          <a:avLst/>
        </a:prstGeom>
        <a:noFill/>
        <a:ln w="44450">
          <a:solidFill>
            <a:srgbClr val="0000FF"/>
          </a:solidFill>
          <a:round/>
          <a:headEnd type="none" w="sm" len="med"/>
          <a:tailEnd type="none" w="sm" len="med"/>
        </a:ln>
      </xdr:spPr>
    </xdr:cxnSp>
    <xdr:clientData/>
  </xdr:twoCellAnchor>
  <xdr:twoCellAnchor>
    <xdr:from>
      <xdr:col>21</xdr:col>
      <xdr:colOff>304800</xdr:colOff>
      <xdr:row>171</xdr:row>
      <xdr:rowOff>0</xdr:rowOff>
    </xdr:from>
    <xdr:to>
      <xdr:col>21</xdr:col>
      <xdr:colOff>304800</xdr:colOff>
      <xdr:row>171</xdr:row>
      <xdr:rowOff>0</xdr:rowOff>
    </xdr:to>
    <xdr:sp>
      <xdr:nvSpPr>
        <xdr:cNvPr id="6" name="Line 56"/>
        <xdr:cNvSpPr>
          <a:spLocks noChangeShapeType="1"/>
        </xdr:cNvSpPr>
      </xdr:nvSpPr>
      <xdr:spPr>
        <a:xfrm flipH="1">
          <a:off x="23576915" y="29765625"/>
          <a:ext cx="0" cy="0"/>
        </a:xfrm>
        <a:prstGeom prst="line">
          <a:avLst/>
        </a:prstGeom>
        <a:noFill/>
        <a:ln w="44450">
          <a:solidFill>
            <a:srgbClr val="996633"/>
          </a:solidFill>
          <a:round/>
          <a:headEnd type="none" w="sm" len="med"/>
          <a:tailEnd type="none" w="sm" len="med"/>
        </a:ln>
      </xdr:spPr>
    </xdr:sp>
    <xdr:clientData/>
  </xdr:twoCellAnchor>
  <xdr:twoCellAnchor>
    <xdr:from>
      <xdr:col>29</xdr:col>
      <xdr:colOff>895350</xdr:colOff>
      <xdr:row>10</xdr:row>
      <xdr:rowOff>9525</xdr:rowOff>
    </xdr:from>
    <xdr:to>
      <xdr:col>29</xdr:col>
      <xdr:colOff>895350</xdr:colOff>
      <xdr:row>67</xdr:row>
      <xdr:rowOff>123825</xdr:rowOff>
    </xdr:to>
    <xdr:sp>
      <xdr:nvSpPr>
        <xdr:cNvPr id="7" name="Line 70"/>
        <xdr:cNvSpPr>
          <a:spLocks noChangeShapeType="1"/>
        </xdr:cNvSpPr>
      </xdr:nvSpPr>
      <xdr:spPr>
        <a:xfrm flipH="1">
          <a:off x="30937835" y="1990725"/>
          <a:ext cx="0" cy="8801100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29</xdr:col>
      <xdr:colOff>1352550</xdr:colOff>
      <xdr:row>12</xdr:row>
      <xdr:rowOff>19050</xdr:rowOff>
    </xdr:from>
    <xdr:to>
      <xdr:col>29</xdr:col>
      <xdr:colOff>1371600</xdr:colOff>
      <xdr:row>70</xdr:row>
      <xdr:rowOff>9525</xdr:rowOff>
    </xdr:to>
    <xdr:sp>
      <xdr:nvSpPr>
        <xdr:cNvPr id="8" name="Line 102"/>
        <xdr:cNvSpPr>
          <a:spLocks noChangeShapeType="1"/>
        </xdr:cNvSpPr>
      </xdr:nvSpPr>
      <xdr:spPr>
        <a:xfrm>
          <a:off x="31395035" y="2305050"/>
          <a:ext cx="19050" cy="882967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29</xdr:col>
      <xdr:colOff>895350</xdr:colOff>
      <xdr:row>10</xdr:row>
      <xdr:rowOff>0</xdr:rowOff>
    </xdr:from>
    <xdr:to>
      <xdr:col>45</xdr:col>
      <xdr:colOff>257175</xdr:colOff>
      <xdr:row>10</xdr:row>
      <xdr:rowOff>9525</xdr:rowOff>
    </xdr:to>
    <xdr:sp>
      <xdr:nvSpPr>
        <xdr:cNvPr id="9" name="Line 103"/>
        <xdr:cNvSpPr>
          <a:spLocks noChangeShapeType="1"/>
        </xdr:cNvSpPr>
      </xdr:nvSpPr>
      <xdr:spPr>
        <a:xfrm flipH="1" flipV="1">
          <a:off x="30937835" y="1981200"/>
          <a:ext cx="17315815" cy="9525"/>
        </a:xfrm>
        <a:prstGeom prst="line">
          <a:avLst/>
        </a:prstGeom>
        <a:noFill/>
        <a:ln w="44450">
          <a:solidFill>
            <a:srgbClr val="0000FF"/>
          </a:solidFill>
          <a:prstDash val="dash"/>
          <a:round/>
          <a:headEnd type="oval" w="sm" len="sm"/>
          <a:tailEnd type="none" w="sm" len="med"/>
        </a:ln>
      </xdr:spPr>
    </xdr:sp>
    <xdr:clientData/>
  </xdr:twoCellAnchor>
  <xdr:twoCellAnchor>
    <xdr:from>
      <xdr:col>29</xdr:col>
      <xdr:colOff>1343025</xdr:colOff>
      <xdr:row>12</xdr:row>
      <xdr:rowOff>0</xdr:rowOff>
    </xdr:from>
    <xdr:to>
      <xdr:col>45</xdr:col>
      <xdr:colOff>276225</xdr:colOff>
      <xdr:row>12</xdr:row>
      <xdr:rowOff>9525</xdr:rowOff>
    </xdr:to>
    <xdr:sp>
      <xdr:nvSpPr>
        <xdr:cNvPr id="10" name="Line 104"/>
        <xdr:cNvSpPr>
          <a:spLocks noChangeShapeType="1"/>
        </xdr:cNvSpPr>
      </xdr:nvSpPr>
      <xdr:spPr>
        <a:xfrm flipH="1">
          <a:off x="31385510" y="2286000"/>
          <a:ext cx="16887190" cy="9525"/>
        </a:xfrm>
        <a:prstGeom prst="line">
          <a:avLst/>
        </a:prstGeom>
        <a:noFill/>
        <a:ln w="44450">
          <a:solidFill>
            <a:srgbClr val="008000"/>
          </a:solidFill>
          <a:prstDash val="dash"/>
          <a:round/>
          <a:headEnd type="oval" w="sm" len="sm"/>
          <a:tailEnd type="none" w="sm" len="med"/>
        </a:ln>
      </xdr:spPr>
    </xdr:sp>
    <xdr:clientData/>
  </xdr:twoCellAnchor>
  <xdr:twoCellAnchor>
    <xdr:from>
      <xdr:col>40</xdr:col>
      <xdr:colOff>342900</xdr:colOff>
      <xdr:row>1</xdr:row>
      <xdr:rowOff>190500</xdr:rowOff>
    </xdr:from>
    <xdr:to>
      <xdr:col>43</xdr:col>
      <xdr:colOff>428625</xdr:colOff>
      <xdr:row>11</xdr:row>
      <xdr:rowOff>133350</xdr:rowOff>
    </xdr:to>
    <xdr:grpSp>
      <xdr:nvGrpSpPr>
        <xdr:cNvPr id="11" name="Group 105"/>
        <xdr:cNvGrpSpPr/>
      </xdr:nvGrpSpPr>
      <xdr:grpSpPr>
        <a:xfrm>
          <a:off x="41317545" y="342900"/>
          <a:ext cx="1766570" cy="1924050"/>
          <a:chOff x="4612" y="37"/>
          <a:chExt cx="186" cy="202"/>
        </a:xfrm>
      </xdr:grpSpPr>
      <xdr:sp>
        <xdr:nvSpPr>
          <xdr:cNvPr id="12" name="AutoShape 106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36576" rIns="0" bIns="0" anchor="t" upright="1"/>
          <a:lstStyle/>
          <a:p>
            <a:pPr algn="l" rtl="1">
              <a:defRPr sz="1000"/>
            </a:pP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ECUs</a:t>
            </a:r>
            <a:endParaRPr lang="en-US" altLang="zh-CN" sz="1400" b="1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13" name="Line 107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14" name="Line 108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15" name="Line 109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22</xdr:col>
      <xdr:colOff>657225</xdr:colOff>
      <xdr:row>104</xdr:row>
      <xdr:rowOff>0</xdr:rowOff>
    </xdr:from>
    <xdr:to>
      <xdr:col>22</xdr:col>
      <xdr:colOff>657225</xdr:colOff>
      <xdr:row>104</xdr:row>
      <xdr:rowOff>0</xdr:rowOff>
    </xdr:to>
    <xdr:sp>
      <xdr:nvSpPr>
        <xdr:cNvPr id="16" name="Line 111"/>
        <xdr:cNvSpPr>
          <a:spLocks noChangeShapeType="1"/>
        </xdr:cNvSpPr>
      </xdr:nvSpPr>
      <xdr:spPr>
        <a:xfrm flipH="1">
          <a:off x="24418290" y="16306800"/>
          <a:ext cx="0" cy="0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24</xdr:col>
      <xdr:colOff>504825</xdr:colOff>
      <xdr:row>104</xdr:row>
      <xdr:rowOff>0</xdr:rowOff>
    </xdr:from>
    <xdr:to>
      <xdr:col>24</xdr:col>
      <xdr:colOff>504825</xdr:colOff>
      <xdr:row>104</xdr:row>
      <xdr:rowOff>0</xdr:rowOff>
    </xdr:to>
    <xdr:sp>
      <xdr:nvSpPr>
        <xdr:cNvPr id="17" name="Line 114"/>
        <xdr:cNvSpPr>
          <a:spLocks noChangeShapeType="1"/>
        </xdr:cNvSpPr>
      </xdr:nvSpPr>
      <xdr:spPr>
        <a:xfrm flipV="1">
          <a:off x="26110565" y="16306800"/>
          <a:ext cx="0" cy="0"/>
        </a:xfrm>
        <a:prstGeom prst="line">
          <a:avLst/>
        </a:prstGeom>
        <a:noFill/>
        <a:ln w="44450">
          <a:solidFill>
            <a:srgbClr val="996633"/>
          </a:solidFill>
          <a:round/>
          <a:headEnd type="none" w="sm" len="med"/>
          <a:tailEnd type="oval" w="sm" len="sm"/>
        </a:ln>
      </xdr:spPr>
    </xdr:sp>
    <xdr:clientData/>
  </xdr:twoCellAnchor>
  <xdr:twoCellAnchor>
    <xdr:from>
      <xdr:col>28</xdr:col>
      <xdr:colOff>847725</xdr:colOff>
      <xdr:row>78</xdr:row>
      <xdr:rowOff>66675</xdr:rowOff>
    </xdr:from>
    <xdr:to>
      <xdr:col>28</xdr:col>
      <xdr:colOff>893444</xdr:colOff>
      <xdr:row>118</xdr:row>
      <xdr:rowOff>71437</xdr:rowOff>
    </xdr:to>
    <xdr:sp>
      <xdr:nvSpPr>
        <xdr:cNvPr id="18" name="Line 116"/>
        <xdr:cNvSpPr>
          <a:spLocks noChangeShapeType="1"/>
        </xdr:cNvSpPr>
      </xdr:nvSpPr>
      <xdr:spPr>
        <a:xfrm>
          <a:off x="29734510" y="12411075"/>
          <a:ext cx="45085" cy="636714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22</xdr:col>
      <xdr:colOff>85725</xdr:colOff>
      <xdr:row>104</xdr:row>
      <xdr:rowOff>0</xdr:rowOff>
    </xdr:from>
    <xdr:to>
      <xdr:col>22</xdr:col>
      <xdr:colOff>85725</xdr:colOff>
      <xdr:row>104</xdr:row>
      <xdr:rowOff>0</xdr:rowOff>
    </xdr:to>
    <xdr:cxnSp>
      <xdr:nvCxnSpPr>
        <xdr:cNvPr id="19" name="AutoShape 118"/>
        <xdr:cNvCxnSpPr>
          <a:cxnSpLocks noChangeShapeType="1"/>
        </xdr:cNvCxnSpPr>
      </xdr:nvCxnSpPr>
      <xdr:spPr>
        <a:xfrm>
          <a:off x="23846790" y="16306800"/>
          <a:ext cx="0" cy="0"/>
        </a:xfrm>
        <a:prstGeom prst="straightConnector1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cxnSp>
    <xdr:clientData/>
  </xdr:twoCellAnchor>
  <xdr:twoCellAnchor>
    <xdr:from>
      <xdr:col>25</xdr:col>
      <xdr:colOff>9525</xdr:colOff>
      <xdr:row>104</xdr:row>
      <xdr:rowOff>0</xdr:rowOff>
    </xdr:from>
    <xdr:to>
      <xdr:col>25</xdr:col>
      <xdr:colOff>9525</xdr:colOff>
      <xdr:row>104</xdr:row>
      <xdr:rowOff>0</xdr:rowOff>
    </xdr:to>
    <xdr:cxnSp>
      <xdr:nvCxnSpPr>
        <xdr:cNvPr id="20" name="AutoShape 128"/>
        <xdr:cNvCxnSpPr>
          <a:cxnSpLocks noChangeShapeType="1"/>
        </xdr:cNvCxnSpPr>
      </xdr:nvCxnSpPr>
      <xdr:spPr>
        <a:xfrm>
          <a:off x="26385520" y="16306800"/>
          <a:ext cx="0" cy="0"/>
        </a:xfrm>
        <a:prstGeom prst="straightConnector1">
          <a:avLst/>
        </a:prstGeom>
        <a:noFill/>
        <a:ln w="44450">
          <a:solidFill>
            <a:srgbClr val="0000FF"/>
          </a:solidFill>
          <a:round/>
          <a:headEnd type="none" w="sm" len="med"/>
          <a:tailEnd type="oval" w="sm" len="sm"/>
        </a:ln>
      </xdr:spPr>
    </xdr:cxnSp>
    <xdr:clientData/>
  </xdr:twoCellAnchor>
  <xdr:twoCellAnchor editAs="oneCell">
    <xdr:from>
      <xdr:col>19</xdr:col>
      <xdr:colOff>400050</xdr:colOff>
      <xdr:row>1</xdr:row>
      <xdr:rowOff>266700</xdr:rowOff>
    </xdr:from>
    <xdr:to>
      <xdr:col>21</xdr:col>
      <xdr:colOff>104775</xdr:colOff>
      <xdr:row>10</xdr:row>
      <xdr:rowOff>0</xdr:rowOff>
    </xdr:to>
    <xdr:pic>
      <xdr:nvPicPr>
        <xdr:cNvPr id="24" name="Picture 174"/>
        <xdr:cNvPicPr>
          <a:picLocks noChangeAspect="1" noChangeArrowheads="1"/>
        </xdr:cNvPicPr>
      </xdr:nvPicPr>
      <xdr:blipFill>
        <a:blip r:embed="rId7"/>
        <a:srcRect/>
        <a:stretch>
          <a:fillRect/>
        </a:stretch>
      </xdr:blipFill>
      <xdr:spPr>
        <a:xfrm>
          <a:off x="22242780" y="419100"/>
          <a:ext cx="1134110" cy="1562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30</xdr:col>
      <xdr:colOff>19050</xdr:colOff>
      <xdr:row>1</xdr:row>
      <xdr:rowOff>304800</xdr:rowOff>
    </xdr:from>
    <xdr:to>
      <xdr:col>32</xdr:col>
      <xdr:colOff>361950</xdr:colOff>
      <xdr:row>12</xdr:row>
      <xdr:rowOff>19050</xdr:rowOff>
    </xdr:to>
    <xdr:grpSp>
      <xdr:nvGrpSpPr>
        <xdr:cNvPr id="25" name="Group 175"/>
        <xdr:cNvGrpSpPr/>
      </xdr:nvGrpSpPr>
      <xdr:grpSpPr>
        <a:xfrm>
          <a:off x="31528385" y="457200"/>
          <a:ext cx="1861185" cy="1847850"/>
          <a:chOff x="3270" y="48"/>
          <a:chExt cx="192" cy="193"/>
        </a:xfrm>
      </xdr:grpSpPr>
      <xdr:sp>
        <xdr:nvSpPr>
          <xdr:cNvPr id="26" name="Line 176"/>
          <xdr:cNvSpPr>
            <a:spLocks noChangeShapeType="1"/>
          </xdr:cNvSpPr>
        </xdr:nvSpPr>
        <xdr:spPr>
          <a:xfrm>
            <a:off x="3415" y="90"/>
            <a:ext cx="3" cy="117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pic>
        <xdr:nvPicPr>
          <xdr:cNvPr id="27" name="Picture 177" descr="70606-143718"/>
          <xdr:cNvPicPr>
            <a:picLocks noChangeAspect="1" noChangeArrowheads="1"/>
          </xdr:cNvPicPr>
        </xdr:nvPicPr>
        <xdr:blipFill>
          <a:blip r:embed="rId8">
            <a:lum bright="-6000" contrast="12000"/>
          </a:blip>
          <a:srcRect l="34090" t="35832" r="28125" b="29376"/>
          <a:stretch>
            <a:fillRect/>
          </a:stretch>
        </xdr:blipFill>
        <xdr:spPr>
          <a:xfrm>
            <a:off x="3270" y="48"/>
            <a:ext cx="102" cy="1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>
        <xdr:nvSpPr>
          <xdr:cNvPr id="28" name="Line 178"/>
          <xdr:cNvSpPr>
            <a:spLocks noChangeShapeType="1"/>
          </xdr:cNvSpPr>
        </xdr:nvSpPr>
        <xdr:spPr>
          <a:xfrm flipV="1">
            <a:off x="3323" y="89"/>
            <a:ext cx="91" cy="1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  <xdr:sp>
        <xdr:nvSpPr>
          <xdr:cNvPr id="29" name="Line 179"/>
          <xdr:cNvSpPr>
            <a:spLocks noChangeShapeType="1"/>
          </xdr:cNvSpPr>
        </xdr:nvSpPr>
        <xdr:spPr>
          <a:xfrm flipH="1">
            <a:off x="3460" y="147"/>
            <a:ext cx="1" cy="94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30" name="Line 180"/>
          <xdr:cNvSpPr>
            <a:spLocks noChangeShapeType="1"/>
          </xdr:cNvSpPr>
        </xdr:nvSpPr>
        <xdr:spPr>
          <a:xfrm flipV="1">
            <a:off x="3326" y="147"/>
            <a:ext cx="136" cy="2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</xdr:grpSp>
    <xdr:clientData/>
  </xdr:twoCellAnchor>
  <xdr:twoCellAnchor>
    <xdr:from>
      <xdr:col>23</xdr:col>
      <xdr:colOff>238125</xdr:colOff>
      <xdr:row>171</xdr:row>
      <xdr:rowOff>0</xdr:rowOff>
    </xdr:from>
    <xdr:to>
      <xdr:col>23</xdr:col>
      <xdr:colOff>238125</xdr:colOff>
      <xdr:row>171</xdr:row>
      <xdr:rowOff>0</xdr:rowOff>
    </xdr:to>
    <xdr:cxnSp>
      <xdr:nvCxnSpPr>
        <xdr:cNvPr id="31" name="AutoShape 223"/>
        <xdr:cNvCxnSpPr>
          <a:cxnSpLocks noChangeShapeType="1"/>
        </xdr:cNvCxnSpPr>
      </xdr:nvCxnSpPr>
      <xdr:spPr>
        <a:xfrm>
          <a:off x="25177115" y="29765625"/>
          <a:ext cx="0" cy="0"/>
        </a:xfrm>
        <a:prstGeom prst="straightConnector1">
          <a:avLst/>
        </a:prstGeom>
        <a:noFill/>
        <a:ln w="44450">
          <a:solidFill>
            <a:srgbClr val="0000FF"/>
          </a:solidFill>
          <a:round/>
          <a:headEnd type="none" w="sm" len="med"/>
          <a:tailEnd type="none" w="sm" len="med"/>
        </a:ln>
      </xdr:spPr>
    </xdr:cxnSp>
    <xdr:clientData/>
  </xdr:twoCellAnchor>
  <xdr:twoCellAnchor>
    <xdr:from>
      <xdr:col>23</xdr:col>
      <xdr:colOff>238125</xdr:colOff>
      <xdr:row>171</xdr:row>
      <xdr:rowOff>0</xdr:rowOff>
    </xdr:from>
    <xdr:to>
      <xdr:col>23</xdr:col>
      <xdr:colOff>238125</xdr:colOff>
      <xdr:row>171</xdr:row>
      <xdr:rowOff>0</xdr:rowOff>
    </xdr:to>
    <xdr:cxnSp>
      <xdr:nvCxnSpPr>
        <xdr:cNvPr id="32" name="AutoShape 224"/>
        <xdr:cNvCxnSpPr>
          <a:cxnSpLocks noChangeShapeType="1"/>
        </xdr:cNvCxnSpPr>
      </xdr:nvCxnSpPr>
      <xdr:spPr>
        <a:xfrm>
          <a:off x="25177115" y="29765625"/>
          <a:ext cx="0" cy="0"/>
        </a:xfrm>
        <a:prstGeom prst="straightConnector1">
          <a:avLst/>
        </a:prstGeom>
        <a:noFill/>
        <a:ln w="44450">
          <a:solidFill>
            <a:srgbClr val="0000FF"/>
          </a:solidFill>
          <a:round/>
          <a:headEnd type="none" w="sm" len="med"/>
          <a:tailEnd type="none" w="sm" len="med"/>
        </a:ln>
      </xdr:spPr>
    </xdr:cxnSp>
    <xdr:clientData/>
  </xdr:twoCellAnchor>
  <xdr:twoCellAnchor>
    <xdr:from>
      <xdr:col>43</xdr:col>
      <xdr:colOff>3009900</xdr:colOff>
      <xdr:row>1</xdr:row>
      <xdr:rowOff>209550</xdr:rowOff>
    </xdr:from>
    <xdr:to>
      <xdr:col>44</xdr:col>
      <xdr:colOff>1085850</xdr:colOff>
      <xdr:row>12</xdr:row>
      <xdr:rowOff>0</xdr:rowOff>
    </xdr:to>
    <xdr:grpSp>
      <xdr:nvGrpSpPr>
        <xdr:cNvPr id="33" name="Group 258"/>
        <xdr:cNvGrpSpPr/>
      </xdr:nvGrpSpPr>
      <xdr:grpSpPr>
        <a:xfrm>
          <a:off x="45665390" y="361950"/>
          <a:ext cx="1772285" cy="1924050"/>
          <a:chOff x="4612" y="37"/>
          <a:chExt cx="186" cy="202"/>
        </a:xfrm>
      </xdr:grpSpPr>
      <xdr:sp>
        <xdr:nvSpPr>
          <xdr:cNvPr id="34" name="AutoShape 259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27432" rIns="0" bIns="0" anchor="t" upright="1"/>
          <a:lstStyle/>
          <a:p>
            <a:pPr algn="l" rtl="1">
              <a:defRPr sz="1000"/>
            </a:pPr>
            <a:r>
              <a:rPr lang="zh-CN" altLang="en-US" sz="1400" b="1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发动机</a:t>
            </a:r>
            <a:r>
              <a:rPr lang="zh-CN" altLang="en-US" sz="1400" b="1" i="0" strike="noStrike">
                <a:solidFill>
                  <a:srgbClr val="000000"/>
                </a:solidFill>
                <a:latin typeface="MS Sans Serif"/>
              </a:rPr>
              <a:t> </a:t>
            </a: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 </a:t>
            </a:r>
            <a:r>
              <a:rPr lang="zh-CN" altLang="en-US" sz="100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冷却水温度</a:t>
            </a:r>
            <a:endPara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  <a:p>
            <a:pPr algn="l" rtl="1">
              <a:defRPr sz="1000"/>
            </a:pPr>
            <a:r>
              <a:rPr lang="zh-CN" altLang="en-US" sz="100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发动机转速</a:t>
            </a:r>
            <a:r>
              <a:rPr lang="zh-CN" altLang="en-US" sz="1000" b="0" i="0" strike="noStrike">
                <a:solidFill>
                  <a:srgbClr val="000000"/>
                </a:solidFill>
                <a:latin typeface="MS Sans Serif"/>
              </a:rPr>
              <a:t>               </a:t>
            </a:r>
            <a:r>
              <a:rPr lang="zh-CN" altLang="en-US" sz="1000" b="0" i="0" strike="noStrike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故障信息</a:t>
            </a:r>
            <a:r>
              <a:rPr lang="zh-CN" altLang="en-US" sz="1000" b="0" i="0" strike="noStrike">
                <a:solidFill>
                  <a:srgbClr val="000000"/>
                </a:solidFill>
                <a:latin typeface="MS Sans Serif"/>
              </a:rPr>
              <a:t> </a:t>
            </a:r>
            <a:endParaRPr lang="zh-CN" altLang="en-US" sz="1000" b="0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35" name="Line 260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36" name="Line 261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37" name="Line 262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43</xdr:col>
      <xdr:colOff>847725</xdr:colOff>
      <xdr:row>1</xdr:row>
      <xdr:rowOff>152400</xdr:rowOff>
    </xdr:from>
    <xdr:to>
      <xdr:col>43</xdr:col>
      <xdr:colOff>2619375</xdr:colOff>
      <xdr:row>11</xdr:row>
      <xdr:rowOff>95250</xdr:rowOff>
    </xdr:to>
    <xdr:grpSp>
      <xdr:nvGrpSpPr>
        <xdr:cNvPr id="38" name="Group 263"/>
        <xdr:cNvGrpSpPr/>
      </xdr:nvGrpSpPr>
      <xdr:grpSpPr>
        <a:xfrm>
          <a:off x="43503215" y="304800"/>
          <a:ext cx="1771650" cy="1924050"/>
          <a:chOff x="4612" y="37"/>
          <a:chExt cx="186" cy="202"/>
        </a:xfrm>
      </xdr:grpSpPr>
      <xdr:sp>
        <xdr:nvSpPr>
          <xdr:cNvPr id="39" name="AutoShape 264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36576" rIns="0" bIns="0" anchor="t" upright="1"/>
          <a:lstStyle/>
          <a:p>
            <a:pPr algn="l" rtl="1">
              <a:defRPr sz="1000"/>
            </a:pP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ECUs</a:t>
            </a:r>
            <a:endParaRPr lang="en-US" altLang="zh-CN" sz="1400" b="1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40" name="Line 265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41" name="Line 266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42" name="Line 267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36</xdr:col>
      <xdr:colOff>876300</xdr:colOff>
      <xdr:row>1</xdr:row>
      <xdr:rowOff>171450</xdr:rowOff>
    </xdr:from>
    <xdr:to>
      <xdr:col>37</xdr:col>
      <xdr:colOff>1466850</xdr:colOff>
      <xdr:row>11</xdr:row>
      <xdr:rowOff>114300</xdr:rowOff>
    </xdr:to>
    <xdr:grpSp>
      <xdr:nvGrpSpPr>
        <xdr:cNvPr id="43" name="Group 273"/>
        <xdr:cNvGrpSpPr/>
      </xdr:nvGrpSpPr>
      <xdr:grpSpPr>
        <a:xfrm>
          <a:off x="37014150" y="323850"/>
          <a:ext cx="1768475" cy="1924050"/>
          <a:chOff x="4612" y="37"/>
          <a:chExt cx="186" cy="202"/>
        </a:xfrm>
      </xdr:grpSpPr>
      <xdr:sp>
        <xdr:nvSpPr>
          <xdr:cNvPr id="44" name="AutoShape 274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36576" rIns="0" bIns="0" anchor="t" upright="1"/>
          <a:lstStyle/>
          <a:p>
            <a:pPr algn="l" rtl="1">
              <a:defRPr sz="1000"/>
            </a:pP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</a:t>
            </a:r>
            <a:endParaRPr lang="en-US" altLang="zh-CN" sz="1400" b="1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45" name="Line 275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46" name="Line 276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47" name="Line 277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37</xdr:col>
      <xdr:colOff>1905000</xdr:colOff>
      <xdr:row>1</xdr:row>
      <xdr:rowOff>152400</xdr:rowOff>
    </xdr:from>
    <xdr:to>
      <xdr:col>40</xdr:col>
      <xdr:colOff>19050</xdr:colOff>
      <xdr:row>11</xdr:row>
      <xdr:rowOff>95250</xdr:rowOff>
    </xdr:to>
    <xdr:grpSp>
      <xdr:nvGrpSpPr>
        <xdr:cNvPr id="48" name="Group 284"/>
        <xdr:cNvGrpSpPr/>
      </xdr:nvGrpSpPr>
      <xdr:grpSpPr>
        <a:xfrm>
          <a:off x="39220775" y="304800"/>
          <a:ext cx="1772920" cy="1924050"/>
          <a:chOff x="4612" y="37"/>
          <a:chExt cx="186" cy="202"/>
        </a:xfrm>
      </xdr:grpSpPr>
      <xdr:sp>
        <xdr:nvSpPr>
          <xdr:cNvPr id="49" name="AutoShape 285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36576" rIns="0" bIns="0" anchor="t" upright="1"/>
          <a:lstStyle/>
          <a:p>
            <a:pPr algn="l" rtl="1">
              <a:defRPr sz="1000"/>
            </a:pP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</a:t>
            </a:r>
            <a:endParaRPr lang="en-US" altLang="zh-CN" sz="1400" b="1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50" name="Line 286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51" name="Line 287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52" name="Line 288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35</xdr:col>
      <xdr:colOff>342900</xdr:colOff>
      <xdr:row>1</xdr:row>
      <xdr:rowOff>190500</xdr:rowOff>
    </xdr:from>
    <xdr:to>
      <xdr:col>36</xdr:col>
      <xdr:colOff>457200</xdr:colOff>
      <xdr:row>11</xdr:row>
      <xdr:rowOff>133350</xdr:rowOff>
    </xdr:to>
    <xdr:grpSp>
      <xdr:nvGrpSpPr>
        <xdr:cNvPr id="53" name="Group 289"/>
        <xdr:cNvGrpSpPr/>
      </xdr:nvGrpSpPr>
      <xdr:grpSpPr>
        <a:xfrm>
          <a:off x="34821495" y="342900"/>
          <a:ext cx="1773555" cy="1924050"/>
          <a:chOff x="4612" y="37"/>
          <a:chExt cx="186" cy="202"/>
        </a:xfrm>
      </xdr:grpSpPr>
      <xdr:sp>
        <xdr:nvSpPr>
          <xdr:cNvPr id="54" name="AutoShape 290"/>
          <xdr:cNvSpPr>
            <a:spLocks noChangeArrowheads="1"/>
          </xdr:cNvSpPr>
        </xdr:nvSpPr>
        <xdr:spPr>
          <a:xfrm>
            <a:off x="4673" y="37"/>
            <a:ext cx="125" cy="91"/>
          </a:xfrm>
          <a:prstGeom prst="wedgeRectCallout">
            <a:avLst>
              <a:gd name="adj1" fmla="val 46801"/>
              <a:gd name="adj2" fmla="val -4218"/>
            </a:avLst>
          </a:prstGeom>
          <a:solidFill>
            <a:srgbClr val="FFFFFF"/>
          </a:solidFill>
          <a:ln w="38100" algn="ctr">
            <a:solidFill>
              <a:srgbClr val="000000"/>
            </a:solidFill>
            <a:miter lim="800000"/>
          </a:ln>
          <a:effectLst/>
        </xdr:spPr>
        <xdr:txBody>
          <a:bodyPr vertOverflow="clip" wrap="square" lIns="36576" tIns="36576" rIns="0" bIns="0" anchor="t" upright="1"/>
          <a:lstStyle/>
          <a:p>
            <a:pPr algn="l" rtl="1">
              <a:defRPr sz="1000"/>
            </a:pPr>
            <a:r>
              <a:rPr lang="en-US" altLang="zh-CN" sz="1400" b="1" i="0" strike="noStrike">
                <a:solidFill>
                  <a:srgbClr val="000000"/>
                </a:solidFill>
                <a:latin typeface="MS Sans Serif"/>
              </a:rPr>
              <a:t>ECU</a:t>
            </a:r>
            <a:endParaRPr lang="en-US" altLang="zh-CN" sz="1400" b="1" i="0" strike="noStrike">
              <a:solidFill>
                <a:srgbClr val="000000"/>
              </a:solidFill>
              <a:latin typeface="MS Sans Serif"/>
            </a:endParaRPr>
          </a:p>
        </xdr:txBody>
      </xdr:sp>
      <xdr:sp>
        <xdr:nvSpPr>
          <xdr:cNvPr id="55" name="Line 291"/>
          <xdr:cNvSpPr>
            <a:spLocks noChangeShapeType="1"/>
          </xdr:cNvSpPr>
        </xdr:nvSpPr>
        <xdr:spPr>
          <a:xfrm flipH="1">
            <a:off x="4739" y="129"/>
            <a:ext cx="0" cy="110"/>
          </a:xfrm>
          <a:prstGeom prst="line">
            <a:avLst/>
          </a:prstGeom>
          <a:noFill/>
          <a:ln w="38100">
            <a:solidFill>
              <a:srgbClr val="008000"/>
            </a:solidFill>
            <a:round/>
            <a:headEnd type="oval" w="sm" len="sm"/>
            <a:tailEnd type="oval" w="sm" len="sm"/>
          </a:ln>
        </xdr:spPr>
      </xdr:sp>
      <xdr:sp>
        <xdr:nvSpPr>
          <xdr:cNvPr id="56" name="Line 292"/>
          <xdr:cNvSpPr>
            <a:spLocks noChangeShapeType="1"/>
          </xdr:cNvSpPr>
        </xdr:nvSpPr>
        <xdr:spPr>
          <a:xfrm flipH="1">
            <a:off x="4612" y="80"/>
            <a:ext cx="1" cy="128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none" w="sm" len="sm"/>
            <a:tailEnd type="oval" w="sm" len="sm"/>
          </a:ln>
        </xdr:spPr>
      </xdr:sp>
      <xdr:sp>
        <xdr:nvSpPr>
          <xdr:cNvPr id="57" name="Line 293"/>
          <xdr:cNvSpPr>
            <a:spLocks noChangeShapeType="1"/>
          </xdr:cNvSpPr>
        </xdr:nvSpPr>
        <xdr:spPr>
          <a:xfrm flipH="1">
            <a:off x="4613" y="80"/>
            <a:ext cx="59" cy="0"/>
          </a:xfrm>
          <a:prstGeom prst="line">
            <a:avLst/>
          </a:prstGeom>
          <a:noFill/>
          <a:ln w="38100">
            <a:solidFill>
              <a:srgbClr val="0000FF"/>
            </a:solidFill>
            <a:round/>
            <a:headEnd type="oval" w="sm" len="sm"/>
            <a:tailEnd type="oval" w="sm" len="sm"/>
          </a:ln>
        </xdr:spPr>
      </xdr:sp>
    </xdr:grpSp>
    <xdr:clientData fLocksWithSheet="0"/>
  </xdr:twoCellAnchor>
  <xdr:twoCellAnchor>
    <xdr:from>
      <xdr:col>40</xdr:col>
      <xdr:colOff>14287</xdr:colOff>
      <xdr:row>154</xdr:row>
      <xdr:rowOff>9524</xdr:rowOff>
    </xdr:from>
    <xdr:to>
      <xdr:col>42</xdr:col>
      <xdr:colOff>595312</xdr:colOff>
      <xdr:row>157</xdr:row>
      <xdr:rowOff>19049</xdr:rowOff>
    </xdr:to>
    <xdr:pic>
      <xdr:nvPicPr>
        <xdr:cNvPr id="58" name="Picture 294" descr="ACTIAfullcolors"/>
        <xdr:cNvPicPr>
          <a:picLocks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40988615" y="27206575"/>
          <a:ext cx="165481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</xdr:colOff>
      <xdr:row>65</xdr:row>
      <xdr:rowOff>123825</xdr:rowOff>
    </xdr:from>
    <xdr:to>
      <xdr:col>13</xdr:col>
      <xdr:colOff>1704975</xdr:colOff>
      <xdr:row>101</xdr:row>
      <xdr:rowOff>9525</xdr:rowOff>
    </xdr:to>
    <xdr:grpSp>
      <xdr:nvGrpSpPr>
        <xdr:cNvPr id="59" name="Group 297"/>
        <xdr:cNvGrpSpPr/>
      </xdr:nvGrpSpPr>
      <xdr:grpSpPr>
        <a:xfrm>
          <a:off x="15219680" y="10487025"/>
          <a:ext cx="1676400" cy="5372100"/>
          <a:chOff x="795" y="472"/>
          <a:chExt cx="102" cy="418"/>
        </a:xfrm>
      </xdr:grpSpPr>
      <xdr:pic>
        <xdr:nvPicPr>
          <xdr:cNvPr id="60" name="Picture 1"/>
          <xdr:cNvPicPr>
            <a:picLocks noChangeAspect="1" noChangeArrowheads="1"/>
          </xdr:cNvPicPr>
        </xdr:nvPicPr>
        <xdr:blipFill>
          <a:blip r:embed="rId10"/>
          <a:srcRect/>
          <a:stretch>
            <a:fillRect/>
          </a:stretch>
        </xdr:blipFill>
        <xdr:spPr>
          <a:xfrm>
            <a:off x="795" y="472"/>
            <a:ext cx="102" cy="41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61" name="Picture 163"/>
          <xdr:cNvPicPr>
            <a:picLocks noChangeAspect="1" noChangeArrowheads="1"/>
          </xdr:cNvPicPr>
        </xdr:nvPicPr>
        <xdr:blipFill>
          <a:blip r:embed="rId11" cstate="print"/>
          <a:srcRect l="35829" t="17198" r="54526" b="21948"/>
          <a:stretch>
            <a:fillRect/>
          </a:stretch>
        </xdr:blipFill>
        <xdr:spPr>
          <a:xfrm>
            <a:off x="848" y="718"/>
            <a:ext cx="21" cy="12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62" name="Picture 182"/>
          <xdr:cNvPicPr>
            <a:picLocks noChangeAspect="1" noChangeArrowheads="1"/>
          </xdr:cNvPicPr>
        </xdr:nvPicPr>
        <xdr:blipFill>
          <a:blip r:embed="rId12"/>
          <a:srcRect l="35388" t="18137" r="58345" b="71062"/>
          <a:stretch>
            <a:fillRect/>
          </a:stretch>
        </xdr:blipFill>
        <xdr:spPr>
          <a:xfrm>
            <a:off x="844" y="516"/>
            <a:ext cx="19" cy="32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63" name="Picture 182"/>
          <xdr:cNvPicPr>
            <a:picLocks noChangeAspect="1" noChangeArrowheads="1"/>
          </xdr:cNvPicPr>
        </xdr:nvPicPr>
        <xdr:blipFill>
          <a:blip r:embed="rId12"/>
          <a:srcRect l="37146" t="28938" r="56467" b="26170"/>
          <a:stretch>
            <a:fillRect/>
          </a:stretch>
        </xdr:blipFill>
        <xdr:spPr>
          <a:xfrm>
            <a:off x="850" y="550"/>
            <a:ext cx="17" cy="13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64" name="Picture 182"/>
          <xdr:cNvPicPr>
            <a:picLocks noChangeAspect="1" noChangeArrowheads="1"/>
          </xdr:cNvPicPr>
        </xdr:nvPicPr>
        <xdr:blipFill>
          <a:blip r:embed="rId12"/>
          <a:srcRect l="35388" t="74504" r="57301" b="20096"/>
          <a:stretch>
            <a:fillRect/>
          </a:stretch>
        </xdr:blipFill>
        <xdr:spPr>
          <a:xfrm>
            <a:off x="842" y="686"/>
            <a:ext cx="20" cy="1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13</xdr:col>
      <xdr:colOff>47625</xdr:colOff>
      <xdr:row>30</xdr:row>
      <xdr:rowOff>142875</xdr:rowOff>
    </xdr:from>
    <xdr:to>
      <xdr:col>13</xdr:col>
      <xdr:colOff>1714500</xdr:colOff>
      <xdr:row>55</xdr:row>
      <xdr:rowOff>95250</xdr:rowOff>
    </xdr:to>
    <xdr:grpSp>
      <xdr:nvGrpSpPr>
        <xdr:cNvPr id="65" name="Group 303"/>
        <xdr:cNvGrpSpPr/>
      </xdr:nvGrpSpPr>
      <xdr:grpSpPr>
        <a:xfrm>
          <a:off x="15238730" y="5172075"/>
          <a:ext cx="1666875" cy="3762375"/>
          <a:chOff x="168" y="482"/>
          <a:chExt cx="115" cy="405"/>
        </a:xfrm>
      </xdr:grpSpPr>
      <xdr:pic>
        <xdr:nvPicPr>
          <xdr:cNvPr id="66" name="Picture 2"/>
          <xdr:cNvPicPr>
            <a:picLocks noChangeAspect="1" noChangeArrowheads="1"/>
          </xdr:cNvPicPr>
        </xdr:nvPicPr>
        <xdr:blipFill>
          <a:blip r:embed="rId13"/>
          <a:srcRect/>
          <a:stretch>
            <a:fillRect/>
          </a:stretch>
        </xdr:blipFill>
        <xdr:spPr>
          <a:xfrm>
            <a:off x="168" y="482"/>
            <a:ext cx="115" cy="40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7" name="Picture 145"/>
          <xdr:cNvPicPr>
            <a:picLocks noChangeAspect="1" noChangeArrowheads="1"/>
          </xdr:cNvPicPr>
        </xdr:nvPicPr>
        <xdr:blipFill>
          <a:blip r:embed="rId14" cstate="print"/>
          <a:srcRect l="35555" t="18521" r="54800" b="16216"/>
          <a:stretch>
            <a:fillRect/>
          </a:stretch>
        </xdr:blipFill>
        <xdr:spPr>
          <a:xfrm>
            <a:off x="195" y="524"/>
            <a:ext cx="24" cy="16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68" name="Picture 146"/>
          <xdr:cNvPicPr>
            <a:picLocks noChangeAspect="1" noChangeArrowheads="1"/>
          </xdr:cNvPicPr>
        </xdr:nvPicPr>
        <xdr:blipFill>
          <a:blip r:embed="rId15" cstate="print"/>
          <a:srcRect l="35435" t="18521" r="55351" b="16467"/>
          <a:stretch>
            <a:fillRect/>
          </a:stretch>
        </xdr:blipFill>
        <xdr:spPr>
          <a:xfrm>
            <a:off x="195" y="710"/>
            <a:ext cx="23" cy="13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16</xdr:col>
      <xdr:colOff>400050</xdr:colOff>
      <xdr:row>61</xdr:row>
      <xdr:rowOff>95250</xdr:rowOff>
    </xdr:from>
    <xdr:to>
      <xdr:col>17</xdr:col>
      <xdr:colOff>333375</xdr:colOff>
      <xdr:row>67</xdr:row>
      <xdr:rowOff>0</xdr:rowOff>
    </xdr:to>
    <xdr:pic>
      <xdr:nvPicPr>
        <xdr:cNvPr id="69" name="Picture 307"/>
        <xdr:cNvPicPr>
          <a:picLocks noChangeAspect="1" noChangeArrowheads="1"/>
        </xdr:cNvPicPr>
      </xdr:nvPicPr>
      <xdr:blipFill>
        <a:blip r:embed="rId16"/>
        <a:srcRect/>
        <a:stretch>
          <a:fillRect/>
        </a:stretch>
      </xdr:blipFill>
      <xdr:spPr>
        <a:xfrm>
          <a:off x="18872835" y="9848850"/>
          <a:ext cx="1140460" cy="8191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714375</xdr:colOff>
      <xdr:row>76</xdr:row>
      <xdr:rowOff>19050</xdr:rowOff>
    </xdr:from>
    <xdr:to>
      <xdr:col>23</xdr:col>
      <xdr:colOff>66675</xdr:colOff>
      <xdr:row>88</xdr:row>
      <xdr:rowOff>66675</xdr:rowOff>
    </xdr:to>
    <xdr:pic>
      <xdr:nvPicPr>
        <xdr:cNvPr id="70" name="Picture 308"/>
        <xdr:cNvPicPr>
          <a:picLocks noChangeAspect="1" noChangeArrowheads="1"/>
        </xdr:cNvPicPr>
      </xdr:nvPicPr>
      <xdr:blipFill>
        <a:blip r:embed="rId17"/>
        <a:srcRect/>
        <a:stretch>
          <a:fillRect/>
        </a:stretch>
      </xdr:blipFill>
      <xdr:spPr>
        <a:xfrm>
          <a:off x="22557105" y="12058650"/>
          <a:ext cx="2448560" cy="1876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34</xdr:col>
      <xdr:colOff>190500</xdr:colOff>
      <xdr:row>69</xdr:row>
      <xdr:rowOff>38100</xdr:rowOff>
    </xdr:from>
    <xdr:to>
      <xdr:col>35</xdr:col>
      <xdr:colOff>1485900</xdr:colOff>
      <xdr:row>86</xdr:row>
      <xdr:rowOff>114300</xdr:rowOff>
    </xdr:to>
    <xdr:pic>
      <xdr:nvPicPr>
        <xdr:cNvPr id="71" name="Picture 44"/>
        <xdr:cNvPicPr>
          <a:picLocks noChangeAspect="1" noChangeArrowheads="1"/>
        </xdr:cNvPicPr>
      </xdr:nvPicPr>
      <xdr:blipFill>
        <a:blip r:embed="rId18"/>
        <a:srcRect l="58649" t="48964" r="25281" b="36958"/>
        <a:stretch>
          <a:fillRect/>
        </a:stretch>
      </xdr:blipFill>
      <xdr:spPr>
        <a:xfrm>
          <a:off x="34062035" y="11010900"/>
          <a:ext cx="1902460" cy="2667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714375</xdr:colOff>
      <xdr:row>60</xdr:row>
      <xdr:rowOff>0</xdr:rowOff>
    </xdr:from>
    <xdr:to>
      <xdr:col>14</xdr:col>
      <xdr:colOff>19050</xdr:colOff>
      <xdr:row>60</xdr:row>
      <xdr:rowOff>0</xdr:rowOff>
    </xdr:to>
    <xdr:sp>
      <xdr:nvSpPr>
        <xdr:cNvPr id="72" name="Line 311"/>
        <xdr:cNvSpPr>
          <a:spLocks noChangeShapeType="1"/>
        </xdr:cNvSpPr>
      </xdr:nvSpPr>
      <xdr:spPr>
        <a:xfrm flipH="1">
          <a:off x="15905480" y="9601200"/>
          <a:ext cx="103822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13</xdr:col>
      <xdr:colOff>714375</xdr:colOff>
      <xdr:row>60</xdr:row>
      <xdr:rowOff>0</xdr:rowOff>
    </xdr:from>
    <xdr:to>
      <xdr:col>13</xdr:col>
      <xdr:colOff>723900</xdr:colOff>
      <xdr:row>65</xdr:row>
      <xdr:rowOff>95250</xdr:rowOff>
    </xdr:to>
    <xdr:sp>
      <xdr:nvSpPr>
        <xdr:cNvPr id="73" name="Line 312"/>
        <xdr:cNvSpPr>
          <a:spLocks noChangeShapeType="1"/>
        </xdr:cNvSpPr>
      </xdr:nvSpPr>
      <xdr:spPr>
        <a:xfrm>
          <a:off x="15905480" y="9601200"/>
          <a:ext cx="9525" cy="85725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13</xdr:col>
      <xdr:colOff>0</xdr:colOff>
      <xdr:row>63</xdr:row>
      <xdr:rowOff>123825</xdr:rowOff>
    </xdr:from>
    <xdr:to>
      <xdr:col>13</xdr:col>
      <xdr:colOff>714375</xdr:colOff>
      <xdr:row>63</xdr:row>
      <xdr:rowOff>123825</xdr:rowOff>
    </xdr:to>
    <xdr:sp>
      <xdr:nvSpPr>
        <xdr:cNvPr id="74" name="Line 313"/>
        <xdr:cNvSpPr>
          <a:spLocks noChangeShapeType="1"/>
        </xdr:cNvSpPr>
      </xdr:nvSpPr>
      <xdr:spPr>
        <a:xfrm>
          <a:off x="15191105" y="10182225"/>
          <a:ext cx="71437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13</xdr:col>
      <xdr:colOff>0</xdr:colOff>
      <xdr:row>65</xdr:row>
      <xdr:rowOff>95250</xdr:rowOff>
    </xdr:from>
    <xdr:to>
      <xdr:col>13</xdr:col>
      <xdr:colOff>723900</xdr:colOff>
      <xdr:row>65</xdr:row>
      <xdr:rowOff>95250</xdr:rowOff>
    </xdr:to>
    <xdr:sp>
      <xdr:nvSpPr>
        <xdr:cNvPr id="75" name="Line 314"/>
        <xdr:cNvSpPr>
          <a:spLocks noChangeShapeType="1"/>
        </xdr:cNvSpPr>
      </xdr:nvSpPr>
      <xdr:spPr>
        <a:xfrm flipH="1">
          <a:off x="15191105" y="10458450"/>
          <a:ext cx="723900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33</xdr:col>
      <xdr:colOff>38100</xdr:colOff>
      <xdr:row>75</xdr:row>
      <xdr:rowOff>19050</xdr:rowOff>
    </xdr:from>
    <xdr:to>
      <xdr:col>35</xdr:col>
      <xdr:colOff>333375</xdr:colOff>
      <xdr:row>76</xdr:row>
      <xdr:rowOff>66675</xdr:rowOff>
    </xdr:to>
    <xdr:sp>
      <xdr:nvSpPr>
        <xdr:cNvPr id="76" name="Line 315"/>
        <xdr:cNvSpPr>
          <a:spLocks noChangeShapeType="1"/>
        </xdr:cNvSpPr>
      </xdr:nvSpPr>
      <xdr:spPr>
        <a:xfrm>
          <a:off x="33672780" y="11906250"/>
          <a:ext cx="1139190" cy="200025"/>
        </a:xfrm>
        <a:prstGeom prst="line">
          <a:avLst/>
        </a:prstGeom>
        <a:noFill/>
        <a:ln w="317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15</xdr:col>
      <xdr:colOff>504825</xdr:colOff>
      <xdr:row>23</xdr:row>
      <xdr:rowOff>0</xdr:rowOff>
    </xdr:from>
    <xdr:to>
      <xdr:col>16</xdr:col>
      <xdr:colOff>685800</xdr:colOff>
      <xdr:row>26</xdr:row>
      <xdr:rowOff>0</xdr:rowOff>
    </xdr:to>
    <xdr:sp>
      <xdr:nvSpPr>
        <xdr:cNvPr id="77" name="AutoShape 318"/>
        <xdr:cNvSpPr>
          <a:spLocks noChangeArrowheads="1"/>
        </xdr:cNvSpPr>
      </xdr:nvSpPr>
      <xdr:spPr>
        <a:xfrm>
          <a:off x="18288635" y="3962400"/>
          <a:ext cx="869950" cy="457200"/>
        </a:xfrm>
        <a:prstGeom prst="wedgeRectCallout">
          <a:avLst>
            <a:gd name="adj1" fmla="val 220269"/>
            <a:gd name="adj2" fmla="val 327778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en-US" altLang="zh-CN" sz="1800" b="1" i="0" strike="noStrike">
              <a:solidFill>
                <a:srgbClr val="000000"/>
              </a:solidFill>
              <a:latin typeface="MS Sans Serif"/>
            </a:rPr>
            <a:t>CN3</a:t>
          </a:r>
          <a:endParaRPr lang="en-US" altLang="zh-CN" sz="1800" b="1" i="0" strike="noStrike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oneCell">
    <xdr:from>
      <xdr:col>31</xdr:col>
      <xdr:colOff>76200</xdr:colOff>
      <xdr:row>32</xdr:row>
      <xdr:rowOff>0</xdr:rowOff>
    </xdr:from>
    <xdr:to>
      <xdr:col>32</xdr:col>
      <xdr:colOff>28575</xdr:colOff>
      <xdr:row>35</xdr:row>
      <xdr:rowOff>0</xdr:rowOff>
    </xdr:to>
    <xdr:sp>
      <xdr:nvSpPr>
        <xdr:cNvPr id="78" name="AutoShape 319"/>
        <xdr:cNvSpPr>
          <a:spLocks noChangeArrowheads="1"/>
        </xdr:cNvSpPr>
      </xdr:nvSpPr>
      <xdr:spPr>
        <a:xfrm>
          <a:off x="32192595" y="5334000"/>
          <a:ext cx="863600" cy="457200"/>
        </a:xfrm>
        <a:prstGeom prst="wedgeRectCallout">
          <a:avLst>
            <a:gd name="adj1" fmla="val -333333"/>
            <a:gd name="adj2" fmla="val 400000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en-US" altLang="zh-CN" sz="1800" b="1" i="0" strike="noStrike">
              <a:solidFill>
                <a:srgbClr val="000000"/>
              </a:solidFill>
              <a:latin typeface="MS Sans Serif"/>
            </a:rPr>
            <a:t>CN1A</a:t>
          </a:r>
          <a:endParaRPr lang="en-US" altLang="zh-CN" sz="1800" b="1" i="0" strike="noStrike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oneCell">
    <xdr:from>
      <xdr:col>31</xdr:col>
      <xdr:colOff>171450</xdr:colOff>
      <xdr:row>42</xdr:row>
      <xdr:rowOff>28575</xdr:rowOff>
    </xdr:from>
    <xdr:to>
      <xdr:col>32</xdr:col>
      <xdr:colOff>123825</xdr:colOff>
      <xdr:row>45</xdr:row>
      <xdr:rowOff>19050</xdr:rowOff>
    </xdr:to>
    <xdr:sp>
      <xdr:nvSpPr>
        <xdr:cNvPr id="79" name="AutoShape 320"/>
        <xdr:cNvSpPr>
          <a:spLocks noChangeArrowheads="1"/>
        </xdr:cNvSpPr>
      </xdr:nvSpPr>
      <xdr:spPr>
        <a:xfrm>
          <a:off x="32287845" y="6886575"/>
          <a:ext cx="863600" cy="447675"/>
        </a:xfrm>
        <a:prstGeom prst="wedgeRectCallout">
          <a:avLst>
            <a:gd name="adj1" fmla="val -340111"/>
            <a:gd name="adj2" fmla="val 260639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en-US" altLang="zh-CN" sz="1800" b="1" i="0" strike="noStrike">
              <a:solidFill>
                <a:srgbClr val="000000"/>
              </a:solidFill>
              <a:latin typeface="MS Sans Serif"/>
            </a:rPr>
            <a:t>CN1B</a:t>
          </a:r>
          <a:endParaRPr lang="en-US" altLang="zh-CN" sz="1800" b="1" i="0" strike="noStrike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oneCell">
    <xdr:from>
      <xdr:col>17</xdr:col>
      <xdr:colOff>904875</xdr:colOff>
      <xdr:row>63</xdr:row>
      <xdr:rowOff>38100</xdr:rowOff>
    </xdr:from>
    <xdr:to>
      <xdr:col>18</xdr:col>
      <xdr:colOff>676275</xdr:colOff>
      <xdr:row>66</xdr:row>
      <xdr:rowOff>28575</xdr:rowOff>
    </xdr:to>
    <xdr:sp>
      <xdr:nvSpPr>
        <xdr:cNvPr id="80" name="AutoShape 321"/>
        <xdr:cNvSpPr>
          <a:spLocks noChangeArrowheads="1"/>
        </xdr:cNvSpPr>
      </xdr:nvSpPr>
      <xdr:spPr>
        <a:xfrm>
          <a:off x="20584795" y="10096500"/>
          <a:ext cx="867410" cy="447675"/>
        </a:xfrm>
        <a:prstGeom prst="wedgeRectCallout">
          <a:avLst>
            <a:gd name="adj1" fmla="val 200000"/>
            <a:gd name="adj2" fmla="val -873528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27432" rIns="45720" bIns="27432" anchor="ctr" upright="1"/>
        <a:lstStyle/>
        <a:p>
          <a:pPr algn="ctr" rtl="1">
            <a:defRPr sz="1000"/>
          </a:pPr>
          <a:r>
            <a:rPr lang="zh-CN" altLang="en-US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视频</a:t>
          </a:r>
          <a:r>
            <a:rPr lang="en-US" altLang="zh-CN" sz="1800" b="1" i="0" strike="noStrike">
              <a:solidFill>
                <a:srgbClr val="000000"/>
              </a:solidFill>
              <a:latin typeface="MS Sans Serif"/>
              <a:ea typeface="宋体" panose="02010600030101010101" pitchFamily="7" charset="-122"/>
            </a:rPr>
            <a:t>4</a:t>
          </a:r>
          <a:endParaRPr lang="en-US" altLang="zh-CN" sz="1800" b="1" i="0" strike="noStrike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oneCell">
    <xdr:from>
      <xdr:col>18</xdr:col>
      <xdr:colOff>752475</xdr:colOff>
      <xdr:row>63</xdr:row>
      <xdr:rowOff>28575</xdr:rowOff>
    </xdr:from>
    <xdr:to>
      <xdr:col>19</xdr:col>
      <xdr:colOff>552450</xdr:colOff>
      <xdr:row>66</xdr:row>
      <xdr:rowOff>19050</xdr:rowOff>
    </xdr:to>
    <xdr:sp>
      <xdr:nvSpPr>
        <xdr:cNvPr id="81" name="AutoShape 322"/>
        <xdr:cNvSpPr>
          <a:spLocks noChangeArrowheads="1"/>
        </xdr:cNvSpPr>
      </xdr:nvSpPr>
      <xdr:spPr>
        <a:xfrm>
          <a:off x="21528405" y="10086975"/>
          <a:ext cx="866775" cy="447675"/>
        </a:xfrm>
        <a:prstGeom prst="wedgeRectCallout">
          <a:avLst>
            <a:gd name="adj1" fmla="val 92190"/>
            <a:gd name="adj2" fmla="val -703125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27432" rIns="45720" bIns="27432" anchor="ctr" upright="1"/>
        <a:lstStyle/>
        <a:p>
          <a:pPr algn="ctr" rtl="1">
            <a:defRPr sz="1000"/>
          </a:pPr>
          <a:r>
            <a:rPr lang="zh-CN" altLang="en-US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视频</a:t>
          </a:r>
          <a:r>
            <a:rPr lang="en-US" altLang="zh-CN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3</a:t>
          </a:r>
          <a:endParaRPr lang="en-US" altLang="zh-CN" sz="18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 editAs="oneCell">
    <xdr:from>
      <xdr:col>22</xdr:col>
      <xdr:colOff>676275</xdr:colOff>
      <xdr:row>63</xdr:row>
      <xdr:rowOff>9525</xdr:rowOff>
    </xdr:from>
    <xdr:to>
      <xdr:col>23</xdr:col>
      <xdr:colOff>361950</xdr:colOff>
      <xdr:row>66</xdr:row>
      <xdr:rowOff>0</xdr:rowOff>
    </xdr:to>
    <xdr:sp>
      <xdr:nvSpPr>
        <xdr:cNvPr id="82" name="AutoShape 323"/>
        <xdr:cNvSpPr>
          <a:spLocks noChangeArrowheads="1"/>
        </xdr:cNvSpPr>
      </xdr:nvSpPr>
      <xdr:spPr>
        <a:xfrm>
          <a:off x="24437340" y="10067925"/>
          <a:ext cx="863600" cy="447675"/>
        </a:xfrm>
        <a:prstGeom prst="wedgeRectCallout">
          <a:avLst>
            <a:gd name="adj1" fmla="val -236486"/>
            <a:gd name="adj2" fmla="val -555556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27432" rIns="45720" bIns="27432" anchor="ctr" upright="1"/>
        <a:lstStyle/>
        <a:p>
          <a:pPr algn="ctr" rtl="1">
            <a:defRPr sz="1000"/>
          </a:pPr>
          <a:r>
            <a:rPr lang="zh-CN" altLang="en-US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视频</a:t>
          </a:r>
          <a:r>
            <a:rPr lang="en-US" altLang="zh-CN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endParaRPr lang="en-US" altLang="zh-CN" sz="18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 editAs="oneCell">
    <xdr:from>
      <xdr:col>21</xdr:col>
      <xdr:colOff>219075</xdr:colOff>
      <xdr:row>63</xdr:row>
      <xdr:rowOff>28575</xdr:rowOff>
    </xdr:from>
    <xdr:to>
      <xdr:col>22</xdr:col>
      <xdr:colOff>504825</xdr:colOff>
      <xdr:row>66</xdr:row>
      <xdr:rowOff>28575</xdr:rowOff>
    </xdr:to>
    <xdr:sp>
      <xdr:nvSpPr>
        <xdr:cNvPr id="83" name="AutoShape 324"/>
        <xdr:cNvSpPr>
          <a:spLocks noChangeArrowheads="1"/>
        </xdr:cNvSpPr>
      </xdr:nvSpPr>
      <xdr:spPr>
        <a:xfrm>
          <a:off x="23491190" y="10086975"/>
          <a:ext cx="774700" cy="457200"/>
        </a:xfrm>
        <a:prstGeom prst="wedgeRectCallout">
          <a:avLst>
            <a:gd name="adj1" fmla="val -153125"/>
            <a:gd name="adj2" fmla="val -466667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27432" rIns="45720" bIns="27432" anchor="ctr" upright="1"/>
        <a:lstStyle/>
        <a:p>
          <a:pPr algn="ctr" rtl="1">
            <a:defRPr sz="1000"/>
          </a:pPr>
          <a:r>
            <a:rPr lang="zh-CN" altLang="en-US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视频</a:t>
          </a:r>
          <a:r>
            <a:rPr lang="en-US" altLang="zh-CN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endParaRPr lang="en-US" altLang="zh-CN" sz="18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 editAs="oneCell">
    <xdr:from>
      <xdr:col>22</xdr:col>
      <xdr:colOff>876300</xdr:colOff>
      <xdr:row>72</xdr:row>
      <xdr:rowOff>47625</xdr:rowOff>
    </xdr:from>
    <xdr:to>
      <xdr:col>23</xdr:col>
      <xdr:colOff>447675</xdr:colOff>
      <xdr:row>74</xdr:row>
      <xdr:rowOff>104775</xdr:rowOff>
    </xdr:to>
    <xdr:sp>
      <xdr:nvSpPr>
        <xdr:cNvPr id="84" name="AutoShape 325"/>
        <xdr:cNvSpPr>
          <a:spLocks noChangeArrowheads="1"/>
        </xdr:cNvSpPr>
      </xdr:nvSpPr>
      <xdr:spPr>
        <a:xfrm>
          <a:off x="24637365" y="11477625"/>
          <a:ext cx="749300" cy="361950"/>
        </a:xfrm>
        <a:prstGeom prst="wedgeRectCallout">
          <a:avLst>
            <a:gd name="adj1" fmla="val -66454"/>
            <a:gd name="adj2" fmla="val 139472"/>
          </a:avLst>
        </a:prstGeom>
        <a:solidFill>
          <a:srgbClr val="FFFFFF"/>
        </a:solidFill>
        <a:ln w="3175" algn="ctr">
          <a:solidFill>
            <a:srgbClr val="000000"/>
          </a:solidFill>
          <a:miter lim="800000"/>
        </a:ln>
        <a:effectLst/>
      </xdr:spPr>
      <xdr:txBody>
        <a:bodyPr vertOverflow="clip" wrap="square" lIns="45720" tIns="27432" rIns="45720" bIns="27432" anchor="ctr" upright="1"/>
        <a:lstStyle/>
        <a:p>
          <a:pPr algn="ctr" rtl="1">
            <a:defRPr sz="1000"/>
          </a:pPr>
          <a:r>
            <a:rPr lang="en-US" altLang="zh-CN" sz="18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CN3</a:t>
          </a:r>
          <a:endParaRPr lang="en-US" altLang="zh-CN" sz="18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22</xdr:col>
      <xdr:colOff>295275</xdr:colOff>
      <xdr:row>78</xdr:row>
      <xdr:rowOff>38100</xdr:rowOff>
    </xdr:from>
    <xdr:to>
      <xdr:col>28</xdr:col>
      <xdr:colOff>847725</xdr:colOff>
      <xdr:row>78</xdr:row>
      <xdr:rowOff>66675</xdr:rowOff>
    </xdr:to>
    <xdr:sp>
      <xdr:nvSpPr>
        <xdr:cNvPr id="85" name="Line 326"/>
        <xdr:cNvSpPr>
          <a:spLocks noChangeShapeType="1"/>
        </xdr:cNvSpPr>
      </xdr:nvSpPr>
      <xdr:spPr>
        <a:xfrm flipH="1">
          <a:off x="24056340" y="12382500"/>
          <a:ext cx="5678170" cy="2857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22</xdr:col>
      <xdr:colOff>314325</xdr:colOff>
      <xdr:row>80</xdr:row>
      <xdr:rowOff>0</xdr:rowOff>
    </xdr:from>
    <xdr:to>
      <xdr:col>27</xdr:col>
      <xdr:colOff>381000</xdr:colOff>
      <xdr:row>80</xdr:row>
      <xdr:rowOff>9525</xdr:rowOff>
    </xdr:to>
    <xdr:sp>
      <xdr:nvSpPr>
        <xdr:cNvPr id="86" name="Line 328"/>
        <xdr:cNvSpPr>
          <a:spLocks noChangeShapeType="1"/>
        </xdr:cNvSpPr>
      </xdr:nvSpPr>
      <xdr:spPr>
        <a:xfrm flipH="1" flipV="1">
          <a:off x="24075390" y="12649200"/>
          <a:ext cx="4325620" cy="952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409575</xdr:colOff>
      <xdr:row>67</xdr:row>
      <xdr:rowOff>104775</xdr:rowOff>
    </xdr:from>
    <xdr:to>
      <xdr:col>29</xdr:col>
      <xdr:colOff>914400</xdr:colOff>
      <xdr:row>68</xdr:row>
      <xdr:rowOff>28575</xdr:rowOff>
    </xdr:to>
    <xdr:sp>
      <xdr:nvSpPr>
        <xdr:cNvPr id="87" name="Line 329"/>
        <xdr:cNvSpPr>
          <a:spLocks noChangeShapeType="1"/>
        </xdr:cNvSpPr>
      </xdr:nvSpPr>
      <xdr:spPr>
        <a:xfrm flipH="1">
          <a:off x="21185505" y="10772775"/>
          <a:ext cx="9771380" cy="76200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914400</xdr:colOff>
      <xdr:row>70</xdr:row>
      <xdr:rowOff>28575</xdr:rowOff>
    </xdr:from>
    <xdr:to>
      <xdr:col>29</xdr:col>
      <xdr:colOff>1371600</xdr:colOff>
      <xdr:row>70</xdr:row>
      <xdr:rowOff>104775</xdr:rowOff>
    </xdr:to>
    <xdr:sp>
      <xdr:nvSpPr>
        <xdr:cNvPr id="88" name="Line 330"/>
        <xdr:cNvSpPr>
          <a:spLocks noChangeShapeType="1"/>
        </xdr:cNvSpPr>
      </xdr:nvSpPr>
      <xdr:spPr>
        <a:xfrm flipH="1">
          <a:off x="21690330" y="11153775"/>
          <a:ext cx="9723755" cy="76200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914400</xdr:colOff>
      <xdr:row>70</xdr:row>
      <xdr:rowOff>95250</xdr:rowOff>
    </xdr:from>
    <xdr:to>
      <xdr:col>18</xdr:col>
      <xdr:colOff>942975</xdr:colOff>
      <xdr:row>84</xdr:row>
      <xdr:rowOff>9525</xdr:rowOff>
    </xdr:to>
    <xdr:sp>
      <xdr:nvSpPr>
        <xdr:cNvPr id="89" name="Line 331"/>
        <xdr:cNvSpPr>
          <a:spLocks noChangeShapeType="1"/>
        </xdr:cNvSpPr>
      </xdr:nvSpPr>
      <xdr:spPr>
        <a:xfrm flipH="1" flipV="1">
          <a:off x="21690330" y="11220450"/>
          <a:ext cx="28575" cy="204787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390525</xdr:colOff>
      <xdr:row>68</xdr:row>
      <xdr:rowOff>38100</xdr:rowOff>
    </xdr:from>
    <xdr:to>
      <xdr:col>18</xdr:col>
      <xdr:colOff>390525</xdr:colOff>
      <xdr:row>86</xdr:row>
      <xdr:rowOff>9525</xdr:rowOff>
    </xdr:to>
    <xdr:sp>
      <xdr:nvSpPr>
        <xdr:cNvPr id="90" name="Line 332"/>
        <xdr:cNvSpPr>
          <a:spLocks noChangeShapeType="1"/>
        </xdr:cNvSpPr>
      </xdr:nvSpPr>
      <xdr:spPr>
        <a:xfrm flipH="1" flipV="1">
          <a:off x="21166455" y="10858500"/>
          <a:ext cx="0" cy="27146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942975</xdr:colOff>
      <xdr:row>84</xdr:row>
      <xdr:rowOff>57150</xdr:rowOff>
    </xdr:from>
    <xdr:to>
      <xdr:col>21</xdr:col>
      <xdr:colOff>276225</xdr:colOff>
      <xdr:row>84</xdr:row>
      <xdr:rowOff>85725</xdr:rowOff>
    </xdr:to>
    <xdr:sp>
      <xdr:nvSpPr>
        <xdr:cNvPr id="91" name="Line 333"/>
        <xdr:cNvSpPr>
          <a:spLocks noChangeShapeType="1"/>
        </xdr:cNvSpPr>
      </xdr:nvSpPr>
      <xdr:spPr>
        <a:xfrm flipH="1" flipV="1">
          <a:off x="21718905" y="13315950"/>
          <a:ext cx="1829435" cy="2857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18</xdr:col>
      <xdr:colOff>390525</xdr:colOff>
      <xdr:row>86</xdr:row>
      <xdr:rowOff>38100</xdr:rowOff>
    </xdr:from>
    <xdr:to>
      <xdr:col>21</xdr:col>
      <xdr:colOff>285750</xdr:colOff>
      <xdr:row>86</xdr:row>
      <xdr:rowOff>47625</xdr:rowOff>
    </xdr:to>
    <xdr:sp>
      <xdr:nvSpPr>
        <xdr:cNvPr id="92" name="Line 334"/>
        <xdr:cNvSpPr>
          <a:spLocks noChangeShapeType="1"/>
        </xdr:cNvSpPr>
      </xdr:nvSpPr>
      <xdr:spPr>
        <a:xfrm flipH="1">
          <a:off x="21166455" y="13601700"/>
          <a:ext cx="2391410" cy="95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428625</xdr:colOff>
      <xdr:row>79</xdr:row>
      <xdr:rowOff>0</xdr:rowOff>
    </xdr:from>
    <xdr:to>
      <xdr:col>17</xdr:col>
      <xdr:colOff>504825</xdr:colOff>
      <xdr:row>101</xdr:row>
      <xdr:rowOff>47625</xdr:rowOff>
    </xdr:to>
    <xdr:sp>
      <xdr:nvSpPr>
        <xdr:cNvPr id="93" name="Line 339"/>
        <xdr:cNvSpPr>
          <a:spLocks noChangeShapeType="1"/>
        </xdr:cNvSpPr>
      </xdr:nvSpPr>
      <xdr:spPr>
        <a:xfrm flipH="1" flipV="1">
          <a:off x="20108545" y="12496800"/>
          <a:ext cx="76200" cy="340042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942975</xdr:colOff>
      <xdr:row>80</xdr:row>
      <xdr:rowOff>0</xdr:rowOff>
    </xdr:from>
    <xdr:to>
      <xdr:col>17</xdr:col>
      <xdr:colOff>990600</xdr:colOff>
      <xdr:row>102</xdr:row>
      <xdr:rowOff>123825</xdr:rowOff>
    </xdr:to>
    <xdr:sp>
      <xdr:nvSpPr>
        <xdr:cNvPr id="94" name="Line 340"/>
        <xdr:cNvSpPr>
          <a:spLocks noChangeShapeType="1"/>
        </xdr:cNvSpPr>
      </xdr:nvSpPr>
      <xdr:spPr>
        <a:xfrm flipH="1" flipV="1">
          <a:off x="20622895" y="12649200"/>
          <a:ext cx="47625" cy="34766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942975</xdr:colOff>
      <xdr:row>79</xdr:row>
      <xdr:rowOff>104775</xdr:rowOff>
    </xdr:from>
    <xdr:to>
      <xdr:col>21</xdr:col>
      <xdr:colOff>295275</xdr:colOff>
      <xdr:row>80</xdr:row>
      <xdr:rowOff>0</xdr:rowOff>
    </xdr:to>
    <xdr:sp>
      <xdr:nvSpPr>
        <xdr:cNvPr id="95" name="Line 341"/>
        <xdr:cNvSpPr>
          <a:spLocks noChangeShapeType="1"/>
        </xdr:cNvSpPr>
      </xdr:nvSpPr>
      <xdr:spPr>
        <a:xfrm flipH="1">
          <a:off x="20622895" y="12601575"/>
          <a:ext cx="2944495" cy="476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438150</xdr:colOff>
      <xdr:row>78</xdr:row>
      <xdr:rowOff>57150</xdr:rowOff>
    </xdr:from>
    <xdr:to>
      <xdr:col>21</xdr:col>
      <xdr:colOff>295275</xdr:colOff>
      <xdr:row>78</xdr:row>
      <xdr:rowOff>85725</xdr:rowOff>
    </xdr:to>
    <xdr:sp>
      <xdr:nvSpPr>
        <xdr:cNvPr id="96" name="Line 342"/>
        <xdr:cNvSpPr>
          <a:spLocks noChangeShapeType="1"/>
        </xdr:cNvSpPr>
      </xdr:nvSpPr>
      <xdr:spPr>
        <a:xfrm flipH="1">
          <a:off x="20118070" y="12401550"/>
          <a:ext cx="3449320" cy="2857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19</xdr:col>
      <xdr:colOff>723900</xdr:colOff>
      <xdr:row>81</xdr:row>
      <xdr:rowOff>95250</xdr:rowOff>
    </xdr:from>
    <xdr:to>
      <xdr:col>21</xdr:col>
      <xdr:colOff>314325</xdr:colOff>
      <xdr:row>81</xdr:row>
      <xdr:rowOff>104775</xdr:rowOff>
    </xdr:to>
    <xdr:sp>
      <xdr:nvSpPr>
        <xdr:cNvPr id="97" name="Line 349"/>
        <xdr:cNvSpPr>
          <a:spLocks noChangeShapeType="1"/>
        </xdr:cNvSpPr>
      </xdr:nvSpPr>
      <xdr:spPr>
        <a:xfrm flipH="1" flipV="1">
          <a:off x="22566630" y="12896850"/>
          <a:ext cx="1019810" cy="95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19</xdr:col>
      <xdr:colOff>723900</xdr:colOff>
      <xdr:row>81</xdr:row>
      <xdr:rowOff>76200</xdr:rowOff>
    </xdr:from>
    <xdr:to>
      <xdr:col>19</xdr:col>
      <xdr:colOff>723900</xdr:colOff>
      <xdr:row>86</xdr:row>
      <xdr:rowOff>38100</xdr:rowOff>
    </xdr:to>
    <xdr:sp>
      <xdr:nvSpPr>
        <xdr:cNvPr id="98" name="Line 350"/>
        <xdr:cNvSpPr>
          <a:spLocks noChangeShapeType="1"/>
        </xdr:cNvSpPr>
      </xdr:nvSpPr>
      <xdr:spPr>
        <a:xfrm flipH="1">
          <a:off x="22566630" y="12877800"/>
          <a:ext cx="0" cy="723900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 editAs="oneCell">
    <xdr:from>
      <xdr:col>37</xdr:col>
      <xdr:colOff>1219200</xdr:colOff>
      <xdr:row>105</xdr:row>
      <xdr:rowOff>152400</xdr:rowOff>
    </xdr:from>
    <xdr:to>
      <xdr:col>43</xdr:col>
      <xdr:colOff>3505200</xdr:colOff>
      <xdr:row>150</xdr:row>
      <xdr:rowOff>33338</xdr:rowOff>
    </xdr:to>
    <xdr:pic>
      <xdr:nvPicPr>
        <xdr:cNvPr id="99" name="图片 28"/>
        <xdr:cNvPicPr>
          <a:picLocks noChangeAspect="1" noChangeArrowheads="1"/>
        </xdr:cNvPicPr>
      </xdr:nvPicPr>
      <xdr:blipFill>
        <a:blip r:embed="rId19"/>
        <a:srcRect/>
        <a:stretch>
          <a:fillRect/>
        </a:stretch>
      </xdr:blipFill>
      <xdr:spPr>
        <a:xfrm rot="5400000">
          <a:off x="37468175" y="17677765"/>
          <a:ext cx="9758680" cy="76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2981325</xdr:colOff>
      <xdr:row>102</xdr:row>
      <xdr:rowOff>95249</xdr:rowOff>
    </xdr:from>
    <xdr:to>
      <xdr:col>17</xdr:col>
      <xdr:colOff>1000124</xdr:colOff>
      <xdr:row>103</xdr:row>
      <xdr:rowOff>19049</xdr:rowOff>
    </xdr:to>
    <xdr:sp>
      <xdr:nvSpPr>
        <xdr:cNvPr id="126" name="Line 387"/>
        <xdr:cNvSpPr>
          <a:spLocks noChangeShapeType="1"/>
        </xdr:cNvSpPr>
      </xdr:nvSpPr>
      <xdr:spPr>
        <a:xfrm flipV="1">
          <a:off x="12853670" y="16096615"/>
          <a:ext cx="7825740" cy="76200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11</xdr:col>
      <xdr:colOff>2962275</xdr:colOff>
      <xdr:row>103</xdr:row>
      <xdr:rowOff>19050</xdr:rowOff>
    </xdr:from>
    <xdr:to>
      <xdr:col>11</xdr:col>
      <xdr:colOff>2981325</xdr:colOff>
      <xdr:row>120</xdr:row>
      <xdr:rowOff>19050</xdr:rowOff>
    </xdr:to>
    <xdr:sp>
      <xdr:nvSpPr>
        <xdr:cNvPr id="127" name="Line 388"/>
        <xdr:cNvSpPr>
          <a:spLocks noChangeShapeType="1"/>
        </xdr:cNvSpPr>
      </xdr:nvSpPr>
      <xdr:spPr>
        <a:xfrm flipH="1" flipV="1">
          <a:off x="12834620" y="16173450"/>
          <a:ext cx="19050" cy="2857500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11</xdr:col>
      <xdr:colOff>1847850</xdr:colOff>
      <xdr:row>120</xdr:row>
      <xdr:rowOff>0</xdr:rowOff>
    </xdr:from>
    <xdr:to>
      <xdr:col>11</xdr:col>
      <xdr:colOff>2981325</xdr:colOff>
      <xdr:row>120</xdr:row>
      <xdr:rowOff>9525</xdr:rowOff>
    </xdr:to>
    <xdr:sp>
      <xdr:nvSpPr>
        <xdr:cNvPr id="128" name="Line 389"/>
        <xdr:cNvSpPr>
          <a:spLocks noChangeShapeType="1"/>
        </xdr:cNvSpPr>
      </xdr:nvSpPr>
      <xdr:spPr>
        <a:xfrm flipV="1">
          <a:off x="11720195" y="19011900"/>
          <a:ext cx="1133475" cy="9525"/>
        </a:xfrm>
        <a:prstGeom prst="line">
          <a:avLst/>
        </a:prstGeom>
        <a:noFill/>
        <a:ln w="44450">
          <a:solidFill>
            <a:srgbClr val="0000FF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11</xdr:col>
      <xdr:colOff>2562225</xdr:colOff>
      <xdr:row>101</xdr:row>
      <xdr:rowOff>23812</xdr:rowOff>
    </xdr:from>
    <xdr:to>
      <xdr:col>17</xdr:col>
      <xdr:colOff>500062</xdr:colOff>
      <xdr:row>101</xdr:row>
      <xdr:rowOff>123825</xdr:rowOff>
    </xdr:to>
    <xdr:sp>
      <xdr:nvSpPr>
        <xdr:cNvPr id="129" name="Line 390"/>
        <xdr:cNvSpPr>
          <a:spLocks noChangeShapeType="1"/>
        </xdr:cNvSpPr>
      </xdr:nvSpPr>
      <xdr:spPr>
        <a:xfrm flipV="1">
          <a:off x="12434570" y="15873095"/>
          <a:ext cx="7745095" cy="100330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11</xdr:col>
      <xdr:colOff>2562225</xdr:colOff>
      <xdr:row>101</xdr:row>
      <xdr:rowOff>123825</xdr:rowOff>
    </xdr:from>
    <xdr:to>
      <xdr:col>11</xdr:col>
      <xdr:colOff>2562225</xdr:colOff>
      <xdr:row>116</xdr:row>
      <xdr:rowOff>142875</xdr:rowOff>
    </xdr:to>
    <xdr:sp>
      <xdr:nvSpPr>
        <xdr:cNvPr id="130" name="Line 391"/>
        <xdr:cNvSpPr>
          <a:spLocks noChangeShapeType="1"/>
        </xdr:cNvSpPr>
      </xdr:nvSpPr>
      <xdr:spPr>
        <a:xfrm flipH="1" flipV="1">
          <a:off x="12434570" y="15973425"/>
          <a:ext cx="0" cy="2571750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11</xdr:col>
      <xdr:colOff>1819275</xdr:colOff>
      <xdr:row>116</xdr:row>
      <xdr:rowOff>133350</xdr:rowOff>
    </xdr:from>
    <xdr:to>
      <xdr:col>11</xdr:col>
      <xdr:colOff>2562225</xdr:colOff>
      <xdr:row>117</xdr:row>
      <xdr:rowOff>0</xdr:rowOff>
    </xdr:to>
    <xdr:sp>
      <xdr:nvSpPr>
        <xdr:cNvPr id="131" name="Line 392"/>
        <xdr:cNvSpPr>
          <a:spLocks noChangeShapeType="1"/>
        </xdr:cNvSpPr>
      </xdr:nvSpPr>
      <xdr:spPr>
        <a:xfrm flipV="1">
          <a:off x="11691620" y="18535650"/>
          <a:ext cx="742950" cy="19050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27</xdr:col>
      <xdr:colOff>400050</xdr:colOff>
      <xdr:row>80</xdr:row>
      <xdr:rowOff>19050</xdr:rowOff>
    </xdr:from>
    <xdr:to>
      <xdr:col>27</xdr:col>
      <xdr:colOff>419100</xdr:colOff>
      <xdr:row>104</xdr:row>
      <xdr:rowOff>123825</xdr:rowOff>
    </xdr:to>
    <xdr:sp>
      <xdr:nvSpPr>
        <xdr:cNvPr id="140" name="Line 401"/>
        <xdr:cNvSpPr>
          <a:spLocks noChangeShapeType="1"/>
        </xdr:cNvSpPr>
      </xdr:nvSpPr>
      <xdr:spPr>
        <a:xfrm>
          <a:off x="28420060" y="12668250"/>
          <a:ext cx="19050" cy="376237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19</xdr:col>
      <xdr:colOff>295275</xdr:colOff>
      <xdr:row>104</xdr:row>
      <xdr:rowOff>123825</xdr:rowOff>
    </xdr:from>
    <xdr:to>
      <xdr:col>27</xdr:col>
      <xdr:colOff>390525</xdr:colOff>
      <xdr:row>104</xdr:row>
      <xdr:rowOff>123825</xdr:rowOff>
    </xdr:to>
    <xdr:sp>
      <xdr:nvSpPr>
        <xdr:cNvPr id="141" name="Line 402"/>
        <xdr:cNvSpPr>
          <a:spLocks noChangeShapeType="1"/>
        </xdr:cNvSpPr>
      </xdr:nvSpPr>
      <xdr:spPr>
        <a:xfrm flipH="1">
          <a:off x="22138005" y="16430625"/>
          <a:ext cx="6272530" cy="0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19</xdr:col>
      <xdr:colOff>276225</xdr:colOff>
      <xdr:row>104</xdr:row>
      <xdr:rowOff>123825</xdr:rowOff>
    </xdr:from>
    <xdr:to>
      <xdr:col>19</xdr:col>
      <xdr:colOff>295275</xdr:colOff>
      <xdr:row>116</xdr:row>
      <xdr:rowOff>38100</xdr:rowOff>
    </xdr:to>
    <xdr:sp>
      <xdr:nvSpPr>
        <xdr:cNvPr id="142" name="Line 403"/>
        <xdr:cNvSpPr>
          <a:spLocks noChangeShapeType="1"/>
        </xdr:cNvSpPr>
      </xdr:nvSpPr>
      <xdr:spPr>
        <a:xfrm>
          <a:off x="22118955" y="16430625"/>
          <a:ext cx="19050" cy="200977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419100</xdr:colOff>
      <xdr:row>116</xdr:row>
      <xdr:rowOff>38100</xdr:rowOff>
    </xdr:from>
    <xdr:to>
      <xdr:col>19</xdr:col>
      <xdr:colOff>276225</xdr:colOff>
      <xdr:row>116</xdr:row>
      <xdr:rowOff>38100</xdr:rowOff>
    </xdr:to>
    <xdr:sp>
      <xdr:nvSpPr>
        <xdr:cNvPr id="143" name="Line 404"/>
        <xdr:cNvSpPr>
          <a:spLocks noChangeShapeType="1"/>
        </xdr:cNvSpPr>
      </xdr:nvSpPr>
      <xdr:spPr>
        <a:xfrm flipH="1" flipV="1">
          <a:off x="20099020" y="18440400"/>
          <a:ext cx="2019935" cy="0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17</xdr:col>
      <xdr:colOff>381000</xdr:colOff>
      <xdr:row>118</xdr:row>
      <xdr:rowOff>97156</xdr:rowOff>
    </xdr:from>
    <xdr:to>
      <xdr:col>28</xdr:col>
      <xdr:colOff>857248</xdr:colOff>
      <xdr:row>119</xdr:row>
      <xdr:rowOff>0</xdr:rowOff>
    </xdr:to>
    <xdr:sp>
      <xdr:nvSpPr>
        <xdr:cNvPr id="144" name="Line 405"/>
        <xdr:cNvSpPr>
          <a:spLocks noChangeShapeType="1"/>
        </xdr:cNvSpPr>
      </xdr:nvSpPr>
      <xdr:spPr>
        <a:xfrm flipH="1">
          <a:off x="20060920" y="18804255"/>
          <a:ext cx="9682480" cy="55245"/>
        </a:xfrm>
        <a:prstGeom prst="line">
          <a:avLst/>
        </a:prstGeom>
        <a:noFill/>
        <a:ln w="44450">
          <a:solidFill>
            <a:srgbClr val="996633"/>
          </a:solidFill>
          <a:round/>
          <a:headEnd type="oval" w="sm" len="sm"/>
          <a:tailEnd type="oval" w="sm" len="sm"/>
        </a:ln>
      </xdr:spPr>
    </xdr:sp>
    <xdr:clientData/>
  </xdr:twoCellAnchor>
  <xdr:twoCellAnchor>
    <xdr:from>
      <xdr:col>37</xdr:col>
      <xdr:colOff>47625</xdr:colOff>
      <xdr:row>116</xdr:row>
      <xdr:rowOff>142875</xdr:rowOff>
    </xdr:from>
    <xdr:to>
      <xdr:col>37</xdr:col>
      <xdr:colOff>1371600</xdr:colOff>
      <xdr:row>116</xdr:row>
      <xdr:rowOff>142875</xdr:rowOff>
    </xdr:to>
    <xdr:sp>
      <xdr:nvSpPr>
        <xdr:cNvPr id="154" name="Line 419"/>
        <xdr:cNvSpPr>
          <a:spLocks noChangeShapeType="1"/>
        </xdr:cNvSpPr>
      </xdr:nvSpPr>
      <xdr:spPr>
        <a:xfrm>
          <a:off x="37363400" y="18545175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37</xdr:col>
      <xdr:colOff>38100</xdr:colOff>
      <xdr:row>141</xdr:row>
      <xdr:rowOff>38100</xdr:rowOff>
    </xdr:from>
    <xdr:to>
      <xdr:col>37</xdr:col>
      <xdr:colOff>1362075</xdr:colOff>
      <xdr:row>141</xdr:row>
      <xdr:rowOff>38100</xdr:rowOff>
    </xdr:to>
    <xdr:sp>
      <xdr:nvSpPr>
        <xdr:cNvPr id="155" name="Line 420"/>
        <xdr:cNvSpPr>
          <a:spLocks noChangeShapeType="1"/>
        </xdr:cNvSpPr>
      </xdr:nvSpPr>
      <xdr:spPr>
        <a:xfrm>
          <a:off x="37353875" y="23871555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37</xdr:col>
      <xdr:colOff>28575</xdr:colOff>
      <xdr:row>146</xdr:row>
      <xdr:rowOff>19050</xdr:rowOff>
    </xdr:from>
    <xdr:to>
      <xdr:col>37</xdr:col>
      <xdr:colOff>1352550</xdr:colOff>
      <xdr:row>146</xdr:row>
      <xdr:rowOff>19050</xdr:rowOff>
    </xdr:to>
    <xdr:sp>
      <xdr:nvSpPr>
        <xdr:cNvPr id="156" name="Line 421"/>
        <xdr:cNvSpPr>
          <a:spLocks noChangeShapeType="1"/>
        </xdr:cNvSpPr>
      </xdr:nvSpPr>
      <xdr:spPr>
        <a:xfrm>
          <a:off x="37344350" y="25243155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37</xdr:col>
      <xdr:colOff>38100</xdr:colOff>
      <xdr:row>137</xdr:row>
      <xdr:rowOff>257175</xdr:rowOff>
    </xdr:from>
    <xdr:to>
      <xdr:col>37</xdr:col>
      <xdr:colOff>1362075</xdr:colOff>
      <xdr:row>137</xdr:row>
      <xdr:rowOff>257175</xdr:rowOff>
    </xdr:to>
    <xdr:sp>
      <xdr:nvSpPr>
        <xdr:cNvPr id="157" name="Line 422"/>
        <xdr:cNvSpPr>
          <a:spLocks noChangeShapeType="1"/>
        </xdr:cNvSpPr>
      </xdr:nvSpPr>
      <xdr:spPr>
        <a:xfrm>
          <a:off x="37353875" y="22978110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37</xdr:col>
      <xdr:colOff>38100</xdr:colOff>
      <xdr:row>134</xdr:row>
      <xdr:rowOff>0</xdr:rowOff>
    </xdr:from>
    <xdr:to>
      <xdr:col>37</xdr:col>
      <xdr:colOff>1362075</xdr:colOff>
      <xdr:row>134</xdr:row>
      <xdr:rowOff>0</xdr:rowOff>
    </xdr:to>
    <xdr:sp>
      <xdr:nvSpPr>
        <xdr:cNvPr id="158" name="Line 423"/>
        <xdr:cNvSpPr>
          <a:spLocks noChangeShapeType="1"/>
        </xdr:cNvSpPr>
      </xdr:nvSpPr>
      <xdr:spPr>
        <a:xfrm>
          <a:off x="37353875" y="21886545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37</xdr:col>
      <xdr:colOff>38100</xdr:colOff>
      <xdr:row>127</xdr:row>
      <xdr:rowOff>85725</xdr:rowOff>
    </xdr:from>
    <xdr:to>
      <xdr:col>37</xdr:col>
      <xdr:colOff>1362075</xdr:colOff>
      <xdr:row>127</xdr:row>
      <xdr:rowOff>85725</xdr:rowOff>
    </xdr:to>
    <xdr:sp>
      <xdr:nvSpPr>
        <xdr:cNvPr id="159" name="Line 424"/>
        <xdr:cNvSpPr>
          <a:spLocks noChangeShapeType="1"/>
        </xdr:cNvSpPr>
      </xdr:nvSpPr>
      <xdr:spPr>
        <a:xfrm>
          <a:off x="37353875" y="20164425"/>
          <a:ext cx="1323975" cy="0"/>
        </a:xfrm>
        <a:prstGeom prst="line">
          <a:avLst/>
        </a:prstGeom>
        <a:noFill/>
        <a:ln w="57150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447675</xdr:colOff>
      <xdr:row>131</xdr:row>
      <xdr:rowOff>133350</xdr:rowOff>
    </xdr:from>
    <xdr:to>
      <xdr:col>8</xdr:col>
      <xdr:colOff>447675</xdr:colOff>
      <xdr:row>148</xdr:row>
      <xdr:rowOff>142875</xdr:rowOff>
    </xdr:to>
    <xdr:sp>
      <xdr:nvSpPr>
        <xdr:cNvPr id="160" name="Line 425"/>
        <xdr:cNvSpPr>
          <a:spLocks noChangeShapeType="1"/>
        </xdr:cNvSpPr>
      </xdr:nvSpPr>
      <xdr:spPr>
        <a:xfrm flipV="1">
          <a:off x="8313420" y="21185505"/>
          <a:ext cx="0" cy="4737735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6</xdr:col>
      <xdr:colOff>9525</xdr:colOff>
      <xdr:row>131</xdr:row>
      <xdr:rowOff>123825</xdr:rowOff>
    </xdr:from>
    <xdr:to>
      <xdr:col>7</xdr:col>
      <xdr:colOff>0</xdr:colOff>
      <xdr:row>131</xdr:row>
      <xdr:rowOff>123825</xdr:rowOff>
    </xdr:to>
    <xdr:sp>
      <xdr:nvSpPr>
        <xdr:cNvPr id="161" name="Line 426"/>
        <xdr:cNvSpPr>
          <a:spLocks noChangeShapeType="1"/>
        </xdr:cNvSpPr>
      </xdr:nvSpPr>
      <xdr:spPr>
        <a:xfrm flipH="1">
          <a:off x="6490335" y="21175980"/>
          <a:ext cx="397510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8</xdr:col>
      <xdr:colOff>19050</xdr:colOff>
      <xdr:row>131</xdr:row>
      <xdr:rowOff>152400</xdr:rowOff>
    </xdr:from>
    <xdr:to>
      <xdr:col>8</xdr:col>
      <xdr:colOff>447675</xdr:colOff>
      <xdr:row>131</xdr:row>
      <xdr:rowOff>152400</xdr:rowOff>
    </xdr:to>
    <xdr:sp>
      <xdr:nvSpPr>
        <xdr:cNvPr id="165" name="Line 432"/>
        <xdr:cNvSpPr>
          <a:spLocks noChangeShapeType="1"/>
        </xdr:cNvSpPr>
      </xdr:nvSpPr>
      <xdr:spPr>
        <a:xfrm flipH="1" flipV="1">
          <a:off x="7884795" y="21204555"/>
          <a:ext cx="42862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 editAs="oneCell">
    <xdr:from>
      <xdr:col>26</xdr:col>
      <xdr:colOff>104775</xdr:colOff>
      <xdr:row>148</xdr:row>
      <xdr:rowOff>19050</xdr:rowOff>
    </xdr:from>
    <xdr:to>
      <xdr:col>27</xdr:col>
      <xdr:colOff>781050</xdr:colOff>
      <xdr:row>151</xdr:row>
      <xdr:rowOff>209550</xdr:rowOff>
    </xdr:to>
    <xdr:pic>
      <xdr:nvPicPr>
        <xdr:cNvPr id="167" name="Picture 434"/>
        <xdr:cNvPicPr>
          <a:picLocks noChangeAspect="1" noChangeArrowheads="1"/>
        </xdr:cNvPicPr>
      </xdr:nvPicPr>
      <xdr:blipFill>
        <a:blip r:embed="rId16"/>
        <a:srcRect l="4819" t="3391" r="5423" b="5933"/>
        <a:stretch>
          <a:fillRect/>
        </a:stretch>
      </xdr:blipFill>
      <xdr:spPr>
        <a:xfrm>
          <a:off x="27384375" y="25799415"/>
          <a:ext cx="1416685" cy="102489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895350</xdr:colOff>
      <xdr:row>131</xdr:row>
      <xdr:rowOff>104775</xdr:rowOff>
    </xdr:from>
    <xdr:to>
      <xdr:col>27</xdr:col>
      <xdr:colOff>0</xdr:colOff>
      <xdr:row>131</xdr:row>
      <xdr:rowOff>104775</xdr:rowOff>
    </xdr:to>
    <xdr:sp>
      <xdr:nvSpPr>
        <xdr:cNvPr id="168" name="Line 435"/>
        <xdr:cNvSpPr>
          <a:spLocks noChangeShapeType="1"/>
        </xdr:cNvSpPr>
      </xdr:nvSpPr>
      <xdr:spPr>
        <a:xfrm flipH="1">
          <a:off x="27271345" y="21156930"/>
          <a:ext cx="74866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26</xdr:col>
      <xdr:colOff>0</xdr:colOff>
      <xdr:row>133</xdr:row>
      <xdr:rowOff>133350</xdr:rowOff>
    </xdr:from>
    <xdr:to>
      <xdr:col>27</xdr:col>
      <xdr:colOff>0</xdr:colOff>
      <xdr:row>133</xdr:row>
      <xdr:rowOff>133350</xdr:rowOff>
    </xdr:to>
    <xdr:sp>
      <xdr:nvSpPr>
        <xdr:cNvPr id="169" name="Line 436"/>
        <xdr:cNvSpPr>
          <a:spLocks noChangeShapeType="1"/>
        </xdr:cNvSpPr>
      </xdr:nvSpPr>
      <xdr:spPr>
        <a:xfrm flipH="1" flipV="1">
          <a:off x="27279600" y="21741765"/>
          <a:ext cx="740410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25</xdr:col>
      <xdr:colOff>895350</xdr:colOff>
      <xdr:row>132</xdr:row>
      <xdr:rowOff>152400</xdr:rowOff>
    </xdr:from>
    <xdr:to>
      <xdr:col>27</xdr:col>
      <xdr:colOff>0</xdr:colOff>
      <xdr:row>132</xdr:row>
      <xdr:rowOff>152400</xdr:rowOff>
    </xdr:to>
    <xdr:sp>
      <xdr:nvSpPr>
        <xdr:cNvPr id="170" name="Line 437"/>
        <xdr:cNvSpPr>
          <a:spLocks noChangeShapeType="1"/>
        </xdr:cNvSpPr>
      </xdr:nvSpPr>
      <xdr:spPr>
        <a:xfrm flipH="1">
          <a:off x="27271345" y="21482685"/>
          <a:ext cx="74866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27</xdr:col>
      <xdr:colOff>371475</xdr:colOff>
      <xdr:row>134</xdr:row>
      <xdr:rowOff>0</xdr:rowOff>
    </xdr:from>
    <xdr:to>
      <xdr:col>27</xdr:col>
      <xdr:colOff>381000</xdr:colOff>
      <xdr:row>143</xdr:row>
      <xdr:rowOff>0</xdr:rowOff>
    </xdr:to>
    <xdr:sp>
      <xdr:nvSpPr>
        <xdr:cNvPr id="171" name="Line 438"/>
        <xdr:cNvSpPr>
          <a:spLocks noChangeShapeType="1"/>
        </xdr:cNvSpPr>
      </xdr:nvSpPr>
      <xdr:spPr>
        <a:xfrm flipH="1">
          <a:off x="28391485" y="21886545"/>
          <a:ext cx="9525" cy="250317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27</xdr:col>
      <xdr:colOff>381000</xdr:colOff>
      <xdr:row>144</xdr:row>
      <xdr:rowOff>9525</xdr:rowOff>
    </xdr:from>
    <xdr:to>
      <xdr:col>27</xdr:col>
      <xdr:colOff>381000</xdr:colOff>
      <xdr:row>148</xdr:row>
      <xdr:rowOff>38100</xdr:rowOff>
    </xdr:to>
    <xdr:sp>
      <xdr:nvSpPr>
        <xdr:cNvPr id="172" name="Line 439"/>
        <xdr:cNvSpPr>
          <a:spLocks noChangeShapeType="1"/>
        </xdr:cNvSpPr>
      </xdr:nvSpPr>
      <xdr:spPr>
        <a:xfrm flipH="1">
          <a:off x="28401010" y="24677370"/>
          <a:ext cx="0" cy="1141095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 editAs="oneCell">
    <xdr:from>
      <xdr:col>7</xdr:col>
      <xdr:colOff>276225</xdr:colOff>
      <xdr:row>148</xdr:row>
      <xdr:rowOff>123825</xdr:rowOff>
    </xdr:from>
    <xdr:to>
      <xdr:col>8</xdr:col>
      <xdr:colOff>714375</xdr:colOff>
      <xdr:row>152</xdr:row>
      <xdr:rowOff>38100</xdr:rowOff>
    </xdr:to>
    <xdr:pic>
      <xdr:nvPicPr>
        <xdr:cNvPr id="186" name="Picture 453"/>
        <xdr:cNvPicPr>
          <a:picLocks noChangeAspect="1" noChangeArrowheads="1"/>
        </xdr:cNvPicPr>
      </xdr:nvPicPr>
      <xdr:blipFill>
        <a:blip r:embed="rId16"/>
        <a:srcRect l="4819" t="3391" r="5423" b="5933"/>
        <a:stretch>
          <a:fillRect/>
        </a:stretch>
      </xdr:blipFill>
      <xdr:spPr>
        <a:xfrm>
          <a:off x="7164070" y="25904190"/>
          <a:ext cx="1416050" cy="102679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876300</xdr:colOff>
      <xdr:row>142</xdr:row>
      <xdr:rowOff>142875</xdr:rowOff>
    </xdr:from>
    <xdr:to>
      <xdr:col>8</xdr:col>
      <xdr:colOff>485775</xdr:colOff>
      <xdr:row>142</xdr:row>
      <xdr:rowOff>142875</xdr:rowOff>
    </xdr:to>
    <xdr:sp>
      <xdr:nvSpPr>
        <xdr:cNvPr id="187" name="Line 454"/>
        <xdr:cNvSpPr>
          <a:spLocks noChangeShapeType="1"/>
        </xdr:cNvSpPr>
      </xdr:nvSpPr>
      <xdr:spPr>
        <a:xfrm flipH="1">
          <a:off x="7764145" y="24254460"/>
          <a:ext cx="58737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7</xdr:col>
      <xdr:colOff>466725</xdr:colOff>
      <xdr:row>135</xdr:row>
      <xdr:rowOff>19050</xdr:rowOff>
    </xdr:from>
    <xdr:to>
      <xdr:col>7</xdr:col>
      <xdr:colOff>485775</xdr:colOff>
      <xdr:row>142</xdr:row>
      <xdr:rowOff>9525</xdr:rowOff>
    </xdr:to>
    <xdr:sp>
      <xdr:nvSpPr>
        <xdr:cNvPr id="188" name="Line 455"/>
        <xdr:cNvSpPr>
          <a:spLocks noChangeShapeType="1"/>
        </xdr:cNvSpPr>
      </xdr:nvSpPr>
      <xdr:spPr>
        <a:xfrm flipH="1" flipV="1">
          <a:off x="7354570" y="22183725"/>
          <a:ext cx="19050" cy="1937385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6</xdr:col>
      <xdr:colOff>0</xdr:colOff>
      <xdr:row>132</xdr:row>
      <xdr:rowOff>123825</xdr:rowOff>
    </xdr:from>
    <xdr:to>
      <xdr:col>7</xdr:col>
      <xdr:colOff>0</xdr:colOff>
      <xdr:row>132</xdr:row>
      <xdr:rowOff>123825</xdr:rowOff>
    </xdr:to>
    <xdr:sp>
      <xdr:nvSpPr>
        <xdr:cNvPr id="189" name="Line 456"/>
        <xdr:cNvSpPr>
          <a:spLocks noChangeShapeType="1"/>
        </xdr:cNvSpPr>
      </xdr:nvSpPr>
      <xdr:spPr>
        <a:xfrm flipH="1">
          <a:off x="6480810" y="21454110"/>
          <a:ext cx="40703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6</xdr:col>
      <xdr:colOff>0</xdr:colOff>
      <xdr:row>133</xdr:row>
      <xdr:rowOff>123825</xdr:rowOff>
    </xdr:from>
    <xdr:to>
      <xdr:col>7</xdr:col>
      <xdr:colOff>0</xdr:colOff>
      <xdr:row>133</xdr:row>
      <xdr:rowOff>123825</xdr:rowOff>
    </xdr:to>
    <xdr:sp>
      <xdr:nvSpPr>
        <xdr:cNvPr id="190" name="Line 457"/>
        <xdr:cNvSpPr>
          <a:spLocks noChangeShapeType="1"/>
        </xdr:cNvSpPr>
      </xdr:nvSpPr>
      <xdr:spPr>
        <a:xfrm flipH="1">
          <a:off x="6480810" y="21732240"/>
          <a:ext cx="40703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7</xdr:col>
      <xdr:colOff>447675</xdr:colOff>
      <xdr:row>135</xdr:row>
      <xdr:rowOff>19050</xdr:rowOff>
    </xdr:from>
    <xdr:to>
      <xdr:col>8</xdr:col>
      <xdr:colOff>209550</xdr:colOff>
      <xdr:row>135</xdr:row>
      <xdr:rowOff>19050</xdr:rowOff>
    </xdr:to>
    <xdr:sp>
      <xdr:nvSpPr>
        <xdr:cNvPr id="191" name="Line 458"/>
        <xdr:cNvSpPr>
          <a:spLocks noChangeShapeType="1"/>
        </xdr:cNvSpPr>
      </xdr:nvSpPr>
      <xdr:spPr>
        <a:xfrm flipH="1">
          <a:off x="7335520" y="22183725"/>
          <a:ext cx="73977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8</xdr:col>
      <xdr:colOff>190500</xdr:colOff>
      <xdr:row>132</xdr:row>
      <xdr:rowOff>123825</xdr:rowOff>
    </xdr:from>
    <xdr:to>
      <xdr:col>8</xdr:col>
      <xdr:colOff>190500</xdr:colOff>
      <xdr:row>135</xdr:row>
      <xdr:rowOff>19050</xdr:rowOff>
    </xdr:to>
    <xdr:sp>
      <xdr:nvSpPr>
        <xdr:cNvPr id="192" name="Line 459"/>
        <xdr:cNvSpPr>
          <a:spLocks noChangeShapeType="1"/>
        </xdr:cNvSpPr>
      </xdr:nvSpPr>
      <xdr:spPr>
        <a:xfrm flipH="1" flipV="1">
          <a:off x="8056245" y="21454110"/>
          <a:ext cx="0" cy="729615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7</xdr:col>
      <xdr:colOff>876300</xdr:colOff>
      <xdr:row>132</xdr:row>
      <xdr:rowOff>123825</xdr:rowOff>
    </xdr:from>
    <xdr:to>
      <xdr:col>8</xdr:col>
      <xdr:colOff>200025</xdr:colOff>
      <xdr:row>132</xdr:row>
      <xdr:rowOff>123825</xdr:rowOff>
    </xdr:to>
    <xdr:sp>
      <xdr:nvSpPr>
        <xdr:cNvPr id="193" name="Line 460"/>
        <xdr:cNvSpPr>
          <a:spLocks noChangeShapeType="1"/>
        </xdr:cNvSpPr>
      </xdr:nvSpPr>
      <xdr:spPr>
        <a:xfrm flipH="1">
          <a:off x="7764145" y="21454110"/>
          <a:ext cx="301625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7</xdr:col>
      <xdr:colOff>876300</xdr:colOff>
      <xdr:row>133</xdr:row>
      <xdr:rowOff>123825</xdr:rowOff>
    </xdr:from>
    <xdr:to>
      <xdr:col>8</xdr:col>
      <xdr:colOff>190500</xdr:colOff>
      <xdr:row>133</xdr:row>
      <xdr:rowOff>123825</xdr:rowOff>
    </xdr:to>
    <xdr:sp>
      <xdr:nvSpPr>
        <xdr:cNvPr id="194" name="Line 461"/>
        <xdr:cNvSpPr>
          <a:spLocks noChangeShapeType="1"/>
        </xdr:cNvSpPr>
      </xdr:nvSpPr>
      <xdr:spPr>
        <a:xfrm flipH="1">
          <a:off x="7764145" y="21732240"/>
          <a:ext cx="292100" cy="0"/>
        </a:xfrm>
        <a:prstGeom prst="line">
          <a:avLst/>
        </a:prstGeom>
        <a:noFill/>
        <a:ln w="38100">
          <a:solidFill>
            <a:srgbClr val="FF0000"/>
          </a:solidFill>
          <a:round/>
        </a:ln>
      </xdr:spPr>
    </xdr:sp>
    <xdr:clientData/>
  </xdr:twoCellAnchor>
  <xdr:twoCellAnchor>
    <xdr:from>
      <xdr:col>11</xdr:col>
      <xdr:colOff>1806347</xdr:colOff>
      <xdr:row>113</xdr:row>
      <xdr:rowOff>119062</xdr:rowOff>
    </xdr:from>
    <xdr:to>
      <xdr:col>11</xdr:col>
      <xdr:colOff>2549297</xdr:colOff>
      <xdr:row>113</xdr:row>
      <xdr:rowOff>128587</xdr:rowOff>
    </xdr:to>
    <xdr:sp>
      <xdr:nvSpPr>
        <xdr:cNvPr id="146" name="Line 392"/>
        <xdr:cNvSpPr>
          <a:spLocks noChangeShapeType="1"/>
        </xdr:cNvSpPr>
      </xdr:nvSpPr>
      <xdr:spPr>
        <a:xfrm flipV="1">
          <a:off x="11678285" y="18063845"/>
          <a:ext cx="742950" cy="9525"/>
        </a:xfrm>
        <a:prstGeom prst="line">
          <a:avLst/>
        </a:prstGeom>
        <a:noFill/>
        <a:ln w="44450">
          <a:solidFill>
            <a:srgbClr val="008000"/>
          </a:solidFill>
          <a:round/>
          <a:headEnd type="oval" w="sm" len="sm"/>
          <a:tailEnd type="oval" w="sm" len="sm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0</xdr:colOff>
      <xdr:row>48</xdr:row>
      <xdr:rowOff>57150</xdr:rowOff>
    </xdr:from>
    <xdr:to>
      <xdr:col>39</xdr:col>
      <xdr:colOff>47625</xdr:colOff>
      <xdr:row>53</xdr:row>
      <xdr:rowOff>0</xdr:rowOff>
    </xdr:to>
    <xdr:grpSp>
      <xdr:nvGrpSpPr>
        <xdr:cNvPr id="7" name="Group 116"/>
        <xdr:cNvGrpSpPr/>
      </xdr:nvGrpSpPr>
      <xdr:grpSpPr>
        <a:xfrm>
          <a:off x="3920490" y="4480560"/>
          <a:ext cx="735965" cy="443865"/>
          <a:chOff x="358" y="466"/>
          <a:chExt cx="71" cy="45"/>
        </a:xfrm>
      </xdr:grpSpPr>
      <xdr:sp>
        <xdr:nvSpPr>
          <xdr:cNvPr id="8" name="Oval 108"/>
          <xdr:cNvSpPr>
            <a:spLocks noChangeArrowheads="1"/>
          </xdr:cNvSpPr>
        </xdr:nvSpPr>
        <xdr:spPr>
          <a:xfrm>
            <a:off x="416" y="472"/>
            <a:ext cx="13" cy="39"/>
          </a:xfrm>
          <a:prstGeom prst="ellipse">
            <a:avLst/>
          </a:prstGeom>
          <a:solidFill>
            <a:srgbClr val="FFFFFF"/>
          </a:solidFill>
          <a:ln w="3175" algn="ctr">
            <a:solidFill>
              <a:srgbClr val="000000"/>
            </a:solidFill>
            <a:prstDash val="sysDot"/>
            <a:round/>
          </a:ln>
        </xdr:spPr>
      </xdr:sp>
      <xdr:sp>
        <xdr:nvSpPr>
          <xdr:cNvPr id="9" name="Oval 107"/>
          <xdr:cNvSpPr>
            <a:spLocks noChangeArrowheads="1"/>
          </xdr:cNvSpPr>
        </xdr:nvSpPr>
        <xdr:spPr>
          <a:xfrm>
            <a:off x="360" y="472"/>
            <a:ext cx="13" cy="39"/>
          </a:xfrm>
          <a:prstGeom prst="ellipse">
            <a:avLst/>
          </a:prstGeom>
          <a:solidFill>
            <a:srgbClr val="FFFFFF"/>
          </a:solidFill>
          <a:ln w="3175" algn="ctr">
            <a:solidFill>
              <a:srgbClr val="000000"/>
            </a:solidFill>
            <a:prstDash val="sysDot"/>
            <a:round/>
          </a:ln>
        </xdr:spPr>
      </xdr:sp>
      <xdr:sp>
        <xdr:nvSpPr>
          <xdr:cNvPr id="10" name="Line 111"/>
          <xdr:cNvSpPr>
            <a:spLocks noChangeShapeType="1"/>
          </xdr:cNvSpPr>
        </xdr:nvSpPr>
        <xdr:spPr>
          <a:xfrm>
            <a:off x="366" y="511"/>
            <a:ext cx="58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dash"/>
            <a:round/>
          </a:ln>
        </xdr:spPr>
      </xdr:sp>
      <xdr:sp>
        <xdr:nvSpPr>
          <xdr:cNvPr id="11" name="Line 112"/>
          <xdr:cNvSpPr>
            <a:spLocks noChangeShapeType="1"/>
          </xdr:cNvSpPr>
        </xdr:nvSpPr>
        <xdr:spPr>
          <a:xfrm>
            <a:off x="366" y="471"/>
            <a:ext cx="57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dash"/>
            <a:round/>
          </a:ln>
        </xdr:spPr>
      </xdr:sp>
      <xdr:sp>
        <xdr:nvSpPr>
          <xdr:cNvPr id="12" name="Line 114"/>
          <xdr:cNvSpPr>
            <a:spLocks noChangeShapeType="1"/>
          </xdr:cNvSpPr>
        </xdr:nvSpPr>
        <xdr:spPr>
          <a:xfrm flipV="1">
            <a:off x="369" y="466"/>
            <a:ext cx="0" cy="5"/>
          </a:xfrm>
          <a:prstGeom prst="line">
            <a:avLst/>
          </a:prstGeom>
          <a:noFill/>
          <a:ln w="3175">
            <a:solidFill>
              <a:srgbClr val="000000"/>
            </a:solidFill>
            <a:prstDash val="dash"/>
            <a:round/>
          </a:ln>
        </xdr:spPr>
      </xdr:sp>
      <xdr:sp>
        <xdr:nvSpPr>
          <xdr:cNvPr id="13" name="Line 115"/>
          <xdr:cNvSpPr>
            <a:spLocks noChangeShapeType="1"/>
          </xdr:cNvSpPr>
        </xdr:nvSpPr>
        <xdr:spPr>
          <a:xfrm flipH="1">
            <a:off x="358" y="466"/>
            <a:ext cx="11" cy="0"/>
          </a:xfrm>
          <a:prstGeom prst="line">
            <a:avLst/>
          </a:prstGeom>
          <a:noFill/>
          <a:ln w="3175">
            <a:solidFill>
              <a:srgbClr val="000000"/>
            </a:solidFill>
            <a:prstDash val="dash"/>
            <a:round/>
          </a:ln>
        </xdr:spPr>
      </xdr:sp>
    </xdr:grpSp>
    <xdr:clientData/>
  </xdr:twoCellAnchor>
  <xdr:twoCellAnchor editAs="oneCell">
    <xdr:from>
      <xdr:col>6</xdr:col>
      <xdr:colOff>104775</xdr:colOff>
      <xdr:row>1</xdr:row>
      <xdr:rowOff>28575</xdr:rowOff>
    </xdr:from>
    <xdr:to>
      <xdr:col>8</xdr:col>
      <xdr:colOff>47625</xdr:colOff>
      <xdr:row>3</xdr:row>
      <xdr:rowOff>47625</xdr:rowOff>
    </xdr:to>
    <xdr:pic>
      <xdr:nvPicPr>
        <xdr:cNvPr id="14" name="Picture 2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991870" y="114300"/>
          <a:ext cx="23876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34</xdr:row>
      <xdr:rowOff>209550</xdr:rowOff>
    </xdr:from>
    <xdr:to>
      <xdr:col>7</xdr:col>
      <xdr:colOff>95250</xdr:colOff>
      <xdr:row>35</xdr:row>
      <xdr:rowOff>95250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1001395" y="3181350"/>
          <a:ext cx="17335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101203</xdr:colOff>
      <xdr:row>40</xdr:row>
      <xdr:rowOff>90488</xdr:rowOff>
    </xdr:from>
    <xdr:to>
      <xdr:col>21</xdr:col>
      <xdr:colOff>27201</xdr:colOff>
      <xdr:row>53</xdr:row>
      <xdr:rowOff>80463</xdr:rowOff>
    </xdr:to>
    <xdr:pic>
      <xdr:nvPicPr>
        <xdr:cNvPr id="16" name="Picture 51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596265" y="3757295"/>
          <a:ext cx="2034540" cy="124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10990</xdr:colOff>
      <xdr:row>14</xdr:row>
      <xdr:rowOff>11723</xdr:rowOff>
    </xdr:from>
    <xdr:to>
      <xdr:col>17</xdr:col>
      <xdr:colOff>68141</xdr:colOff>
      <xdr:row>16</xdr:row>
      <xdr:rowOff>40298</xdr:rowOff>
    </xdr:to>
    <xdr:pic>
      <xdr:nvPicPr>
        <xdr:cNvPr id="17" name="Picture 52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748155" y="1116330"/>
          <a:ext cx="5461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2197</xdr:colOff>
      <xdr:row>26</xdr:row>
      <xdr:rowOff>28575</xdr:rowOff>
    </xdr:from>
    <xdr:to>
      <xdr:col>11</xdr:col>
      <xdr:colOff>21248</xdr:colOff>
      <xdr:row>28</xdr:row>
      <xdr:rowOff>57150</xdr:rowOff>
    </xdr:to>
    <xdr:pic>
      <xdr:nvPicPr>
        <xdr:cNvPr id="20" name="Picture 61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1081405" y="2219325"/>
          <a:ext cx="56578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178043</xdr:colOff>
      <xdr:row>28</xdr:row>
      <xdr:rowOff>28575</xdr:rowOff>
    </xdr:from>
    <xdr:to>
      <xdr:col>11</xdr:col>
      <xdr:colOff>6594</xdr:colOff>
      <xdr:row>30</xdr:row>
      <xdr:rowOff>57150</xdr:rowOff>
    </xdr:to>
    <xdr:pic>
      <xdr:nvPicPr>
        <xdr:cNvPr id="21" name="Picture 62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1064895" y="2371725"/>
          <a:ext cx="56769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63</xdr:col>
      <xdr:colOff>38100</xdr:colOff>
      <xdr:row>64</xdr:row>
      <xdr:rowOff>9525</xdr:rowOff>
    </xdr:from>
    <xdr:to>
      <xdr:col>78</xdr:col>
      <xdr:colOff>104775</xdr:colOff>
      <xdr:row>68</xdr:row>
      <xdr:rowOff>0</xdr:rowOff>
    </xdr:to>
    <xdr:pic>
      <xdr:nvPicPr>
        <xdr:cNvPr id="22" name="Picture 65" descr="ACTIAfullcolors"/>
        <xdr:cNvPicPr>
          <a:picLocks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6895465" y="6181725"/>
          <a:ext cx="173926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10990</xdr:colOff>
      <xdr:row>18</xdr:row>
      <xdr:rowOff>19050</xdr:rowOff>
    </xdr:from>
    <xdr:to>
      <xdr:col>17</xdr:col>
      <xdr:colOff>68141</xdr:colOff>
      <xdr:row>20</xdr:row>
      <xdr:rowOff>47625</xdr:rowOff>
    </xdr:to>
    <xdr:pic>
      <xdr:nvPicPr>
        <xdr:cNvPr id="23" name="Picture 67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748155" y="1438275"/>
          <a:ext cx="5461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10990</xdr:colOff>
      <xdr:row>22</xdr:row>
      <xdr:rowOff>19050</xdr:rowOff>
    </xdr:from>
    <xdr:to>
      <xdr:col>17</xdr:col>
      <xdr:colOff>68141</xdr:colOff>
      <xdr:row>23</xdr:row>
      <xdr:rowOff>66675</xdr:rowOff>
    </xdr:to>
    <xdr:pic>
      <xdr:nvPicPr>
        <xdr:cNvPr id="28" name="Picture 72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748155" y="1743075"/>
          <a:ext cx="5461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10990</xdr:colOff>
      <xdr:row>20</xdr:row>
      <xdr:rowOff>11723</xdr:rowOff>
    </xdr:from>
    <xdr:to>
      <xdr:col>17</xdr:col>
      <xdr:colOff>68141</xdr:colOff>
      <xdr:row>22</xdr:row>
      <xdr:rowOff>40298</xdr:rowOff>
    </xdr:to>
    <xdr:pic>
      <xdr:nvPicPr>
        <xdr:cNvPr id="29" name="Picture 73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748155" y="1583055"/>
          <a:ext cx="5461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10990</xdr:colOff>
      <xdr:row>16</xdr:row>
      <xdr:rowOff>11723</xdr:rowOff>
    </xdr:from>
    <xdr:to>
      <xdr:col>17</xdr:col>
      <xdr:colOff>68141</xdr:colOff>
      <xdr:row>18</xdr:row>
      <xdr:rowOff>32971</xdr:rowOff>
    </xdr:to>
    <xdr:pic>
      <xdr:nvPicPr>
        <xdr:cNvPr id="30" name="Picture 74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1748155" y="1268730"/>
          <a:ext cx="54610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9525</xdr:colOff>
      <xdr:row>50</xdr:row>
      <xdr:rowOff>9525</xdr:rowOff>
    </xdr:from>
    <xdr:to>
      <xdr:col>39</xdr:col>
      <xdr:colOff>104775</xdr:colOff>
      <xdr:row>52</xdr:row>
      <xdr:rowOff>9525</xdr:rowOff>
    </xdr:to>
    <xdr:grpSp>
      <xdr:nvGrpSpPr>
        <xdr:cNvPr id="34" name="Group 104"/>
        <xdr:cNvGrpSpPr/>
      </xdr:nvGrpSpPr>
      <xdr:grpSpPr>
        <a:xfrm>
          <a:off x="3930015" y="4659630"/>
          <a:ext cx="783590" cy="188595"/>
          <a:chOff x="555" y="900"/>
          <a:chExt cx="139" cy="19"/>
        </a:xfrm>
      </xdr:grpSpPr>
      <xdr:sp>
        <xdr:nvSpPr>
          <xdr:cNvPr id="35" name="Freeform 105"/>
          <xdr:cNvSpPr/>
        </xdr:nvSpPr>
        <xdr:spPr>
          <a:xfrm>
            <a:off x="555" y="900"/>
            <a:ext cx="139" cy="19"/>
          </a:xfrm>
          <a:custGeom>
            <a:avLst/>
            <a:gdLst>
              <a:gd name="T0" fmla="*/ 0 w 140"/>
              <a:gd name="T1" fmla="*/ 0 h 19"/>
              <a:gd name="T2" fmla="*/ 31 w 140"/>
              <a:gd name="T3" fmla="*/ 0 h 19"/>
              <a:gd name="T4" fmla="*/ 58 w 140"/>
              <a:gd name="T5" fmla="*/ 19 h 19"/>
              <a:gd name="T6" fmla="*/ 87 w 140"/>
              <a:gd name="T7" fmla="*/ 19 h 19"/>
              <a:gd name="T8" fmla="*/ 107 w 140"/>
              <a:gd name="T9" fmla="*/ 0 h 19"/>
              <a:gd name="T10" fmla="*/ 139 w 140"/>
              <a:gd name="T11" fmla="*/ 0 h 1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40"/>
              <a:gd name="T19" fmla="*/ 0 h 19"/>
              <a:gd name="T20" fmla="*/ 140 w 140"/>
              <a:gd name="T21" fmla="*/ 19 h 1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40" h="19">
                <a:moveTo>
                  <a:pt x="0" y="0"/>
                </a:moveTo>
                <a:lnTo>
                  <a:pt x="31" y="0"/>
                </a:lnTo>
                <a:lnTo>
                  <a:pt x="58" y="19"/>
                </a:lnTo>
                <a:lnTo>
                  <a:pt x="88" y="19"/>
                </a:lnTo>
                <a:lnTo>
                  <a:pt x="108" y="0"/>
                </a:lnTo>
                <a:lnTo>
                  <a:pt x="140" y="0"/>
                </a:lnTo>
              </a:path>
            </a:pathLst>
          </a:custGeom>
          <a:noFill/>
          <a:ln w="3175">
            <a:solidFill>
              <a:srgbClr val="000000"/>
            </a:solidFill>
            <a:round/>
          </a:ln>
        </xdr:spPr>
      </xdr:sp>
      <xdr:sp>
        <xdr:nvSpPr>
          <xdr:cNvPr id="36" name="Freeform 106"/>
          <xdr:cNvSpPr/>
        </xdr:nvSpPr>
        <xdr:spPr>
          <a:xfrm>
            <a:off x="556" y="900"/>
            <a:ext cx="138" cy="19"/>
          </a:xfrm>
          <a:custGeom>
            <a:avLst/>
            <a:gdLst>
              <a:gd name="T0" fmla="*/ 0 w 138"/>
              <a:gd name="T1" fmla="*/ 19 h 19"/>
              <a:gd name="T2" fmla="*/ 29 w 138"/>
              <a:gd name="T3" fmla="*/ 19 h 19"/>
              <a:gd name="T4" fmla="*/ 55 w 138"/>
              <a:gd name="T5" fmla="*/ 0 h 19"/>
              <a:gd name="T6" fmla="*/ 85 w 138"/>
              <a:gd name="T7" fmla="*/ 0 h 19"/>
              <a:gd name="T8" fmla="*/ 109 w 138"/>
              <a:gd name="T9" fmla="*/ 18 h 19"/>
              <a:gd name="T10" fmla="*/ 138 w 138"/>
              <a:gd name="T11" fmla="*/ 18 h 1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38"/>
              <a:gd name="T19" fmla="*/ 0 h 19"/>
              <a:gd name="T20" fmla="*/ 138 w 138"/>
              <a:gd name="T21" fmla="*/ 19 h 1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38" h="19">
                <a:moveTo>
                  <a:pt x="0" y="19"/>
                </a:moveTo>
                <a:cubicBezTo>
                  <a:pt x="10" y="19"/>
                  <a:pt x="19" y="19"/>
                  <a:pt x="29" y="19"/>
                </a:cubicBezTo>
                <a:lnTo>
                  <a:pt x="55" y="0"/>
                </a:lnTo>
                <a:lnTo>
                  <a:pt x="85" y="0"/>
                </a:lnTo>
                <a:lnTo>
                  <a:pt x="109" y="18"/>
                </a:lnTo>
                <a:lnTo>
                  <a:pt x="138" y="18"/>
                </a:lnTo>
              </a:path>
            </a:pathLst>
          </a:custGeom>
          <a:noFill/>
          <a:ln w="3175">
            <a:solidFill>
              <a:srgbClr val="000000"/>
            </a:solidFill>
            <a:round/>
          </a:ln>
        </xdr:spPr>
      </xdr:sp>
    </xdr:grpSp>
    <xdr:clientData/>
  </xdr:twoCellAnchor>
  <xdr:twoCellAnchor editAs="oneCell">
    <xdr:from>
      <xdr:col>40</xdr:col>
      <xdr:colOff>17859</xdr:colOff>
      <xdr:row>49</xdr:row>
      <xdr:rowOff>66100</xdr:rowOff>
    </xdr:from>
    <xdr:to>
      <xdr:col>40</xdr:col>
      <xdr:colOff>72564</xdr:colOff>
      <xdr:row>50</xdr:row>
      <xdr:rowOff>46135</xdr:rowOff>
    </xdr:to>
    <xdr:pic>
      <xdr:nvPicPr>
        <xdr:cNvPr id="24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4752340" y="4613275"/>
          <a:ext cx="54610" cy="82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17859</xdr:colOff>
      <xdr:row>51</xdr:row>
      <xdr:rowOff>48857</xdr:rowOff>
    </xdr:from>
    <xdr:to>
      <xdr:col>40</xdr:col>
      <xdr:colOff>72564</xdr:colOff>
      <xdr:row>52</xdr:row>
      <xdr:rowOff>39566</xdr:rowOff>
    </xdr:to>
    <xdr:pic>
      <xdr:nvPicPr>
        <xdr:cNvPr id="25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4752340" y="4801235"/>
          <a:ext cx="54610" cy="7683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17859</xdr:colOff>
      <xdr:row>46</xdr:row>
      <xdr:rowOff>65483</xdr:rowOff>
    </xdr:from>
    <xdr:to>
      <xdr:col>40</xdr:col>
      <xdr:colOff>72564</xdr:colOff>
      <xdr:row>47</xdr:row>
      <xdr:rowOff>33610</xdr:rowOff>
    </xdr:to>
    <xdr:pic>
      <xdr:nvPicPr>
        <xdr:cNvPr id="26" name="Picture 117"/>
        <xdr:cNvPicPr>
          <a:picLocks noChangeAspect="1" noChangeArrowheads="1"/>
        </xdr:cNvPicPr>
      </xdr:nvPicPr>
      <xdr:blipFill>
        <a:blip r:embed="rId9" cstate="print"/>
        <a:srcRect l="1559" t="50674" r="94267" b="45602"/>
        <a:stretch>
          <a:fillRect/>
        </a:stretch>
      </xdr:blipFill>
      <xdr:spPr>
        <a:xfrm>
          <a:off x="4752340" y="4281170"/>
          <a:ext cx="54610" cy="7239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27</xdr:col>
      <xdr:colOff>104682</xdr:colOff>
      <xdr:row>36</xdr:row>
      <xdr:rowOff>7145</xdr:rowOff>
    </xdr:from>
    <xdr:to>
      <xdr:col>28</xdr:col>
      <xdr:colOff>58454</xdr:colOff>
      <xdr:row>36</xdr:row>
      <xdr:rowOff>67867</xdr:rowOff>
    </xdr:to>
    <xdr:pic>
      <xdr:nvPicPr>
        <xdr:cNvPr id="27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3336925" y="3321685"/>
          <a:ext cx="87630" cy="60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101203</xdr:colOff>
      <xdr:row>36</xdr:row>
      <xdr:rowOff>5954</xdr:rowOff>
    </xdr:from>
    <xdr:to>
      <xdr:col>26</xdr:col>
      <xdr:colOff>44917</xdr:colOff>
      <xdr:row>36</xdr:row>
      <xdr:rowOff>66676</xdr:rowOff>
    </xdr:to>
    <xdr:pic>
      <xdr:nvPicPr>
        <xdr:cNvPr id="31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3053080" y="3320415"/>
          <a:ext cx="8382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51196</xdr:colOff>
      <xdr:row>49</xdr:row>
      <xdr:rowOff>57766</xdr:rowOff>
    </xdr:from>
    <xdr:to>
      <xdr:col>56</xdr:col>
      <xdr:colOff>105901</xdr:colOff>
      <xdr:row>50</xdr:row>
      <xdr:rowOff>37801</xdr:rowOff>
    </xdr:to>
    <xdr:pic>
      <xdr:nvPicPr>
        <xdr:cNvPr id="32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 flipH="1">
          <a:off x="6056630" y="4604385"/>
          <a:ext cx="54610" cy="8318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45243</xdr:colOff>
      <xdr:row>46</xdr:row>
      <xdr:rowOff>75008</xdr:rowOff>
    </xdr:from>
    <xdr:to>
      <xdr:col>56</xdr:col>
      <xdr:colOff>99948</xdr:colOff>
      <xdr:row>47</xdr:row>
      <xdr:rowOff>43135</xdr:rowOff>
    </xdr:to>
    <xdr:pic>
      <xdr:nvPicPr>
        <xdr:cNvPr id="33" name="Picture 117"/>
        <xdr:cNvPicPr>
          <a:picLocks noChangeAspect="1" noChangeArrowheads="1"/>
        </xdr:cNvPicPr>
      </xdr:nvPicPr>
      <xdr:blipFill>
        <a:blip r:embed="rId9" cstate="print"/>
        <a:srcRect l="1559" t="50674" r="94267" b="45602"/>
        <a:stretch>
          <a:fillRect/>
        </a:stretch>
      </xdr:blipFill>
      <xdr:spPr>
        <a:xfrm flipH="1">
          <a:off x="6050915" y="4290695"/>
          <a:ext cx="54610" cy="7239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47612</xdr:colOff>
      <xdr:row>51</xdr:row>
      <xdr:rowOff>41671</xdr:rowOff>
    </xdr:from>
    <xdr:to>
      <xdr:col>56</xdr:col>
      <xdr:colOff>102317</xdr:colOff>
      <xdr:row>52</xdr:row>
      <xdr:rowOff>33612</xdr:rowOff>
    </xdr:to>
    <xdr:pic>
      <xdr:nvPicPr>
        <xdr:cNvPr id="37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 flipH="1">
          <a:off x="6052820" y="4794250"/>
          <a:ext cx="55245" cy="774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41671</xdr:colOff>
      <xdr:row>49</xdr:row>
      <xdr:rowOff>66102</xdr:rowOff>
    </xdr:from>
    <xdr:to>
      <xdr:col>32</xdr:col>
      <xdr:colOff>96376</xdr:colOff>
      <xdr:row>50</xdr:row>
      <xdr:rowOff>46137</xdr:rowOff>
    </xdr:to>
    <xdr:pic>
      <xdr:nvPicPr>
        <xdr:cNvPr id="38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 flipH="1">
          <a:off x="3858260" y="4613275"/>
          <a:ext cx="54610" cy="82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41671</xdr:colOff>
      <xdr:row>46</xdr:row>
      <xdr:rowOff>71438</xdr:rowOff>
    </xdr:from>
    <xdr:to>
      <xdr:col>32</xdr:col>
      <xdr:colOff>96376</xdr:colOff>
      <xdr:row>47</xdr:row>
      <xdr:rowOff>39565</xdr:rowOff>
    </xdr:to>
    <xdr:pic>
      <xdr:nvPicPr>
        <xdr:cNvPr id="39" name="Picture 117"/>
        <xdr:cNvPicPr>
          <a:picLocks noChangeAspect="1" noChangeArrowheads="1"/>
        </xdr:cNvPicPr>
      </xdr:nvPicPr>
      <xdr:blipFill>
        <a:blip r:embed="rId9" cstate="print"/>
        <a:srcRect l="1559" t="50674" r="94267" b="45602"/>
        <a:stretch>
          <a:fillRect/>
        </a:stretch>
      </xdr:blipFill>
      <xdr:spPr>
        <a:xfrm flipH="1">
          <a:off x="3858260" y="4286885"/>
          <a:ext cx="54610" cy="73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32</xdr:col>
      <xdr:colOff>38087</xdr:colOff>
      <xdr:row>51</xdr:row>
      <xdr:rowOff>55960</xdr:rowOff>
    </xdr:from>
    <xdr:to>
      <xdr:col>32</xdr:col>
      <xdr:colOff>92792</xdr:colOff>
      <xdr:row>52</xdr:row>
      <xdr:rowOff>47901</xdr:rowOff>
    </xdr:to>
    <xdr:pic>
      <xdr:nvPicPr>
        <xdr:cNvPr id="40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 flipH="1">
          <a:off x="3854450" y="4808855"/>
          <a:ext cx="55245" cy="774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5953</xdr:colOff>
      <xdr:row>49</xdr:row>
      <xdr:rowOff>59530</xdr:rowOff>
    </xdr:from>
    <xdr:to>
      <xdr:col>21</xdr:col>
      <xdr:colOff>60658</xdr:colOff>
      <xdr:row>50</xdr:row>
      <xdr:rowOff>39564</xdr:rowOff>
    </xdr:to>
    <xdr:pic>
      <xdr:nvPicPr>
        <xdr:cNvPr id="41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2609850" y="4606290"/>
          <a:ext cx="54610" cy="8318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5953</xdr:colOff>
      <xdr:row>44</xdr:row>
      <xdr:rowOff>83343</xdr:rowOff>
    </xdr:from>
    <xdr:to>
      <xdr:col>21</xdr:col>
      <xdr:colOff>60658</xdr:colOff>
      <xdr:row>45</xdr:row>
      <xdr:rowOff>75284</xdr:rowOff>
    </xdr:to>
    <xdr:pic>
      <xdr:nvPicPr>
        <xdr:cNvPr id="42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2609850" y="4117975"/>
          <a:ext cx="54610" cy="774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5953</xdr:colOff>
      <xdr:row>44</xdr:row>
      <xdr:rowOff>0</xdr:rowOff>
    </xdr:from>
    <xdr:to>
      <xdr:col>21</xdr:col>
      <xdr:colOff>60658</xdr:colOff>
      <xdr:row>44</xdr:row>
      <xdr:rowOff>75284</xdr:rowOff>
    </xdr:to>
    <xdr:pic>
      <xdr:nvPicPr>
        <xdr:cNvPr id="43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2609850" y="4034790"/>
          <a:ext cx="54610" cy="749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5953</xdr:colOff>
      <xdr:row>43</xdr:row>
      <xdr:rowOff>0</xdr:rowOff>
    </xdr:from>
    <xdr:to>
      <xdr:col>21</xdr:col>
      <xdr:colOff>60658</xdr:colOff>
      <xdr:row>43</xdr:row>
      <xdr:rowOff>75284</xdr:rowOff>
    </xdr:to>
    <xdr:pic>
      <xdr:nvPicPr>
        <xdr:cNvPr id="44" name="Picture 117"/>
        <xdr:cNvPicPr>
          <a:picLocks noChangeAspect="1" noChangeArrowheads="1"/>
        </xdr:cNvPicPr>
      </xdr:nvPicPr>
      <xdr:blipFill>
        <a:blip r:embed="rId8" cstate="print"/>
        <a:srcRect l="1559" t="50674" r="94267" b="45602"/>
        <a:stretch>
          <a:fillRect/>
        </a:stretch>
      </xdr:blipFill>
      <xdr:spPr>
        <a:xfrm>
          <a:off x="2609850" y="3939540"/>
          <a:ext cx="54610" cy="749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41</xdr:col>
      <xdr:colOff>41671</xdr:colOff>
      <xdr:row>39</xdr:row>
      <xdr:rowOff>5953</xdr:rowOff>
    </xdr:from>
    <xdr:to>
      <xdr:col>42</xdr:col>
      <xdr:colOff>49022</xdr:colOff>
      <xdr:row>39</xdr:row>
      <xdr:rowOff>66675</xdr:rowOff>
    </xdr:to>
    <xdr:pic>
      <xdr:nvPicPr>
        <xdr:cNvPr id="45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4886960" y="3596640"/>
          <a:ext cx="8128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23812</xdr:colOff>
      <xdr:row>39</xdr:row>
      <xdr:rowOff>5953</xdr:rowOff>
    </xdr:from>
    <xdr:to>
      <xdr:col>44</xdr:col>
      <xdr:colOff>49022</xdr:colOff>
      <xdr:row>39</xdr:row>
      <xdr:rowOff>66675</xdr:rowOff>
    </xdr:to>
    <xdr:pic>
      <xdr:nvPicPr>
        <xdr:cNvPr id="46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016500" y="3596640"/>
          <a:ext cx="84455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29765</xdr:colOff>
      <xdr:row>39</xdr:row>
      <xdr:rowOff>5953</xdr:rowOff>
    </xdr:from>
    <xdr:to>
      <xdr:col>46</xdr:col>
      <xdr:colOff>49022</xdr:colOff>
      <xdr:row>39</xdr:row>
      <xdr:rowOff>66675</xdr:rowOff>
    </xdr:to>
    <xdr:pic>
      <xdr:nvPicPr>
        <xdr:cNvPr id="47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147945" y="3596640"/>
          <a:ext cx="8636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47</xdr:col>
      <xdr:colOff>41671</xdr:colOff>
      <xdr:row>39</xdr:row>
      <xdr:rowOff>5953</xdr:rowOff>
    </xdr:from>
    <xdr:to>
      <xdr:col>48</xdr:col>
      <xdr:colOff>49021</xdr:colOff>
      <xdr:row>39</xdr:row>
      <xdr:rowOff>66675</xdr:rowOff>
    </xdr:to>
    <xdr:pic>
      <xdr:nvPicPr>
        <xdr:cNvPr id="48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285740" y="3596640"/>
          <a:ext cx="8128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49</xdr:col>
      <xdr:colOff>41671</xdr:colOff>
      <xdr:row>39</xdr:row>
      <xdr:rowOff>5953</xdr:rowOff>
    </xdr:from>
    <xdr:to>
      <xdr:col>50</xdr:col>
      <xdr:colOff>49021</xdr:colOff>
      <xdr:row>39</xdr:row>
      <xdr:rowOff>66675</xdr:rowOff>
    </xdr:to>
    <xdr:pic>
      <xdr:nvPicPr>
        <xdr:cNvPr id="49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433060" y="3596640"/>
          <a:ext cx="8128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51</xdr:col>
      <xdr:colOff>29765</xdr:colOff>
      <xdr:row>39</xdr:row>
      <xdr:rowOff>5953</xdr:rowOff>
    </xdr:from>
    <xdr:to>
      <xdr:col>52</xdr:col>
      <xdr:colOff>49022</xdr:colOff>
      <xdr:row>39</xdr:row>
      <xdr:rowOff>66675</xdr:rowOff>
    </xdr:to>
    <xdr:pic>
      <xdr:nvPicPr>
        <xdr:cNvPr id="50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568315" y="3596640"/>
          <a:ext cx="8636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53</xdr:col>
      <xdr:colOff>71436</xdr:colOff>
      <xdr:row>39</xdr:row>
      <xdr:rowOff>5953</xdr:rowOff>
    </xdr:from>
    <xdr:to>
      <xdr:col>54</xdr:col>
      <xdr:colOff>43067</xdr:colOff>
      <xdr:row>39</xdr:row>
      <xdr:rowOff>66675</xdr:rowOff>
    </xdr:to>
    <xdr:pic>
      <xdr:nvPicPr>
        <xdr:cNvPr id="51" name="Picture 117"/>
        <xdr:cNvPicPr>
          <a:picLocks noChangeAspect="1" noChangeArrowheads="1"/>
        </xdr:cNvPicPr>
      </xdr:nvPicPr>
      <xdr:blipFill>
        <a:blip r:embed="rId10" cstate="print"/>
        <a:srcRect l="34680" t="471" r="59331" b="96525"/>
        <a:stretch>
          <a:fillRect/>
        </a:stretch>
      </xdr:blipFill>
      <xdr:spPr>
        <a:xfrm>
          <a:off x="5743575" y="3596640"/>
          <a:ext cx="82550" cy="609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Multibus\Design\1000940-3%20Multibus%20System%20Module%20Assignmen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ultibus\Generic%20Documents%20and%20templates\W204048E%20Module%20Pin%20Assignment%20rev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PCB%20design\101021%20MultIC%20China\MultIC%20Module%20Assign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s\120041%20ICU\ICU%20Module%20Assignment%20Template%20re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Projects\120021%20MultIC%20CWF1\Specifications\MultIC%20Module%20Assignment%20Template%20rev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IOU Std11.1 In "/>
      <sheetName val="IOU Std11.1 Out"/>
      <sheetName val="IOU Inputs (STD6)"/>
      <sheetName val="IOU Inputs (STD6.1)"/>
      <sheetName val="IOU CN4"/>
      <sheetName val="IOU Outputs (SDT6)"/>
      <sheetName val="IOU CN5"/>
      <sheetName val="MULTIC CWF1"/>
      <sheetName val="MULTIC CN1&amp;CN2"/>
      <sheetName val="MULTIC CN3"/>
      <sheetName val="MULTIC CN4"/>
      <sheetName val="MULTIC CN5"/>
      <sheetName val="ICU LT"/>
      <sheetName val="ICU"/>
      <sheetName val="SCU (STD2)"/>
      <sheetName val="SLU"/>
      <sheetName val="MultIC R Sensor"/>
      <sheetName val="IOU 6.1 R Sensor"/>
      <sheetName val="Freq Sensor Test"/>
      <sheetName val="Frequency-Vehicle Speed"/>
      <sheetName val="Frequency-RPM"/>
      <sheetName val="IOU V Input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204048"/>
      <sheetName val="CAMU Std1 in"/>
      <sheetName val="CAMU Std1 Out"/>
      <sheetName val="CAMU Std5 In"/>
      <sheetName val="CAMU Std5 Out"/>
      <sheetName val="CAMU Std8 In"/>
      <sheetName val="CAMU Std8 Out"/>
      <sheetName val="CAMU Std9 In"/>
      <sheetName val="CAMU Std9 Out"/>
      <sheetName val="CAMU Std10 In "/>
      <sheetName val="CAMU Std10 Out "/>
      <sheetName val="IOU Std1 In"/>
      <sheetName val="IOU Std1 Out"/>
      <sheetName val="IOU Std3 In"/>
      <sheetName val="IOU Std3 Out"/>
      <sheetName val="IOU Std4 In"/>
      <sheetName val="IOU Std4 Out"/>
      <sheetName val="IOU Std5 In"/>
      <sheetName val="IOU Std5 Out"/>
      <sheetName val="IOU Std6 In"/>
      <sheetName val="IOU Std6 Out"/>
      <sheetName val="IOU Std11 In "/>
      <sheetName val="IOU Std11 Out"/>
      <sheetName val="SCU Std1"/>
      <sheetName val="SCU Std2"/>
      <sheetName val="GMU Std1"/>
      <sheetName val="SLU"/>
      <sheetName val="M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ULTIC China"/>
      <sheetName val="MULTIC SF VDV inputs"/>
      <sheetName val="MULTIC SF VDV outputs"/>
      <sheetName val="MULTIC SF ICL inputs"/>
      <sheetName val="MULTIC SF ICL outputs"/>
      <sheetName val="MULTIC WF MOKI Inputs"/>
      <sheetName val="MULTIC WF MOKI Outputs"/>
      <sheetName val="MULTIC XF XXX Inputs"/>
      <sheetName val="MULTIC XF XXX 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IOU R Inputs (STD6)"/>
      <sheetName val="IOU R Outputs (SDT6)"/>
      <sheetName val="ICU"/>
      <sheetName val="MULTIC China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IOU R Inputs (STD6)"/>
      <sheetName val="IOU R Outputs (SDT6)"/>
      <sheetName val="MULTIC China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6"/>
  <sheetViews>
    <sheetView view="pageBreakPreview" zoomScale="115" zoomScaleNormal="100" zoomScaleSheetLayoutView="115" topLeftCell="A105" workbookViewId="0">
      <selection activeCell="F24" sqref="F24"/>
    </sheetView>
  </sheetViews>
  <sheetFormatPr defaultColWidth="9.1047619047619" defaultRowHeight="15.9" customHeight="1"/>
  <cols>
    <col min="1" max="1" width="9" style="773" customWidth="1"/>
    <col min="2" max="2" width="12" style="773" customWidth="1"/>
    <col min="3" max="4" width="16.6666666666667" style="773" customWidth="1"/>
    <col min="5" max="5" width="18" style="773" customWidth="1"/>
    <col min="6" max="6" width="19.552380952381" style="773" customWidth="1"/>
    <col min="7" max="7" width="18.8857142857143" style="773" customWidth="1"/>
    <col min="8" max="8" width="6.66666666666667" style="773" customWidth="1"/>
    <col min="9" max="9" width="13.3333333333333" style="773" customWidth="1"/>
    <col min="10" max="10" width="12" style="773" customWidth="1"/>
    <col min="11" max="11" width="18.3333333333333" style="773" customWidth="1"/>
    <col min="12" max="12" width="18.552380952381" style="773" customWidth="1"/>
    <col min="13" max="13" width="1.1047619047619" style="774" customWidth="1"/>
    <col min="14" max="16384" width="9.1047619047619" style="774"/>
  </cols>
  <sheetData>
    <row r="1" s="770" customFormat="1" ht="27" customHeight="1" spans="1:13">
      <c r="A1" s="775" t="s">
        <v>0</v>
      </c>
      <c r="B1" s="776"/>
      <c r="C1" s="777">
        <v>1701410</v>
      </c>
      <c r="D1" s="778"/>
      <c r="E1" s="779"/>
      <c r="F1" s="780"/>
      <c r="G1" s="781"/>
      <c r="H1" s="781"/>
      <c r="I1" s="781"/>
      <c r="J1" s="781"/>
      <c r="K1" s="781"/>
      <c r="L1" s="778"/>
      <c r="M1" s="778"/>
    </row>
    <row r="2" s="770" customFormat="1" ht="7.5" customHeight="1" spans="1:13">
      <c r="A2" s="782"/>
      <c r="B2" s="776"/>
      <c r="C2" s="783"/>
      <c r="D2" s="784"/>
      <c r="E2" s="785"/>
      <c r="F2" s="780"/>
      <c r="G2" s="781"/>
      <c r="H2" s="781"/>
      <c r="I2" s="781"/>
      <c r="J2" s="781"/>
      <c r="K2" s="781"/>
      <c r="L2" s="778"/>
      <c r="M2" s="778"/>
    </row>
    <row r="3" s="771" customFormat="1" customHeight="1" spans="1:13">
      <c r="A3" s="786" t="s">
        <v>1</v>
      </c>
      <c r="B3" s="787"/>
      <c r="C3" s="788"/>
      <c r="D3" s="788"/>
      <c r="E3" s="788"/>
      <c r="F3" s="788"/>
      <c r="G3" s="781"/>
      <c r="H3" s="781"/>
      <c r="I3" s="786" t="s">
        <v>2</v>
      </c>
      <c r="J3" s="886"/>
      <c r="K3" s="887"/>
      <c r="L3" s="778"/>
      <c r="M3" s="888"/>
    </row>
    <row r="4" s="771" customFormat="1" customHeight="1" spans="1:13">
      <c r="A4" s="789" t="s">
        <v>3</v>
      </c>
      <c r="B4" s="790" t="s">
        <v>4</v>
      </c>
      <c r="C4" s="791" t="s">
        <v>5</v>
      </c>
      <c r="D4" s="792"/>
      <c r="E4" s="790" t="s">
        <v>6</v>
      </c>
      <c r="F4" s="793" t="s">
        <v>7</v>
      </c>
      <c r="G4" s="794" t="s">
        <v>8</v>
      </c>
      <c r="H4" s="781"/>
      <c r="I4" s="889" t="s">
        <v>3</v>
      </c>
      <c r="J4" s="890" t="s">
        <v>4</v>
      </c>
      <c r="K4" s="891" t="s">
        <v>9</v>
      </c>
      <c r="L4" s="778"/>
      <c r="M4" s="888"/>
    </row>
    <row r="5" s="771" customFormat="1" ht="24.75" customHeight="1" spans="1:13">
      <c r="A5" s="795"/>
      <c r="B5" s="796"/>
      <c r="C5" s="797" t="s">
        <v>10</v>
      </c>
      <c r="D5" s="797" t="s">
        <v>11</v>
      </c>
      <c r="E5" s="796"/>
      <c r="F5" s="798"/>
      <c r="G5" s="799"/>
      <c r="H5" s="781"/>
      <c r="I5" s="892" t="s">
        <v>12</v>
      </c>
      <c r="J5" s="893" t="s">
        <v>13</v>
      </c>
      <c r="K5" s="894" t="s">
        <v>14</v>
      </c>
      <c r="L5" s="778"/>
      <c r="M5" s="888"/>
    </row>
    <row r="6" s="771" customFormat="1" ht="15.75" spans="1:13">
      <c r="A6" s="800" t="s">
        <v>15</v>
      </c>
      <c r="B6" s="801" t="s">
        <v>16</v>
      </c>
      <c r="C6" s="802" t="s">
        <v>12</v>
      </c>
      <c r="D6" s="803" t="s">
        <v>17</v>
      </c>
      <c r="E6" s="803"/>
      <c r="F6" s="804" t="s">
        <v>18</v>
      </c>
      <c r="G6" s="805"/>
      <c r="H6" s="781"/>
      <c r="I6" s="895" t="s">
        <v>19</v>
      </c>
      <c r="J6" s="896" t="s">
        <v>20</v>
      </c>
      <c r="K6" s="897" t="s">
        <v>21</v>
      </c>
      <c r="L6" s="778"/>
      <c r="M6" s="888"/>
    </row>
    <row r="7" s="771" customFormat="1" customHeight="1" spans="1:13">
      <c r="A7" s="800" t="s">
        <v>22</v>
      </c>
      <c r="B7" s="801" t="s">
        <v>23</v>
      </c>
      <c r="C7" s="802" t="s">
        <v>12</v>
      </c>
      <c r="D7" s="803" t="s">
        <v>17</v>
      </c>
      <c r="E7" s="803"/>
      <c r="F7" s="804" t="s">
        <v>24</v>
      </c>
      <c r="G7" s="806"/>
      <c r="H7" s="781"/>
      <c r="I7" s="898" t="s">
        <v>25</v>
      </c>
      <c r="J7" s="896" t="s">
        <v>26</v>
      </c>
      <c r="K7" s="897" t="s">
        <v>27</v>
      </c>
      <c r="L7" s="778"/>
      <c r="M7" s="888"/>
    </row>
    <row r="8" s="771" customFormat="1" customHeight="1" spans="1:13">
      <c r="A8" s="800" t="s">
        <v>28</v>
      </c>
      <c r="B8" s="801" t="s">
        <v>29</v>
      </c>
      <c r="C8" s="807" t="s">
        <v>19</v>
      </c>
      <c r="D8" s="803" t="s">
        <v>17</v>
      </c>
      <c r="E8" s="803"/>
      <c r="F8" s="804" t="s">
        <v>30</v>
      </c>
      <c r="G8" s="808"/>
      <c r="H8" s="781"/>
      <c r="I8" s="899" t="s">
        <v>25</v>
      </c>
      <c r="J8" s="900"/>
      <c r="K8" s="901" t="s">
        <v>27</v>
      </c>
      <c r="L8" s="778"/>
      <c r="M8" s="888"/>
    </row>
    <row r="9" s="771" customFormat="1" customHeight="1" spans="1:13">
      <c r="A9" s="809" t="s">
        <v>31</v>
      </c>
      <c r="B9" s="801" t="s">
        <v>32</v>
      </c>
      <c r="C9" s="810" t="s">
        <v>19</v>
      </c>
      <c r="D9" s="803" t="s">
        <v>17</v>
      </c>
      <c r="E9" s="811"/>
      <c r="F9" s="812" t="s">
        <v>33</v>
      </c>
      <c r="G9" s="813"/>
      <c r="H9" s="781"/>
      <c r="I9" s="902"/>
      <c r="J9" s="903"/>
      <c r="K9" s="904"/>
      <c r="L9" s="778"/>
      <c r="M9" s="888"/>
    </row>
    <row r="10" s="771" customFormat="1" hidden="1" customHeight="1" spans="1:13">
      <c r="A10" s="814" t="s">
        <v>34</v>
      </c>
      <c r="B10" s="815" t="s">
        <v>35</v>
      </c>
      <c r="C10" s="816" t="s">
        <v>19</v>
      </c>
      <c r="D10" s="817"/>
      <c r="E10" s="818"/>
      <c r="F10" s="819"/>
      <c r="G10" s="820"/>
      <c r="H10" s="781"/>
      <c r="I10" s="905" t="s">
        <v>25</v>
      </c>
      <c r="J10" s="906" t="s">
        <v>36</v>
      </c>
      <c r="K10" s="907" t="s">
        <v>37</v>
      </c>
      <c r="L10" s="778"/>
      <c r="M10" s="888"/>
    </row>
    <row r="11" s="771" customFormat="1" hidden="1" customHeight="1" spans="1:13">
      <c r="A11" s="821" t="s">
        <v>38</v>
      </c>
      <c r="B11" s="822" t="s">
        <v>39</v>
      </c>
      <c r="C11" s="823" t="s">
        <v>19</v>
      </c>
      <c r="D11" s="824"/>
      <c r="E11" s="803"/>
      <c r="F11" s="825"/>
      <c r="G11" s="806"/>
      <c r="H11" s="781"/>
      <c r="I11" s="846"/>
      <c r="J11" s="846"/>
      <c r="K11" s="846"/>
      <c r="L11" s="778"/>
      <c r="M11" s="888"/>
    </row>
    <row r="12" s="771" customFormat="1" customHeight="1" spans="1:13">
      <c r="A12" s="814" t="s">
        <v>40</v>
      </c>
      <c r="B12" s="826" t="s">
        <v>41</v>
      </c>
      <c r="C12" s="827" t="s">
        <v>12</v>
      </c>
      <c r="D12" s="828"/>
      <c r="E12" s="829"/>
      <c r="F12" s="830" t="s">
        <v>42</v>
      </c>
      <c r="G12" s="806"/>
      <c r="H12" s="781"/>
      <c r="I12" s="908" t="s">
        <v>43</v>
      </c>
      <c r="J12" s="909"/>
      <c r="K12" s="910"/>
      <c r="L12" s="778"/>
      <c r="M12" s="888"/>
    </row>
    <row r="13" s="771" customFormat="1" customHeight="1" spans="1:13">
      <c r="A13" s="800" t="s">
        <v>44</v>
      </c>
      <c r="B13" s="801" t="s">
        <v>45</v>
      </c>
      <c r="C13" s="827" t="s">
        <v>12</v>
      </c>
      <c r="D13" s="831"/>
      <c r="E13" s="803"/>
      <c r="F13" s="804" t="s">
        <v>46</v>
      </c>
      <c r="G13" s="806"/>
      <c r="H13" s="781"/>
      <c r="I13" s="889" t="s">
        <v>3</v>
      </c>
      <c r="J13" s="890" t="s">
        <v>4</v>
      </c>
      <c r="K13" s="891" t="s">
        <v>9</v>
      </c>
      <c r="L13" s="778"/>
      <c r="M13" s="888"/>
    </row>
    <row r="14" s="771" customFormat="1" customHeight="1" spans="1:13">
      <c r="A14" s="800" t="s">
        <v>47</v>
      </c>
      <c r="B14" s="801" t="s">
        <v>48</v>
      </c>
      <c r="C14" s="827" t="s">
        <v>12</v>
      </c>
      <c r="D14" s="831"/>
      <c r="E14" s="803"/>
      <c r="F14" s="832" t="s">
        <v>49</v>
      </c>
      <c r="G14" s="806"/>
      <c r="H14" s="781"/>
      <c r="I14" s="911" t="s">
        <v>50</v>
      </c>
      <c r="J14" s="912" t="s">
        <v>51</v>
      </c>
      <c r="K14" s="913" t="s">
        <v>52</v>
      </c>
      <c r="L14" s="778"/>
      <c r="M14" s="888"/>
    </row>
    <row r="15" s="771" customFormat="1" customHeight="1" spans="1:13">
      <c r="A15" s="800" t="s">
        <v>53</v>
      </c>
      <c r="B15" s="801" t="s">
        <v>54</v>
      </c>
      <c r="C15" s="827" t="s">
        <v>12</v>
      </c>
      <c r="D15" s="831"/>
      <c r="E15" s="803"/>
      <c r="F15" s="804" t="s">
        <v>55</v>
      </c>
      <c r="G15" s="806"/>
      <c r="H15" s="781"/>
      <c r="I15" s="914" t="s">
        <v>56</v>
      </c>
      <c r="J15" s="912" t="s">
        <v>57</v>
      </c>
      <c r="K15" s="915" t="s">
        <v>58</v>
      </c>
      <c r="L15" s="778"/>
      <c r="M15" s="888"/>
    </row>
    <row r="16" s="771" customFormat="1" customHeight="1" spans="1:13">
      <c r="A16" s="800" t="s">
        <v>59</v>
      </c>
      <c r="B16" s="801" t="s">
        <v>60</v>
      </c>
      <c r="C16" s="827" t="s">
        <v>12</v>
      </c>
      <c r="D16" s="831"/>
      <c r="E16" s="803"/>
      <c r="F16" s="804" t="s">
        <v>61</v>
      </c>
      <c r="G16" s="806"/>
      <c r="H16" s="781"/>
      <c r="I16" s="916" t="s">
        <v>62</v>
      </c>
      <c r="J16" s="912" t="s">
        <v>63</v>
      </c>
      <c r="K16" s="915" t="s">
        <v>64</v>
      </c>
      <c r="L16" s="778"/>
      <c r="M16" s="888"/>
    </row>
    <row r="17" s="771" customFormat="1" customHeight="1" spans="1:13">
      <c r="A17" s="833" t="s">
        <v>65</v>
      </c>
      <c r="B17" s="801" t="s">
        <v>66</v>
      </c>
      <c r="C17" s="827" t="s">
        <v>12</v>
      </c>
      <c r="D17" s="834"/>
      <c r="E17" s="835"/>
      <c r="F17" s="836"/>
      <c r="G17" s="837"/>
      <c r="H17" s="781"/>
      <c r="I17" s="917" t="s">
        <v>67</v>
      </c>
      <c r="J17" s="918" t="s">
        <v>68</v>
      </c>
      <c r="K17" s="915" t="s">
        <v>69</v>
      </c>
      <c r="L17" s="778"/>
      <c r="M17" s="888"/>
    </row>
    <row r="18" s="771" customFormat="1" customHeight="1" spans="1:13">
      <c r="A18" s="800" t="s">
        <v>70</v>
      </c>
      <c r="B18" s="801" t="s">
        <v>71</v>
      </c>
      <c r="C18" s="827" t="s">
        <v>12</v>
      </c>
      <c r="D18" s="831"/>
      <c r="E18" s="803"/>
      <c r="F18" s="838"/>
      <c r="G18" s="806"/>
      <c r="H18" s="781"/>
      <c r="I18" s="919" t="s">
        <v>72</v>
      </c>
      <c r="J18" s="918" t="s">
        <v>73</v>
      </c>
      <c r="K18" s="915" t="s">
        <v>74</v>
      </c>
      <c r="L18" s="778"/>
      <c r="M18" s="888"/>
    </row>
    <row r="19" s="771" customFormat="1" customHeight="1" spans="1:13">
      <c r="A19" s="800" t="s">
        <v>75</v>
      </c>
      <c r="B19" s="801" t="s">
        <v>76</v>
      </c>
      <c r="C19" s="827" t="s">
        <v>12</v>
      </c>
      <c r="D19" s="831"/>
      <c r="E19" s="803"/>
      <c r="F19" s="838"/>
      <c r="G19" s="839"/>
      <c r="H19" s="781"/>
      <c r="I19" s="914" t="s">
        <v>77</v>
      </c>
      <c r="J19" s="918" t="s">
        <v>78</v>
      </c>
      <c r="K19" s="915" t="s">
        <v>79</v>
      </c>
      <c r="L19" s="778"/>
      <c r="M19" s="888"/>
    </row>
    <row r="20" s="771" customFormat="1" customHeight="1" spans="1:13">
      <c r="A20" s="800" t="s">
        <v>80</v>
      </c>
      <c r="B20" s="801" t="s">
        <v>81</v>
      </c>
      <c r="C20" s="840" t="s">
        <v>19</v>
      </c>
      <c r="D20" s="841" t="s">
        <v>82</v>
      </c>
      <c r="E20" s="803"/>
      <c r="F20" s="842" t="s">
        <v>83</v>
      </c>
      <c r="G20" s="843"/>
      <c r="H20" s="781"/>
      <c r="I20" s="920" t="s">
        <v>34</v>
      </c>
      <c r="J20" s="918" t="s">
        <v>35</v>
      </c>
      <c r="K20" s="915" t="s">
        <v>84</v>
      </c>
      <c r="L20" s="778"/>
      <c r="M20" s="888"/>
    </row>
    <row r="21" s="771" customFormat="1" ht="16.5" customHeight="1" spans="1:13">
      <c r="A21" s="800" t="s">
        <v>85</v>
      </c>
      <c r="B21" s="801" t="s">
        <v>86</v>
      </c>
      <c r="C21" s="840" t="s">
        <v>19</v>
      </c>
      <c r="D21" s="841" t="s">
        <v>82</v>
      </c>
      <c r="E21" s="803"/>
      <c r="F21" s="838"/>
      <c r="G21" s="843"/>
      <c r="H21" s="781"/>
      <c r="I21" s="920" t="s">
        <v>38</v>
      </c>
      <c r="J21" s="918" t="s">
        <v>39</v>
      </c>
      <c r="K21" s="915" t="s">
        <v>84</v>
      </c>
      <c r="L21" s="778"/>
      <c r="M21" s="888"/>
    </row>
    <row r="22" s="771" customFormat="1" customHeight="1" spans="1:13">
      <c r="A22" s="800" t="s">
        <v>87</v>
      </c>
      <c r="B22" s="801" t="s">
        <v>88</v>
      </c>
      <c r="C22" s="840" t="s">
        <v>19</v>
      </c>
      <c r="D22" s="841" t="s">
        <v>82</v>
      </c>
      <c r="E22" s="803"/>
      <c r="F22" s="844"/>
      <c r="G22" s="843"/>
      <c r="H22" s="781"/>
      <c r="I22" s="921" t="s">
        <v>89</v>
      </c>
      <c r="J22" s="922" t="s">
        <v>90</v>
      </c>
      <c r="K22" s="923" t="s">
        <v>91</v>
      </c>
      <c r="L22" s="778"/>
      <c r="M22" s="888"/>
    </row>
    <row r="23" s="771" customFormat="1" customHeight="1" spans="1:13">
      <c r="A23" s="800" t="s">
        <v>92</v>
      </c>
      <c r="B23" s="801" t="s">
        <v>93</v>
      </c>
      <c r="C23" s="840" t="s">
        <v>19</v>
      </c>
      <c r="D23" s="841" t="s">
        <v>82</v>
      </c>
      <c r="E23" s="803"/>
      <c r="F23" s="845" t="s">
        <v>94</v>
      </c>
      <c r="G23" s="843"/>
      <c r="H23" s="846"/>
      <c r="I23" s="921" t="s">
        <v>95</v>
      </c>
      <c r="J23" s="922" t="s">
        <v>96</v>
      </c>
      <c r="K23" s="923" t="s">
        <v>97</v>
      </c>
      <c r="L23" s="778"/>
      <c r="M23" s="888"/>
    </row>
    <row r="24" s="771" customFormat="1" customHeight="1" spans="1:13">
      <c r="A24" s="800" t="s">
        <v>98</v>
      </c>
      <c r="B24" s="801" t="s">
        <v>99</v>
      </c>
      <c r="C24" s="840" t="s">
        <v>19</v>
      </c>
      <c r="D24" s="831"/>
      <c r="E24" s="803"/>
      <c r="F24" s="845" t="s">
        <v>100</v>
      </c>
      <c r="G24" s="839"/>
      <c r="H24" s="781"/>
      <c r="I24" s="924" t="s">
        <v>101</v>
      </c>
      <c r="J24" s="918"/>
      <c r="K24" s="925" t="s">
        <v>101</v>
      </c>
      <c r="L24" s="778"/>
      <c r="M24" s="888"/>
    </row>
    <row r="25" s="771" customFormat="1" customHeight="1" spans="1:13">
      <c r="A25" s="800" t="s">
        <v>102</v>
      </c>
      <c r="B25" s="801" t="s">
        <v>103</v>
      </c>
      <c r="C25" s="840" t="s">
        <v>19</v>
      </c>
      <c r="D25" s="831"/>
      <c r="E25" s="803"/>
      <c r="F25" s="845" t="s">
        <v>104</v>
      </c>
      <c r="G25" s="837"/>
      <c r="H25" s="781"/>
      <c r="I25" s="926" t="s">
        <v>101</v>
      </c>
      <c r="J25" s="927"/>
      <c r="K25" s="928" t="s">
        <v>101</v>
      </c>
      <c r="L25" s="778"/>
      <c r="M25" s="888"/>
    </row>
    <row r="26" s="771" customFormat="1" customHeight="1" spans="1:13">
      <c r="A26" s="800" t="s">
        <v>105</v>
      </c>
      <c r="B26" s="801" t="s">
        <v>106</v>
      </c>
      <c r="C26" s="840" t="s">
        <v>19</v>
      </c>
      <c r="D26" s="831"/>
      <c r="E26" s="803"/>
      <c r="F26" s="842" t="s">
        <v>107</v>
      </c>
      <c r="G26" s="837"/>
      <c r="H26" s="781"/>
      <c r="I26" s="781"/>
      <c r="J26" s="781"/>
      <c r="K26" s="781"/>
      <c r="L26" s="778"/>
      <c r="M26" s="888"/>
    </row>
    <row r="27" s="771" customFormat="1" customHeight="1" spans="1:13">
      <c r="A27" s="800" t="s">
        <v>108</v>
      </c>
      <c r="B27" s="801" t="s">
        <v>109</v>
      </c>
      <c r="C27" s="840" t="s">
        <v>19</v>
      </c>
      <c r="D27" s="831"/>
      <c r="E27" s="803"/>
      <c r="F27" s="842" t="s">
        <v>110</v>
      </c>
      <c r="G27" s="837"/>
      <c r="H27" s="781"/>
      <c r="I27" s="781"/>
      <c r="J27" s="781"/>
      <c r="K27" s="781"/>
      <c r="L27" s="778"/>
      <c r="M27" s="888"/>
    </row>
    <row r="28" s="771" customFormat="1" customHeight="1" spans="1:13">
      <c r="A28" s="800" t="s">
        <v>111</v>
      </c>
      <c r="B28" s="801" t="s">
        <v>112</v>
      </c>
      <c r="C28" s="840" t="s">
        <v>19</v>
      </c>
      <c r="D28" s="831"/>
      <c r="E28" s="803"/>
      <c r="F28" s="842" t="s">
        <v>113</v>
      </c>
      <c r="G28" s="847"/>
      <c r="H28" s="781"/>
      <c r="I28" s="781"/>
      <c r="J28" s="781"/>
      <c r="K28" s="781"/>
      <c r="L28" s="778"/>
      <c r="M28" s="888"/>
    </row>
    <row r="29" s="771" customFormat="1" customHeight="1" spans="1:13">
      <c r="A29" s="800" t="s">
        <v>114</v>
      </c>
      <c r="B29" s="801" t="s">
        <v>115</v>
      </c>
      <c r="C29" s="840" t="s">
        <v>19</v>
      </c>
      <c r="D29" s="831"/>
      <c r="E29" s="803"/>
      <c r="F29" s="842" t="s">
        <v>116</v>
      </c>
      <c r="G29" s="847"/>
      <c r="H29" s="781"/>
      <c r="I29" s="781"/>
      <c r="J29" s="781"/>
      <c r="K29" s="781"/>
      <c r="L29" s="778"/>
      <c r="M29" s="888"/>
    </row>
    <row r="30" s="771" customFormat="1" customHeight="1" spans="1:13">
      <c r="A30" s="800" t="s">
        <v>117</v>
      </c>
      <c r="B30" s="801" t="s">
        <v>118</v>
      </c>
      <c r="C30" s="840" t="s">
        <v>19</v>
      </c>
      <c r="D30" s="831"/>
      <c r="E30" s="803"/>
      <c r="F30" s="842" t="s">
        <v>119</v>
      </c>
      <c r="G30" s="847"/>
      <c r="H30" s="781"/>
      <c r="I30" s="781"/>
      <c r="J30" s="781"/>
      <c r="K30" s="781"/>
      <c r="L30" s="778"/>
      <c r="M30" s="888"/>
    </row>
    <row r="31" s="771" customFormat="1" customHeight="1" spans="1:13">
      <c r="A31" s="800" t="s">
        <v>120</v>
      </c>
      <c r="B31" s="801" t="s">
        <v>121</v>
      </c>
      <c r="C31" s="840" t="s">
        <v>19</v>
      </c>
      <c r="D31" s="831"/>
      <c r="E31" s="803"/>
      <c r="F31" s="842" t="s">
        <v>122</v>
      </c>
      <c r="G31" s="847"/>
      <c r="H31" s="781"/>
      <c r="I31" s="781"/>
      <c r="J31" s="781"/>
      <c r="K31" s="781"/>
      <c r="L31" s="778"/>
      <c r="M31" s="888"/>
    </row>
    <row r="32" s="771" customFormat="1" customHeight="1" spans="1:13">
      <c r="A32" s="800" t="s">
        <v>123</v>
      </c>
      <c r="B32" s="801" t="s">
        <v>124</v>
      </c>
      <c r="C32" s="840" t="s">
        <v>19</v>
      </c>
      <c r="D32" s="831"/>
      <c r="E32" s="803"/>
      <c r="F32" s="838"/>
      <c r="G32" s="837"/>
      <c r="H32" s="781"/>
      <c r="I32" s="781"/>
      <c r="J32" s="781"/>
      <c r="K32" s="781"/>
      <c r="L32" s="778"/>
      <c r="M32" s="888"/>
    </row>
    <row r="33" s="771" customFormat="1" customHeight="1" spans="1:13">
      <c r="A33" s="800" t="s">
        <v>125</v>
      </c>
      <c r="B33" s="801" t="s">
        <v>126</v>
      </c>
      <c r="C33" s="840" t="s">
        <v>19</v>
      </c>
      <c r="D33" s="831"/>
      <c r="E33" s="803"/>
      <c r="F33" s="842" t="s">
        <v>127</v>
      </c>
      <c r="G33" s="837"/>
      <c r="H33" s="781"/>
      <c r="I33" s="781"/>
      <c r="J33" s="781"/>
      <c r="K33" s="781"/>
      <c r="L33" s="778"/>
      <c r="M33" s="888"/>
    </row>
    <row r="34" s="771" customFormat="1" customHeight="1" spans="1:13">
      <c r="A34" s="800" t="s">
        <v>128</v>
      </c>
      <c r="B34" s="801" t="s">
        <v>129</v>
      </c>
      <c r="C34" s="840" t="s">
        <v>19</v>
      </c>
      <c r="D34" s="831"/>
      <c r="E34" s="803"/>
      <c r="F34" s="842" t="s">
        <v>130</v>
      </c>
      <c r="G34" s="848"/>
      <c r="H34" s="781"/>
      <c r="I34" s="781"/>
      <c r="J34" s="781"/>
      <c r="K34" s="781"/>
      <c r="L34" s="778"/>
      <c r="M34" s="888"/>
    </row>
    <row r="35" s="771" customFormat="1" customHeight="1" spans="1:13">
      <c r="A35" s="800" t="s">
        <v>131</v>
      </c>
      <c r="B35" s="801" t="s">
        <v>132</v>
      </c>
      <c r="C35" s="840" t="s">
        <v>19</v>
      </c>
      <c r="D35" s="841" t="s">
        <v>133</v>
      </c>
      <c r="E35" s="803"/>
      <c r="F35" s="838"/>
      <c r="G35" s="806"/>
      <c r="H35" s="781"/>
      <c r="I35" s="781"/>
      <c r="J35" s="781"/>
      <c r="K35" s="781"/>
      <c r="L35" s="778"/>
      <c r="M35" s="888"/>
    </row>
    <row r="36" s="771" customFormat="1" customHeight="1" spans="1:13">
      <c r="A36" s="800" t="s">
        <v>134</v>
      </c>
      <c r="B36" s="801" t="s">
        <v>135</v>
      </c>
      <c r="C36" s="807" t="s">
        <v>19</v>
      </c>
      <c r="D36" s="849" t="s">
        <v>136</v>
      </c>
      <c r="E36" s="803"/>
      <c r="F36" s="842" t="s">
        <v>137</v>
      </c>
      <c r="G36" s="837"/>
      <c r="H36" s="781"/>
      <c r="I36" s="781"/>
      <c r="J36" s="781"/>
      <c r="K36" s="781"/>
      <c r="L36" s="778"/>
      <c r="M36" s="888"/>
    </row>
    <row r="37" s="771" customFormat="1" customHeight="1" spans="1:13">
      <c r="A37" s="800" t="s">
        <v>138</v>
      </c>
      <c r="B37" s="801" t="s">
        <v>139</v>
      </c>
      <c r="C37" s="807" t="str">
        <f t="shared" ref="C37:C41" si="0">C36</f>
        <v>GND</v>
      </c>
      <c r="D37" s="849" t="s">
        <v>136</v>
      </c>
      <c r="E37" s="803"/>
      <c r="F37" s="842" t="s">
        <v>140</v>
      </c>
      <c r="G37" s="837"/>
      <c r="H37" s="781"/>
      <c r="I37" s="781"/>
      <c r="J37" s="781"/>
      <c r="K37" s="781"/>
      <c r="L37" s="778"/>
      <c r="M37" s="888"/>
    </row>
    <row r="38" s="771" customFormat="1" customHeight="1" spans="1:13">
      <c r="A38" s="800" t="s">
        <v>141</v>
      </c>
      <c r="B38" s="801" t="s">
        <v>142</v>
      </c>
      <c r="C38" s="807" t="s">
        <v>19</v>
      </c>
      <c r="D38" s="849" t="s">
        <v>136</v>
      </c>
      <c r="E38" s="803"/>
      <c r="F38" s="842" t="s">
        <v>143</v>
      </c>
      <c r="G38" s="837"/>
      <c r="H38" s="781"/>
      <c r="I38" s="781"/>
      <c r="J38" s="781"/>
      <c r="K38" s="781"/>
      <c r="L38" s="778"/>
      <c r="M38" s="888"/>
    </row>
    <row r="39" s="771" customFormat="1" customHeight="1" spans="1:13">
      <c r="A39" s="800" t="s">
        <v>144</v>
      </c>
      <c r="B39" s="801" t="s">
        <v>145</v>
      </c>
      <c r="C39" s="840" t="str">
        <f t="shared" si="0"/>
        <v>GND</v>
      </c>
      <c r="D39" s="849" t="s">
        <v>136</v>
      </c>
      <c r="E39" s="803"/>
      <c r="F39" s="842" t="s">
        <v>146</v>
      </c>
      <c r="G39" s="837"/>
      <c r="H39" s="781"/>
      <c r="I39" s="781"/>
      <c r="J39" s="781"/>
      <c r="K39" s="781"/>
      <c r="L39" s="778"/>
      <c r="M39" s="888"/>
    </row>
    <row r="40" s="771" customFormat="1" customHeight="1" spans="1:13">
      <c r="A40" s="800" t="s">
        <v>147</v>
      </c>
      <c r="B40" s="801" t="s">
        <v>148</v>
      </c>
      <c r="C40" s="807" t="s">
        <v>19</v>
      </c>
      <c r="D40" s="850" t="s">
        <v>136</v>
      </c>
      <c r="E40" s="818"/>
      <c r="F40" s="842" t="s">
        <v>149</v>
      </c>
      <c r="G40" s="837"/>
      <c r="H40" s="781"/>
      <c r="I40" s="781"/>
      <c r="J40" s="781"/>
      <c r="K40" s="781"/>
      <c r="L40" s="778"/>
      <c r="M40" s="888"/>
    </row>
    <row r="41" s="771" customFormat="1" customHeight="1" spans="1:13">
      <c r="A41" s="800" t="s">
        <v>150</v>
      </c>
      <c r="B41" s="801" t="s">
        <v>151</v>
      </c>
      <c r="C41" s="840" t="str">
        <f t="shared" si="0"/>
        <v>GND</v>
      </c>
      <c r="D41" s="849" t="s">
        <v>136</v>
      </c>
      <c r="E41" s="803"/>
      <c r="F41" s="842" t="s">
        <v>152</v>
      </c>
      <c r="G41" s="837"/>
      <c r="H41" s="781"/>
      <c r="I41" s="781"/>
      <c r="J41" s="781"/>
      <c r="K41" s="781"/>
      <c r="L41" s="778"/>
      <c r="M41" s="888"/>
    </row>
    <row r="42" s="771" customFormat="1" customHeight="1" spans="1:13">
      <c r="A42" s="800" t="s">
        <v>153</v>
      </c>
      <c r="B42" s="801" t="s">
        <v>154</v>
      </c>
      <c r="C42" s="807" t="s">
        <v>19</v>
      </c>
      <c r="D42" s="849" t="s">
        <v>136</v>
      </c>
      <c r="E42" s="803"/>
      <c r="F42" s="836"/>
      <c r="G42" s="837"/>
      <c r="H42" s="781"/>
      <c r="I42" s="781"/>
      <c r="J42" s="781"/>
      <c r="K42" s="781"/>
      <c r="L42" s="778"/>
      <c r="M42" s="888"/>
    </row>
    <row r="43" s="771" customFormat="1" customHeight="1" spans="1:13">
      <c r="A43" s="800" t="s">
        <v>155</v>
      </c>
      <c r="B43" s="801" t="s">
        <v>156</v>
      </c>
      <c r="C43" s="840" t="str">
        <f t="shared" ref="C43:C47" si="1">C42</f>
        <v>GND</v>
      </c>
      <c r="D43" s="849" t="s">
        <v>136</v>
      </c>
      <c r="E43" s="803"/>
      <c r="F43" s="836"/>
      <c r="G43" s="837"/>
      <c r="H43" s="781"/>
      <c r="I43" s="781"/>
      <c r="J43" s="781"/>
      <c r="K43" s="781"/>
      <c r="L43" s="778"/>
      <c r="M43" s="888"/>
    </row>
    <row r="44" s="771" customFormat="1" customHeight="1" spans="1:13">
      <c r="A44" s="800" t="s">
        <v>157</v>
      </c>
      <c r="B44" s="801" t="s">
        <v>158</v>
      </c>
      <c r="C44" s="807" t="s">
        <v>19</v>
      </c>
      <c r="D44" s="849" t="s">
        <v>136</v>
      </c>
      <c r="E44" s="803"/>
      <c r="F44" s="838"/>
      <c r="G44" s="837"/>
      <c r="H44" s="781"/>
      <c r="I44" s="781"/>
      <c r="J44" s="781"/>
      <c r="K44" s="781"/>
      <c r="L44" s="778"/>
      <c r="M44" s="888"/>
    </row>
    <row r="45" s="771" customFormat="1" customHeight="1" spans="1:13">
      <c r="A45" s="800" t="s">
        <v>159</v>
      </c>
      <c r="B45" s="801" t="s">
        <v>160</v>
      </c>
      <c r="C45" s="840" t="str">
        <f t="shared" si="1"/>
        <v>GND</v>
      </c>
      <c r="D45" s="851" t="s">
        <v>136</v>
      </c>
      <c r="E45" s="803"/>
      <c r="F45" s="842" t="s">
        <v>161</v>
      </c>
      <c r="G45" s="837"/>
      <c r="H45" s="781"/>
      <c r="I45" s="781"/>
      <c r="J45" s="781"/>
      <c r="K45" s="781"/>
      <c r="L45" s="778"/>
      <c r="M45" s="888"/>
    </row>
    <row r="46" s="771" customFormat="1" customHeight="1" spans="1:13">
      <c r="A46" s="800" t="s">
        <v>162</v>
      </c>
      <c r="B46" s="801" t="s">
        <v>163</v>
      </c>
      <c r="C46" s="807" t="s">
        <v>19</v>
      </c>
      <c r="D46" s="849" t="s">
        <v>136</v>
      </c>
      <c r="E46" s="803"/>
      <c r="F46" s="842" t="s">
        <v>164</v>
      </c>
      <c r="G46" s="837"/>
      <c r="H46" s="781"/>
      <c r="I46" s="781"/>
      <c r="J46" s="781"/>
      <c r="K46" s="781"/>
      <c r="L46" s="778"/>
      <c r="M46" s="888"/>
    </row>
    <row r="47" s="771" customFormat="1" customHeight="1" spans="1:13">
      <c r="A47" s="800" t="s">
        <v>165</v>
      </c>
      <c r="B47" s="801" t="s">
        <v>166</v>
      </c>
      <c r="C47" s="840" t="str">
        <f t="shared" si="1"/>
        <v>GND</v>
      </c>
      <c r="D47" s="849" t="s">
        <v>136</v>
      </c>
      <c r="E47" s="803"/>
      <c r="F47" s="842" t="s">
        <v>167</v>
      </c>
      <c r="G47" s="837"/>
      <c r="H47" s="781"/>
      <c r="I47" s="781"/>
      <c r="J47" s="781"/>
      <c r="K47" s="781"/>
      <c r="L47" s="778"/>
      <c r="M47" s="888"/>
    </row>
    <row r="48" s="771" customFormat="1" customHeight="1" spans="1:13">
      <c r="A48" s="800" t="s">
        <v>168</v>
      </c>
      <c r="B48" s="852" t="s">
        <v>169</v>
      </c>
      <c r="C48" s="807" t="s">
        <v>19</v>
      </c>
      <c r="D48" s="849" t="s">
        <v>136</v>
      </c>
      <c r="E48" s="803"/>
      <c r="F48" s="838"/>
      <c r="G48" s="837"/>
      <c r="H48" s="781"/>
      <c r="I48" s="781"/>
      <c r="J48" s="781"/>
      <c r="K48" s="781"/>
      <c r="L48" s="778"/>
      <c r="M48" s="888"/>
    </row>
    <row r="49" s="771" customFormat="1" customHeight="1" spans="1:13">
      <c r="A49" s="800" t="s">
        <v>170</v>
      </c>
      <c r="B49" s="852" t="s">
        <v>171</v>
      </c>
      <c r="C49" s="840" t="str">
        <f>C48</f>
        <v>GND</v>
      </c>
      <c r="D49" s="849" t="s">
        <v>136</v>
      </c>
      <c r="E49" s="803"/>
      <c r="F49" s="838"/>
      <c r="G49" s="837"/>
      <c r="H49" s="781"/>
      <c r="I49" s="781"/>
      <c r="J49" s="781"/>
      <c r="K49" s="781"/>
      <c r="L49" s="778"/>
      <c r="M49" s="888"/>
    </row>
    <row r="50" s="771" customFormat="1" customHeight="1" spans="1:13">
      <c r="A50" s="800" t="s">
        <v>172</v>
      </c>
      <c r="B50" s="852" t="s">
        <v>173</v>
      </c>
      <c r="C50" s="807" t="s">
        <v>19</v>
      </c>
      <c r="D50" s="849" t="s">
        <v>136</v>
      </c>
      <c r="E50" s="803"/>
      <c r="F50" s="838"/>
      <c r="G50" s="837"/>
      <c r="H50" s="781"/>
      <c r="I50" s="781"/>
      <c r="J50" s="781"/>
      <c r="K50" s="781"/>
      <c r="L50" s="778"/>
      <c r="M50" s="888"/>
    </row>
    <row r="51" s="771" customFormat="1" customHeight="1" spans="1:13">
      <c r="A51" s="800" t="s">
        <v>174</v>
      </c>
      <c r="B51" s="852" t="s">
        <v>175</v>
      </c>
      <c r="C51" s="840" t="str">
        <f>C50</f>
        <v>GND</v>
      </c>
      <c r="D51" s="849" t="s">
        <v>136</v>
      </c>
      <c r="E51" s="803"/>
      <c r="F51" s="838"/>
      <c r="G51" s="837"/>
      <c r="H51" s="781"/>
      <c r="I51" s="781"/>
      <c r="J51" s="781"/>
      <c r="K51" s="781"/>
      <c r="L51" s="778"/>
      <c r="M51" s="888"/>
    </row>
    <row r="52" s="771" customFormat="1" customHeight="1" spans="1:13">
      <c r="A52" s="800" t="s">
        <v>176</v>
      </c>
      <c r="B52" s="801" t="s">
        <v>177</v>
      </c>
      <c r="C52" s="840" t="s">
        <v>19</v>
      </c>
      <c r="D52" s="853" t="s">
        <v>178</v>
      </c>
      <c r="E52" s="854"/>
      <c r="F52" s="855"/>
      <c r="G52" s="856"/>
      <c r="H52" s="781"/>
      <c r="I52" s="781"/>
      <c r="J52" s="781"/>
      <c r="K52" s="781"/>
      <c r="L52" s="778"/>
      <c r="M52" s="888"/>
    </row>
    <row r="53" s="771" customFormat="1" customHeight="1" spans="1:13">
      <c r="A53" s="800" t="s">
        <v>179</v>
      </c>
      <c r="B53" s="801" t="s">
        <v>180</v>
      </c>
      <c r="C53" s="840" t="s">
        <v>19</v>
      </c>
      <c r="D53" s="853" t="s">
        <v>178</v>
      </c>
      <c r="E53" s="854"/>
      <c r="F53" s="855"/>
      <c r="G53" s="856"/>
      <c r="H53" s="781"/>
      <c r="I53" s="781"/>
      <c r="J53" s="781"/>
      <c r="K53" s="781"/>
      <c r="L53" s="778"/>
      <c r="M53" s="888"/>
    </row>
    <row r="54" s="771" customFormat="1" customHeight="1" spans="1:13">
      <c r="A54" s="800" t="s">
        <v>181</v>
      </c>
      <c r="B54" s="801" t="s">
        <v>182</v>
      </c>
      <c r="C54" s="840" t="s">
        <v>19</v>
      </c>
      <c r="D54" s="853" t="s">
        <v>178</v>
      </c>
      <c r="E54" s="854"/>
      <c r="F54" s="855"/>
      <c r="G54" s="857"/>
      <c r="H54" s="781"/>
      <c r="I54" s="781"/>
      <c r="J54" s="781"/>
      <c r="K54" s="781"/>
      <c r="L54" s="778"/>
      <c r="M54" s="888"/>
    </row>
    <row r="55" s="771" customFormat="1" customHeight="1" spans="1:13">
      <c r="A55" s="858" t="s">
        <v>183</v>
      </c>
      <c r="B55" s="859" t="s">
        <v>184</v>
      </c>
      <c r="C55" s="860" t="s">
        <v>19</v>
      </c>
      <c r="D55" s="861" t="s">
        <v>178</v>
      </c>
      <c r="E55" s="862"/>
      <c r="F55" s="863"/>
      <c r="G55" s="864"/>
      <c r="H55" s="781"/>
      <c r="I55" s="781"/>
      <c r="J55" s="781"/>
      <c r="K55" s="781"/>
      <c r="L55" s="778"/>
      <c r="M55" s="888"/>
    </row>
    <row r="56" s="771" customFormat="1" ht="10.5" customHeight="1" spans="1:13">
      <c r="A56" s="865"/>
      <c r="B56" s="866"/>
      <c r="C56" s="867"/>
      <c r="D56" s="866"/>
      <c r="E56" s="868"/>
      <c r="F56" s="869"/>
      <c r="G56" s="870"/>
      <c r="H56" s="781"/>
      <c r="I56" s="781"/>
      <c r="J56" s="781"/>
      <c r="K56" s="781"/>
      <c r="L56" s="778"/>
      <c r="M56" s="888"/>
    </row>
    <row r="57" s="771" customFormat="1" customHeight="1" spans="1:13">
      <c r="A57" s="871" t="s">
        <v>3</v>
      </c>
      <c r="B57" s="872" t="s">
        <v>4</v>
      </c>
      <c r="C57" s="873" t="s">
        <v>5</v>
      </c>
      <c r="D57" s="874"/>
      <c r="E57" s="872" t="s">
        <v>6</v>
      </c>
      <c r="F57" s="875" t="s">
        <v>7</v>
      </c>
      <c r="G57" s="876" t="s">
        <v>8</v>
      </c>
      <c r="H57" s="781"/>
      <c r="I57" s="781"/>
      <c r="J57" s="781"/>
      <c r="K57" s="781"/>
      <c r="L57" s="778"/>
      <c r="M57" s="888"/>
    </row>
    <row r="58" s="771" customFormat="1" customHeight="1" spans="1:13">
      <c r="A58" s="795"/>
      <c r="B58" s="796"/>
      <c r="C58" s="877" t="s">
        <v>185</v>
      </c>
      <c r="D58" s="877" t="s">
        <v>10</v>
      </c>
      <c r="E58" s="796"/>
      <c r="F58" s="798"/>
      <c r="G58" s="878"/>
      <c r="H58" s="781"/>
      <c r="I58" s="781"/>
      <c r="J58" s="781"/>
      <c r="K58" s="781"/>
      <c r="L58" s="778"/>
      <c r="M58" s="888"/>
    </row>
    <row r="59" s="771" customFormat="1" customHeight="1" spans="1:13">
      <c r="A59" s="879" t="s">
        <v>186</v>
      </c>
      <c r="B59" s="880" t="s">
        <v>187</v>
      </c>
      <c r="C59" s="881" t="s">
        <v>188</v>
      </c>
      <c r="D59" s="882" t="s">
        <v>19</v>
      </c>
      <c r="E59" s="818"/>
      <c r="F59" s="832" t="s">
        <v>189</v>
      </c>
      <c r="G59" s="883"/>
      <c r="H59" s="781"/>
      <c r="I59" s="781"/>
      <c r="J59" s="781"/>
      <c r="K59" s="781"/>
      <c r="L59" s="778"/>
      <c r="M59" s="888"/>
    </row>
    <row r="60" s="771" customFormat="1" customHeight="1" spans="1:13">
      <c r="A60" s="800" t="s">
        <v>190</v>
      </c>
      <c r="B60" s="801" t="s">
        <v>191</v>
      </c>
      <c r="C60" s="881" t="s">
        <v>188</v>
      </c>
      <c r="D60" s="882" t="s">
        <v>19</v>
      </c>
      <c r="E60" s="803"/>
      <c r="F60" s="832" t="s">
        <v>192</v>
      </c>
      <c r="G60" s="837"/>
      <c r="H60" s="781"/>
      <c r="I60" s="781"/>
      <c r="J60" s="781"/>
      <c r="K60" s="781"/>
      <c r="L60" s="778"/>
      <c r="M60" s="888"/>
    </row>
    <row r="61" s="771" customFormat="1" customHeight="1" spans="1:13">
      <c r="A61" s="800" t="s">
        <v>193</v>
      </c>
      <c r="B61" s="801" t="s">
        <v>194</v>
      </c>
      <c r="C61" s="881" t="s">
        <v>188</v>
      </c>
      <c r="D61" s="882" t="s">
        <v>19</v>
      </c>
      <c r="E61" s="803"/>
      <c r="F61" s="884"/>
      <c r="G61" s="806"/>
      <c r="H61" s="781"/>
      <c r="I61" s="781"/>
      <c r="J61" s="781"/>
      <c r="K61" s="781"/>
      <c r="L61" s="778"/>
      <c r="M61" s="888"/>
    </row>
    <row r="62" s="771" customFormat="1" customHeight="1" spans="1:13">
      <c r="A62" s="800" t="s">
        <v>195</v>
      </c>
      <c r="B62" s="801" t="s">
        <v>196</v>
      </c>
      <c r="C62" s="881" t="s">
        <v>188</v>
      </c>
      <c r="D62" s="882" t="s">
        <v>19</v>
      </c>
      <c r="E62" s="803"/>
      <c r="F62" s="884"/>
      <c r="G62" s="806"/>
      <c r="H62" s="781"/>
      <c r="I62" s="781"/>
      <c r="J62" s="781"/>
      <c r="K62" s="781"/>
      <c r="L62" s="778"/>
      <c r="M62" s="888"/>
    </row>
    <row r="63" s="771" customFormat="1" customHeight="1" spans="1:13">
      <c r="A63" s="800" t="s">
        <v>197</v>
      </c>
      <c r="B63" s="801" t="s">
        <v>198</v>
      </c>
      <c r="C63" s="881" t="s">
        <v>199</v>
      </c>
      <c r="D63" s="882" t="s">
        <v>200</v>
      </c>
      <c r="E63" s="803"/>
      <c r="F63" s="884"/>
      <c r="G63" s="806"/>
      <c r="H63" s="781"/>
      <c r="I63" s="781"/>
      <c r="J63" s="781"/>
      <c r="K63" s="781"/>
      <c r="L63" s="778"/>
      <c r="M63" s="888"/>
    </row>
    <row r="64" s="771" customFormat="1" customHeight="1" spans="1:13">
      <c r="A64" s="800" t="s">
        <v>201</v>
      </c>
      <c r="B64" s="801" t="s">
        <v>202</v>
      </c>
      <c r="C64" s="881" t="s">
        <v>203</v>
      </c>
      <c r="D64" s="885" t="s">
        <v>12</v>
      </c>
      <c r="E64" s="803"/>
      <c r="F64" s="884"/>
      <c r="G64" s="806"/>
      <c r="H64" s="781"/>
      <c r="I64" s="781"/>
      <c r="J64" s="781"/>
      <c r="K64" s="781"/>
      <c r="L64" s="778"/>
      <c r="M64" s="888"/>
    </row>
    <row r="65" s="771" customFormat="1" customHeight="1" spans="1:13">
      <c r="A65" s="800" t="s">
        <v>204</v>
      </c>
      <c r="B65" s="801" t="s">
        <v>205</v>
      </c>
      <c r="C65" s="881" t="s">
        <v>188</v>
      </c>
      <c r="D65" s="885" t="s">
        <v>206</v>
      </c>
      <c r="E65" s="803"/>
      <c r="F65" s="884"/>
      <c r="G65" s="929"/>
      <c r="H65" s="781"/>
      <c r="I65" s="781"/>
      <c r="J65" s="781"/>
      <c r="K65" s="781"/>
      <c r="L65" s="778"/>
      <c r="M65" s="888"/>
    </row>
    <row r="66" s="771" customFormat="1" customHeight="1" spans="1:13">
      <c r="A66" s="858" t="s">
        <v>207</v>
      </c>
      <c r="B66" s="859" t="s">
        <v>208</v>
      </c>
      <c r="C66" s="930" t="s">
        <v>188</v>
      </c>
      <c r="D66" s="931" t="s">
        <v>206</v>
      </c>
      <c r="E66" s="811"/>
      <c r="F66" s="932"/>
      <c r="G66" s="933"/>
      <c r="H66" s="781"/>
      <c r="I66" s="781"/>
      <c r="J66" s="781"/>
      <c r="K66" s="781"/>
      <c r="L66" s="778"/>
      <c r="M66" s="888"/>
    </row>
    <row r="67" s="771" customFormat="1" customHeight="1" spans="1:13">
      <c r="A67" s="934"/>
      <c r="B67" s="886"/>
      <c r="C67" s="887"/>
      <c r="D67" s="887"/>
      <c r="E67" s="903"/>
      <c r="F67" s="935"/>
      <c r="G67" s="781"/>
      <c r="H67" s="781"/>
      <c r="I67" s="781"/>
      <c r="J67" s="781"/>
      <c r="K67" s="781"/>
      <c r="L67" s="778"/>
      <c r="M67" s="888"/>
    </row>
    <row r="68" s="771" customFormat="1" customHeight="1" spans="1:13">
      <c r="A68" s="786" t="s">
        <v>209</v>
      </c>
      <c r="B68" s="788"/>
      <c r="C68" s="788"/>
      <c r="D68" s="788"/>
      <c r="E68" s="788"/>
      <c r="F68" s="788"/>
      <c r="G68" s="781"/>
      <c r="H68" s="781"/>
      <c r="I68" s="781"/>
      <c r="J68" s="781"/>
      <c r="K68" s="781"/>
      <c r="L68" s="778"/>
      <c r="M68" s="888"/>
    </row>
    <row r="69" s="771" customFormat="1" customHeight="1" spans="1:13">
      <c r="A69" s="789" t="s">
        <v>3</v>
      </c>
      <c r="B69" s="790" t="s">
        <v>4</v>
      </c>
      <c r="C69" s="791" t="s">
        <v>5</v>
      </c>
      <c r="D69" s="792"/>
      <c r="E69" s="790" t="s">
        <v>6</v>
      </c>
      <c r="F69" s="793" t="s">
        <v>7</v>
      </c>
      <c r="G69" s="936" t="s">
        <v>8</v>
      </c>
      <c r="H69" s="781"/>
      <c r="I69" s="781"/>
      <c r="J69" s="781"/>
      <c r="K69" s="781"/>
      <c r="L69" s="778"/>
      <c r="M69" s="888"/>
    </row>
    <row r="70" s="771" customFormat="1" customHeight="1" spans="1:13">
      <c r="A70" s="795"/>
      <c r="B70" s="796"/>
      <c r="C70" s="937" t="s">
        <v>210</v>
      </c>
      <c r="D70" s="937" t="s">
        <v>10</v>
      </c>
      <c r="E70" s="796"/>
      <c r="F70" s="798"/>
      <c r="G70" s="938"/>
      <c r="H70" s="781"/>
      <c r="I70" s="781"/>
      <c r="J70" s="781"/>
      <c r="K70" s="781"/>
      <c r="L70" s="778"/>
      <c r="M70" s="888"/>
    </row>
    <row r="71" s="771" customFormat="1" customHeight="1" spans="1:13">
      <c r="A71" s="879" t="s">
        <v>211</v>
      </c>
      <c r="B71" s="880" t="s">
        <v>212</v>
      </c>
      <c r="C71" s="880" t="s">
        <v>213</v>
      </c>
      <c r="D71" s="880" t="s">
        <v>19</v>
      </c>
      <c r="E71" s="818"/>
      <c r="F71" s="939" t="s">
        <v>214</v>
      </c>
      <c r="G71" s="940"/>
      <c r="H71" s="781"/>
      <c r="I71" s="781"/>
      <c r="J71" s="781"/>
      <c r="K71" s="781"/>
      <c r="L71" s="778"/>
      <c r="M71" s="888"/>
    </row>
    <row r="72" s="771" customFormat="1" customHeight="1" spans="1:13">
      <c r="A72" s="858" t="s">
        <v>215</v>
      </c>
      <c r="B72" s="859" t="s">
        <v>216</v>
      </c>
      <c r="C72" s="859" t="s">
        <v>213</v>
      </c>
      <c r="D72" s="859" t="s">
        <v>217</v>
      </c>
      <c r="E72" s="811"/>
      <c r="F72" s="932"/>
      <c r="G72" s="941"/>
      <c r="H72" s="781"/>
      <c r="I72" s="781"/>
      <c r="J72" s="781"/>
      <c r="K72" s="781"/>
      <c r="L72" s="778"/>
      <c r="M72" s="888"/>
    </row>
    <row r="73" s="771" customFormat="1" customHeight="1" spans="1:13">
      <c r="A73" s="934"/>
      <c r="B73" s="886"/>
      <c r="C73" s="886"/>
      <c r="D73" s="886"/>
      <c r="E73" s="886"/>
      <c r="F73" s="942"/>
      <c r="G73" s="781"/>
      <c r="H73" s="781"/>
      <c r="I73" s="781"/>
      <c r="J73" s="781"/>
      <c r="K73" s="781"/>
      <c r="L73" s="778"/>
      <c r="M73" s="888"/>
    </row>
    <row r="74" s="772" customFormat="1" ht="15.75" customHeight="1" spans="1:19">
      <c r="A74" s="943" t="s">
        <v>218</v>
      </c>
      <c r="B74" s="944"/>
      <c r="C74" s="944"/>
      <c r="D74" s="944"/>
      <c r="E74" s="944"/>
      <c r="F74" s="945"/>
      <c r="G74" s="945"/>
      <c r="H74" s="946"/>
      <c r="I74" s="781"/>
      <c r="J74" s="781"/>
      <c r="K74" s="781"/>
      <c r="L74" s="1033"/>
      <c r="M74" s="1034"/>
      <c r="N74" s="1035"/>
      <c r="O74" s="1036"/>
      <c r="P74" s="1036"/>
      <c r="Q74" s="1036"/>
      <c r="R74" s="1036"/>
      <c r="S74" s="1036"/>
    </row>
    <row r="75" s="772" customFormat="1" ht="15.75" spans="1:19">
      <c r="A75" s="789" t="s">
        <v>3</v>
      </c>
      <c r="B75" s="790" t="s">
        <v>4</v>
      </c>
      <c r="C75" s="791" t="s">
        <v>219</v>
      </c>
      <c r="D75" s="791"/>
      <c r="E75" s="790" t="s">
        <v>6</v>
      </c>
      <c r="F75" s="793" t="s">
        <v>7</v>
      </c>
      <c r="G75" s="936" t="s">
        <v>8</v>
      </c>
      <c r="H75" s="946"/>
      <c r="I75" s="781"/>
      <c r="J75" s="781"/>
      <c r="K75" s="781"/>
      <c r="L75" s="1033"/>
      <c r="M75" s="1034"/>
      <c r="N75" s="1036"/>
      <c r="O75" s="1036"/>
      <c r="P75" s="1036"/>
      <c r="Q75" s="1036"/>
      <c r="R75" s="1036"/>
      <c r="S75" s="1036"/>
    </row>
    <row r="76" s="772" customFormat="1" ht="26.25" spans="1:19">
      <c r="A76" s="795"/>
      <c r="B76" s="796"/>
      <c r="C76" s="947" t="s">
        <v>220</v>
      </c>
      <c r="D76" s="947" t="s">
        <v>221</v>
      </c>
      <c r="E76" s="796"/>
      <c r="F76" s="798"/>
      <c r="G76" s="938"/>
      <c r="H76" s="946"/>
      <c r="I76" s="946"/>
      <c r="J76" s="946"/>
      <c r="K76" s="946"/>
      <c r="L76" s="1033"/>
      <c r="M76" s="1034"/>
      <c r="N76" s="1036"/>
      <c r="O76" s="1036"/>
      <c r="P76" s="1036"/>
      <c r="Q76" s="1036"/>
      <c r="R76" s="1036"/>
      <c r="S76" s="1036"/>
    </row>
    <row r="77" s="772" customFormat="1" ht="15.75" customHeight="1" spans="1:19">
      <c r="A77" s="948" t="s">
        <v>222</v>
      </c>
      <c r="B77" s="949" t="s">
        <v>223</v>
      </c>
      <c r="C77" s="949" t="s">
        <v>224</v>
      </c>
      <c r="D77" s="949" t="s">
        <v>225</v>
      </c>
      <c r="E77" s="950"/>
      <c r="F77" s="950" t="s">
        <v>226</v>
      </c>
      <c r="G77" s="951" t="s">
        <v>222</v>
      </c>
      <c r="H77" s="946"/>
      <c r="I77" s="946"/>
      <c r="J77" s="946"/>
      <c r="K77" s="946"/>
      <c r="L77" s="1033"/>
      <c r="M77" s="1034"/>
      <c r="N77" s="1036"/>
      <c r="O77" s="1036"/>
      <c r="P77" s="1036"/>
      <c r="Q77" s="1036"/>
      <c r="R77" s="1036"/>
      <c r="S77" s="1036"/>
    </row>
    <row r="78" s="772" customFormat="1" ht="15.75" customHeight="1" spans="1:19">
      <c r="A78" s="952" t="s">
        <v>227</v>
      </c>
      <c r="B78" s="896" t="s">
        <v>228</v>
      </c>
      <c r="C78" s="896" t="s">
        <v>224</v>
      </c>
      <c r="D78" s="896" t="s">
        <v>229</v>
      </c>
      <c r="E78" s="953"/>
      <c r="F78" s="954" t="s">
        <v>230</v>
      </c>
      <c r="G78" s="951" t="s">
        <v>227</v>
      </c>
      <c r="H78" s="946"/>
      <c r="I78" s="946"/>
      <c r="J78" s="946"/>
      <c r="K78" s="946"/>
      <c r="L78" s="1033"/>
      <c r="M78" s="1034"/>
      <c r="N78" s="1036"/>
      <c r="O78" s="1036"/>
      <c r="P78" s="1036"/>
      <c r="Q78" s="1036"/>
      <c r="R78" s="1036"/>
      <c r="S78" s="1036"/>
    </row>
    <row r="79" s="772" customFormat="1" ht="15.75" customHeight="1" spans="1:19">
      <c r="A79" s="952" t="s">
        <v>231</v>
      </c>
      <c r="B79" s="896" t="s">
        <v>232</v>
      </c>
      <c r="C79" s="896" t="s">
        <v>224</v>
      </c>
      <c r="D79" s="896" t="s">
        <v>225</v>
      </c>
      <c r="E79" s="955"/>
      <c r="F79" s="955" t="s">
        <v>233</v>
      </c>
      <c r="G79" s="956" t="s">
        <v>234</v>
      </c>
      <c r="H79" s="946"/>
      <c r="I79" s="946"/>
      <c r="J79" s="946"/>
      <c r="K79" s="946"/>
      <c r="L79" s="1033"/>
      <c r="M79" s="1034"/>
      <c r="N79" s="1036"/>
      <c r="O79" s="1036"/>
      <c r="P79" s="1036"/>
      <c r="Q79" s="1036"/>
      <c r="R79" s="1036"/>
      <c r="S79" s="1036"/>
    </row>
    <row r="80" s="772" customFormat="1" ht="15.75" customHeight="1" spans="1:19">
      <c r="A80" s="957" t="s">
        <v>235</v>
      </c>
      <c r="B80" s="900" t="s">
        <v>236</v>
      </c>
      <c r="C80" s="900" t="s">
        <v>224</v>
      </c>
      <c r="D80" s="900" t="s">
        <v>225</v>
      </c>
      <c r="E80" s="958"/>
      <c r="F80" s="958" t="s">
        <v>233</v>
      </c>
      <c r="G80" s="959" t="s">
        <v>234</v>
      </c>
      <c r="H80" s="946"/>
      <c r="I80" s="946"/>
      <c r="J80" s="946"/>
      <c r="K80" s="946"/>
      <c r="L80" s="1037"/>
      <c r="M80" s="1034"/>
      <c r="N80" s="1036"/>
      <c r="O80" s="1036"/>
      <c r="P80" s="1036"/>
      <c r="Q80" s="1036"/>
      <c r="R80" s="1036"/>
      <c r="S80" s="1036"/>
    </row>
    <row r="81" s="771" customFormat="1" customHeight="1" spans="1:13">
      <c r="A81" s="934"/>
      <c r="B81" s="886"/>
      <c r="C81" s="886"/>
      <c r="D81" s="886"/>
      <c r="E81" s="886"/>
      <c r="F81" s="942"/>
      <c r="G81" s="781"/>
      <c r="H81" s="781"/>
      <c r="I81" s="946"/>
      <c r="J81" s="946"/>
      <c r="K81" s="946"/>
      <c r="L81" s="778"/>
      <c r="M81" s="888"/>
    </row>
    <row r="82" s="771" customFormat="1" customHeight="1" spans="1:13">
      <c r="A82" s="786" t="s">
        <v>237</v>
      </c>
      <c r="B82" s="788"/>
      <c r="C82" s="788"/>
      <c r="D82" s="960"/>
      <c r="E82" s="935"/>
      <c r="F82" s="935"/>
      <c r="G82" s="781"/>
      <c r="H82" s="781"/>
      <c r="I82" s="781"/>
      <c r="J82" s="1038"/>
      <c r="K82" s="778"/>
      <c r="L82" s="778"/>
      <c r="M82" s="888"/>
    </row>
    <row r="83" s="771" customFormat="1" customHeight="1" spans="1:13">
      <c r="A83" s="889" t="s">
        <v>3</v>
      </c>
      <c r="B83" s="890" t="s">
        <v>238</v>
      </c>
      <c r="C83" s="890" t="s">
        <v>6</v>
      </c>
      <c r="D83" s="891" t="s">
        <v>7</v>
      </c>
      <c r="E83" s="891" t="s">
        <v>9</v>
      </c>
      <c r="F83" s="781"/>
      <c r="G83" s="781"/>
      <c r="H83" s="781"/>
      <c r="I83" s="781"/>
      <c r="J83" s="781"/>
      <c r="K83" s="778"/>
      <c r="L83" s="1001"/>
      <c r="M83" s="888"/>
    </row>
    <row r="84" s="771" customFormat="1" customHeight="1" spans="1:13">
      <c r="A84" s="879" t="s">
        <v>239</v>
      </c>
      <c r="B84" s="880">
        <v>1</v>
      </c>
      <c r="C84" s="881"/>
      <c r="D84" s="882"/>
      <c r="E84" s="961" t="s">
        <v>240</v>
      </c>
      <c r="F84" s="781"/>
      <c r="G84" s="781"/>
      <c r="H84" s="781"/>
      <c r="I84" s="781"/>
      <c r="J84" s="781"/>
      <c r="K84" s="778"/>
      <c r="L84" s="1001"/>
      <c r="M84" s="888"/>
    </row>
    <row r="85" s="771" customFormat="1" customHeight="1" spans="1:13">
      <c r="A85" s="800" t="s">
        <v>241</v>
      </c>
      <c r="B85" s="801">
        <v>2</v>
      </c>
      <c r="C85" s="881"/>
      <c r="D85" s="882"/>
      <c r="E85" s="962" t="s">
        <v>242</v>
      </c>
      <c r="F85" s="781"/>
      <c r="G85" s="781"/>
      <c r="H85" s="781"/>
      <c r="I85" s="781"/>
      <c r="J85" s="781"/>
      <c r="K85" s="778"/>
      <c r="L85" s="1039"/>
      <c r="M85" s="888"/>
    </row>
    <row r="86" s="771" customFormat="1" customHeight="1" spans="1:13">
      <c r="A86" s="800" t="s">
        <v>243</v>
      </c>
      <c r="B86" s="801">
        <v>3</v>
      </c>
      <c r="C86" s="881"/>
      <c r="D86" s="882"/>
      <c r="E86" s="962" t="s">
        <v>244</v>
      </c>
      <c r="F86" s="781"/>
      <c r="G86" s="781"/>
      <c r="H86" s="781"/>
      <c r="I86" s="781"/>
      <c r="J86" s="781"/>
      <c r="K86" s="778"/>
      <c r="L86" s="1001"/>
      <c r="M86" s="888"/>
    </row>
    <row r="87" s="771" customFormat="1" customHeight="1" spans="1:13">
      <c r="A87" s="858" t="s">
        <v>245</v>
      </c>
      <c r="B87" s="859">
        <v>4</v>
      </c>
      <c r="C87" s="963"/>
      <c r="D87" s="964"/>
      <c r="E87" s="965" t="s">
        <v>246</v>
      </c>
      <c r="F87" s="781"/>
      <c r="G87" s="781"/>
      <c r="H87" s="781"/>
      <c r="I87" s="781"/>
      <c r="J87" s="781"/>
      <c r="K87" s="778"/>
      <c r="L87" s="1001"/>
      <c r="M87" s="888"/>
    </row>
    <row r="88" s="771" customFormat="1" hidden="1" customHeight="1" spans="1:13">
      <c r="A88" s="879"/>
      <c r="B88" s="880"/>
      <c r="C88" s="881"/>
      <c r="D88" s="882"/>
      <c r="E88" s="961"/>
      <c r="F88" s="781"/>
      <c r="G88" s="781"/>
      <c r="H88" s="781"/>
      <c r="I88" s="781"/>
      <c r="J88" s="781"/>
      <c r="K88" s="778"/>
      <c r="L88" s="1001"/>
      <c r="M88" s="888"/>
    </row>
    <row r="89" s="771" customFormat="1" hidden="1" customHeight="1" spans="1:13">
      <c r="A89" s="858"/>
      <c r="B89" s="859"/>
      <c r="C89" s="966"/>
      <c r="D89" s="967"/>
      <c r="E89" s="965"/>
      <c r="F89" s="781"/>
      <c r="G89" s="781"/>
      <c r="H89" s="781"/>
      <c r="I89" s="781"/>
      <c r="J89" s="781"/>
      <c r="K89" s="778"/>
      <c r="L89" s="1001"/>
      <c r="M89" s="888"/>
    </row>
    <row r="90" s="771" customFormat="1" customHeight="1" spans="1:13">
      <c r="A90" s="934"/>
      <c r="B90" s="886"/>
      <c r="C90" s="887"/>
      <c r="D90" s="886"/>
      <c r="E90" s="886"/>
      <c r="F90" s="935"/>
      <c r="G90" s="781"/>
      <c r="H90" s="781"/>
      <c r="I90" s="781"/>
      <c r="J90" s="781"/>
      <c r="K90" s="781"/>
      <c r="L90" s="778"/>
      <c r="M90" s="888"/>
    </row>
    <row r="91" s="771" customFormat="1" customHeight="1" spans="1:13">
      <c r="A91" s="786" t="s">
        <v>247</v>
      </c>
      <c r="B91" s="787"/>
      <c r="C91" s="788"/>
      <c r="D91" s="788"/>
      <c r="E91" s="788"/>
      <c r="F91" s="788"/>
      <c r="G91" s="781"/>
      <c r="H91" s="781"/>
      <c r="I91" s="781"/>
      <c r="J91" s="781"/>
      <c r="K91" s="781"/>
      <c r="L91" s="778"/>
      <c r="M91" s="888"/>
    </row>
    <row r="92" s="771" customFormat="1" ht="20.25" customHeight="1" spans="1:13">
      <c r="A92" s="789" t="s">
        <v>3</v>
      </c>
      <c r="B92" s="968" t="s">
        <v>248</v>
      </c>
      <c r="C92" s="969" t="s">
        <v>249</v>
      </c>
      <c r="D92" s="792"/>
      <c r="E92" s="968" t="s">
        <v>250</v>
      </c>
      <c r="F92" s="968" t="s">
        <v>251</v>
      </c>
      <c r="G92" s="968" t="s">
        <v>252</v>
      </c>
      <c r="H92" s="968" t="s">
        <v>253</v>
      </c>
      <c r="I92" s="968" t="s">
        <v>254</v>
      </c>
      <c r="J92" s="968" t="s">
        <v>6</v>
      </c>
      <c r="K92" s="992" t="s">
        <v>7</v>
      </c>
      <c r="L92" s="993" t="s">
        <v>8</v>
      </c>
      <c r="M92" s="888"/>
    </row>
    <row r="93" s="771" customFormat="1" customHeight="1" spans="1:13">
      <c r="A93" s="795"/>
      <c r="B93" s="970"/>
      <c r="C93" s="971" t="s">
        <v>255</v>
      </c>
      <c r="D93" s="972" t="s">
        <v>256</v>
      </c>
      <c r="E93" s="973" t="s">
        <v>257</v>
      </c>
      <c r="F93" s="970"/>
      <c r="G93" s="970"/>
      <c r="H93" s="970"/>
      <c r="I93" s="970"/>
      <c r="J93" s="970"/>
      <c r="K93" s="798"/>
      <c r="L93" s="994"/>
      <c r="M93" s="888"/>
    </row>
    <row r="94" s="771" customFormat="1" customHeight="1" spans="1:13">
      <c r="A94" s="974" t="s">
        <v>258</v>
      </c>
      <c r="B94" s="801" t="s">
        <v>259</v>
      </c>
      <c r="C94" s="975" t="s">
        <v>260</v>
      </c>
      <c r="D94" s="976" t="s">
        <v>12</v>
      </c>
      <c r="E94" s="977">
        <v>0.2</v>
      </c>
      <c r="F94" s="978">
        <f t="shared" ref="F94:F105" si="2">G94*H94</f>
        <v>0.153125</v>
      </c>
      <c r="G94" s="977">
        <v>1</v>
      </c>
      <c r="H94" s="978">
        <f t="shared" ref="H94:H105" si="3">(I94/24)^2*E94</f>
        <v>0.153125</v>
      </c>
      <c r="I94" s="803">
        <v>21</v>
      </c>
      <c r="J94" s="829"/>
      <c r="K94" s="1040" t="s">
        <v>261</v>
      </c>
      <c r="L94" s="1041"/>
      <c r="M94" s="888"/>
    </row>
    <row r="95" s="771" customFormat="1" customHeight="1" spans="1:13">
      <c r="A95" s="974" t="s">
        <v>262</v>
      </c>
      <c r="B95" s="801" t="s">
        <v>263</v>
      </c>
      <c r="C95" s="975" t="s">
        <v>260</v>
      </c>
      <c r="D95" s="979" t="s">
        <v>12</v>
      </c>
      <c r="E95" s="977">
        <v>0.2</v>
      </c>
      <c r="F95" s="978">
        <f t="shared" si="2"/>
        <v>0.153125</v>
      </c>
      <c r="G95" s="977">
        <v>1</v>
      </c>
      <c r="H95" s="978">
        <f t="shared" si="3"/>
        <v>0.153125</v>
      </c>
      <c r="I95" s="803">
        <v>21</v>
      </c>
      <c r="J95" s="803"/>
      <c r="K95" s="1042" t="s">
        <v>264</v>
      </c>
      <c r="L95" s="1043"/>
      <c r="M95" s="888"/>
    </row>
    <row r="96" s="771" customFormat="1" customHeight="1" spans="1:13">
      <c r="A96" s="974" t="s">
        <v>265</v>
      </c>
      <c r="B96" s="801" t="s">
        <v>266</v>
      </c>
      <c r="C96" s="975" t="s">
        <v>260</v>
      </c>
      <c r="D96" s="979" t="s">
        <v>12</v>
      </c>
      <c r="E96" s="977">
        <v>0.2</v>
      </c>
      <c r="F96" s="978">
        <f t="shared" si="2"/>
        <v>0.153125</v>
      </c>
      <c r="G96" s="977">
        <v>1</v>
      </c>
      <c r="H96" s="978">
        <f t="shared" si="3"/>
        <v>0.153125</v>
      </c>
      <c r="I96" s="803">
        <v>21</v>
      </c>
      <c r="J96" s="803"/>
      <c r="K96" s="1042" t="s">
        <v>267</v>
      </c>
      <c r="L96" s="1044"/>
      <c r="M96" s="888"/>
    </row>
    <row r="97" s="771" customFormat="1" customHeight="1" spans="1:12">
      <c r="A97" s="974" t="s">
        <v>268</v>
      </c>
      <c r="B97" s="801" t="s">
        <v>269</v>
      </c>
      <c r="C97" s="975" t="s">
        <v>260</v>
      </c>
      <c r="D97" s="979" t="s">
        <v>12</v>
      </c>
      <c r="E97" s="977">
        <v>0.2</v>
      </c>
      <c r="F97" s="978">
        <f t="shared" si="2"/>
        <v>0</v>
      </c>
      <c r="G97" s="977">
        <v>1</v>
      </c>
      <c r="H97" s="978">
        <f t="shared" si="3"/>
        <v>0</v>
      </c>
      <c r="I97" s="803"/>
      <c r="J97" s="803"/>
      <c r="K97" s="1045"/>
      <c r="L97" s="1043"/>
    </row>
    <row r="98" s="771" customFormat="1" customHeight="1" spans="1:13">
      <c r="A98" s="980" t="s">
        <v>270</v>
      </c>
      <c r="B98" s="801" t="s">
        <v>271</v>
      </c>
      <c r="C98" s="975" t="s">
        <v>260</v>
      </c>
      <c r="D98" s="976" t="s">
        <v>12</v>
      </c>
      <c r="E98" s="981">
        <v>0.2</v>
      </c>
      <c r="F98" s="982">
        <f t="shared" si="2"/>
        <v>0.153125</v>
      </c>
      <c r="G98" s="981">
        <v>1</v>
      </c>
      <c r="H98" s="982">
        <f t="shared" si="3"/>
        <v>0.153125</v>
      </c>
      <c r="I98" s="818">
        <v>21</v>
      </c>
      <c r="J98" s="818"/>
      <c r="K98" s="1046" t="s">
        <v>272</v>
      </c>
      <c r="L98" s="1047"/>
      <c r="M98" s="888"/>
    </row>
    <row r="99" s="771" customFormat="1" customHeight="1" spans="1:13">
      <c r="A99" s="974" t="s">
        <v>273</v>
      </c>
      <c r="B99" s="801" t="s">
        <v>274</v>
      </c>
      <c r="C99" s="975" t="s">
        <v>260</v>
      </c>
      <c r="D99" s="979" t="s">
        <v>12</v>
      </c>
      <c r="E99" s="977">
        <v>0.2</v>
      </c>
      <c r="F99" s="978">
        <f t="shared" si="2"/>
        <v>0.153125</v>
      </c>
      <c r="G99" s="977">
        <v>1</v>
      </c>
      <c r="H99" s="978">
        <f t="shared" si="3"/>
        <v>0.153125</v>
      </c>
      <c r="I99" s="803">
        <v>21</v>
      </c>
      <c r="J99" s="803"/>
      <c r="K99" s="1042" t="s">
        <v>275</v>
      </c>
      <c r="L99" s="1043"/>
      <c r="M99" s="888"/>
    </row>
    <row r="100" s="771" customFormat="1" customHeight="1" spans="1:13">
      <c r="A100" s="974" t="s">
        <v>276</v>
      </c>
      <c r="B100" s="801" t="s">
        <v>277</v>
      </c>
      <c r="C100" s="975" t="s">
        <v>260</v>
      </c>
      <c r="D100" s="979" t="s">
        <v>12</v>
      </c>
      <c r="E100" s="977">
        <v>0.2</v>
      </c>
      <c r="F100" s="978">
        <f t="shared" si="2"/>
        <v>0</v>
      </c>
      <c r="G100" s="977">
        <v>1</v>
      </c>
      <c r="H100" s="978">
        <f t="shared" si="3"/>
        <v>0</v>
      </c>
      <c r="I100" s="803"/>
      <c r="J100" s="803"/>
      <c r="K100" s="1042"/>
      <c r="L100" s="1043"/>
      <c r="M100" s="888"/>
    </row>
    <row r="101" s="771" customFormat="1" customHeight="1" spans="1:12">
      <c r="A101" s="974" t="s">
        <v>278</v>
      </c>
      <c r="B101" s="801" t="s">
        <v>279</v>
      </c>
      <c r="C101" s="975" t="s">
        <v>260</v>
      </c>
      <c r="D101" s="979" t="s">
        <v>12</v>
      </c>
      <c r="E101" s="977">
        <v>0.2</v>
      </c>
      <c r="F101" s="978">
        <f t="shared" si="2"/>
        <v>0</v>
      </c>
      <c r="G101" s="977">
        <v>1</v>
      </c>
      <c r="H101" s="978">
        <f t="shared" si="3"/>
        <v>0</v>
      </c>
      <c r="I101" s="803"/>
      <c r="J101" s="803"/>
      <c r="K101" s="1045"/>
      <c r="L101" s="1043"/>
    </row>
    <row r="102" s="771" customFormat="1" customHeight="1" spans="1:13">
      <c r="A102" s="980" t="s">
        <v>280</v>
      </c>
      <c r="B102" s="801" t="s">
        <v>177</v>
      </c>
      <c r="C102" s="983" t="s">
        <v>260</v>
      </c>
      <c r="D102" s="976" t="s">
        <v>12</v>
      </c>
      <c r="E102" s="981">
        <v>0.2</v>
      </c>
      <c r="F102" s="982">
        <f t="shared" si="2"/>
        <v>0.153125</v>
      </c>
      <c r="G102" s="981">
        <v>1</v>
      </c>
      <c r="H102" s="982">
        <f t="shared" si="3"/>
        <v>0.153125</v>
      </c>
      <c r="I102" s="818">
        <v>21</v>
      </c>
      <c r="J102" s="818"/>
      <c r="K102" s="884"/>
      <c r="L102" s="1048" t="s">
        <v>281</v>
      </c>
      <c r="M102" s="888"/>
    </row>
    <row r="103" s="771" customFormat="1" customHeight="1" spans="1:13">
      <c r="A103" s="974" t="s">
        <v>282</v>
      </c>
      <c r="B103" s="801" t="s">
        <v>180</v>
      </c>
      <c r="C103" s="975" t="s">
        <v>260</v>
      </c>
      <c r="D103" s="979" t="s">
        <v>12</v>
      </c>
      <c r="E103" s="977">
        <v>0.2</v>
      </c>
      <c r="F103" s="978">
        <f t="shared" si="2"/>
        <v>0.153125</v>
      </c>
      <c r="G103" s="977">
        <v>1</v>
      </c>
      <c r="H103" s="978">
        <f t="shared" si="3"/>
        <v>0.153125</v>
      </c>
      <c r="I103" s="803">
        <v>21</v>
      </c>
      <c r="J103" s="803"/>
      <c r="K103" s="1042"/>
      <c r="L103" s="1048" t="s">
        <v>283</v>
      </c>
      <c r="M103" s="888"/>
    </row>
    <row r="104" s="771" customFormat="1" customHeight="1" spans="1:13">
      <c r="A104" s="974" t="s">
        <v>284</v>
      </c>
      <c r="B104" s="801" t="s">
        <v>182</v>
      </c>
      <c r="C104" s="975" t="s">
        <v>260</v>
      </c>
      <c r="D104" s="979" t="s">
        <v>12</v>
      </c>
      <c r="E104" s="977">
        <v>0.2</v>
      </c>
      <c r="F104" s="978">
        <f t="shared" si="2"/>
        <v>0.153125</v>
      </c>
      <c r="G104" s="977">
        <v>1</v>
      </c>
      <c r="H104" s="978">
        <f t="shared" si="3"/>
        <v>0.153125</v>
      </c>
      <c r="I104" s="803">
        <v>21</v>
      </c>
      <c r="J104" s="803"/>
      <c r="K104" s="1042"/>
      <c r="L104" s="1048" t="s">
        <v>285</v>
      </c>
      <c r="M104" s="888"/>
    </row>
    <row r="105" s="771" customFormat="1" customHeight="1" spans="1:12">
      <c r="A105" s="984" t="s">
        <v>286</v>
      </c>
      <c r="B105" s="859" t="s">
        <v>184</v>
      </c>
      <c r="C105" s="985" t="s">
        <v>260</v>
      </c>
      <c r="D105" s="986" t="s">
        <v>12</v>
      </c>
      <c r="E105" s="987">
        <v>0.2</v>
      </c>
      <c r="F105" s="988">
        <f t="shared" si="2"/>
        <v>0.153125</v>
      </c>
      <c r="G105" s="987">
        <v>1</v>
      </c>
      <c r="H105" s="988">
        <f t="shared" si="3"/>
        <v>0.153125</v>
      </c>
      <c r="I105" s="811">
        <v>21</v>
      </c>
      <c r="J105" s="811"/>
      <c r="K105" s="1049"/>
      <c r="L105" s="1050" t="s">
        <v>287</v>
      </c>
    </row>
    <row r="106" s="771" customFormat="1" customHeight="1" spans="1:13">
      <c r="A106" s="934"/>
      <c r="B106" s="886"/>
      <c r="C106" s="887"/>
      <c r="D106" s="887"/>
      <c r="E106" s="886"/>
      <c r="F106" s="989"/>
      <c r="G106" s="886"/>
      <c r="H106" s="886"/>
      <c r="I106" s="989"/>
      <c r="J106" s="886"/>
      <c r="K106" s="886"/>
      <c r="L106" s="1051"/>
      <c r="M106" s="888"/>
    </row>
    <row r="107" s="772" customFormat="1" ht="15.75" customHeight="1" spans="1:19">
      <c r="A107" s="943" t="s">
        <v>288</v>
      </c>
      <c r="B107" s="990"/>
      <c r="C107" s="944"/>
      <c r="D107" s="944"/>
      <c r="E107" s="944"/>
      <c r="F107" s="945"/>
      <c r="G107" s="991"/>
      <c r="H107" s="946"/>
      <c r="I107" s="946"/>
      <c r="J107" s="946"/>
      <c r="K107" s="946"/>
      <c r="L107" s="1033"/>
      <c r="M107" s="1034"/>
      <c r="N107" s="1036"/>
      <c r="O107" s="1036"/>
      <c r="P107" s="1036"/>
      <c r="Q107" s="1036"/>
      <c r="R107" s="1036"/>
      <c r="S107" s="1036"/>
    </row>
    <row r="108" s="772" customFormat="1" ht="25.5" spans="1:19">
      <c r="A108" s="789" t="s">
        <v>3</v>
      </c>
      <c r="B108" s="968" t="s">
        <v>248</v>
      </c>
      <c r="C108" s="969" t="s">
        <v>249</v>
      </c>
      <c r="D108" s="792"/>
      <c r="E108" s="968" t="s">
        <v>6</v>
      </c>
      <c r="F108" s="992" t="s">
        <v>7</v>
      </c>
      <c r="G108" s="993" t="s">
        <v>8</v>
      </c>
      <c r="H108" s="946"/>
      <c r="I108" s="946"/>
      <c r="J108" s="946"/>
      <c r="K108" s="946"/>
      <c r="L108" s="1033"/>
      <c r="M108" s="1034"/>
      <c r="N108" s="1036"/>
      <c r="O108" s="1036"/>
      <c r="P108" s="1036"/>
      <c r="Q108" s="1036"/>
      <c r="R108" s="1036"/>
      <c r="S108" s="1036"/>
    </row>
    <row r="109" s="772" customFormat="1" ht="16.5" spans="1:19">
      <c r="A109" s="795"/>
      <c r="B109" s="970"/>
      <c r="C109" s="947" t="s">
        <v>289</v>
      </c>
      <c r="D109" s="947" t="s">
        <v>290</v>
      </c>
      <c r="E109" s="970"/>
      <c r="F109" s="798"/>
      <c r="G109" s="994"/>
      <c r="H109" s="946"/>
      <c r="I109" s="946"/>
      <c r="J109" s="946"/>
      <c r="K109" s="946"/>
      <c r="L109" s="1033"/>
      <c r="M109" s="1034"/>
      <c r="N109" s="1036"/>
      <c r="O109" s="1036"/>
      <c r="P109" s="1036"/>
      <c r="Q109" s="1036"/>
      <c r="R109" s="1036"/>
      <c r="S109" s="1036"/>
    </row>
    <row r="110" s="772" customFormat="1" ht="15.75" customHeight="1" spans="1:19">
      <c r="A110" s="995" t="s">
        <v>291</v>
      </c>
      <c r="B110" s="996" t="s">
        <v>292</v>
      </c>
      <c r="C110" s="996" t="s">
        <v>293</v>
      </c>
      <c r="D110" s="996" t="s">
        <v>294</v>
      </c>
      <c r="E110" s="997"/>
      <c r="F110" s="998" t="s">
        <v>295</v>
      </c>
      <c r="G110" s="999" t="s">
        <v>296</v>
      </c>
      <c r="H110" s="946"/>
      <c r="I110" s="946"/>
      <c r="J110" s="946"/>
      <c r="K110" s="946"/>
      <c r="L110" s="1033"/>
      <c r="M110" s="1034"/>
      <c r="N110" s="1036"/>
      <c r="O110" s="1036"/>
      <c r="P110" s="1036"/>
      <c r="Q110" s="1036"/>
      <c r="R110" s="1036"/>
      <c r="S110" s="1036"/>
    </row>
    <row r="111" customHeight="1" spans="1:13">
      <c r="A111" s="902"/>
      <c r="B111" s="903"/>
      <c r="C111" s="904"/>
      <c r="D111" s="904"/>
      <c r="E111" s="904"/>
      <c r="F111" s="1000"/>
      <c r="G111" s="1001"/>
      <c r="H111" s="1001"/>
      <c r="I111" s="788"/>
      <c r="J111" s="788"/>
      <c r="K111" s="788"/>
      <c r="L111" s="788"/>
      <c r="M111" s="1000"/>
    </row>
    <row r="112" s="771" customFormat="1" customHeight="1" spans="1:13">
      <c r="A112" s="1002" t="s">
        <v>297</v>
      </c>
      <c r="B112" s="1003"/>
      <c r="C112" s="1003"/>
      <c r="D112" s="1003"/>
      <c r="E112" s="1003"/>
      <c r="F112" s="1004"/>
      <c r="G112" s="1004"/>
      <c r="H112" s="1004"/>
      <c r="I112" s="1004"/>
      <c r="J112" s="1004"/>
      <c r="K112" s="1004"/>
      <c r="L112" s="1004"/>
      <c r="M112" s="888"/>
    </row>
    <row r="113" s="771" customFormat="1" customHeight="1" spans="1:13">
      <c r="A113" s="889" t="s">
        <v>3</v>
      </c>
      <c r="B113" s="890" t="s">
        <v>4</v>
      </c>
      <c r="C113" s="890" t="s">
        <v>6</v>
      </c>
      <c r="D113" s="891" t="s">
        <v>7</v>
      </c>
      <c r="E113" s="891" t="s">
        <v>9</v>
      </c>
      <c r="F113" s="1004"/>
      <c r="G113" s="1004"/>
      <c r="H113" s="1004"/>
      <c r="I113" s="1004"/>
      <c r="J113" s="1004"/>
      <c r="K113" s="1004"/>
      <c r="L113" s="1004"/>
      <c r="M113" s="888"/>
    </row>
    <row r="114" s="771" customFormat="1" customHeight="1" spans="1:13">
      <c r="A114" s="1005" t="s">
        <v>298</v>
      </c>
      <c r="B114" s="1006"/>
      <c r="C114" s="1007"/>
      <c r="D114" s="1008" t="s">
        <v>299</v>
      </c>
      <c r="E114" s="1009"/>
      <c r="F114" s="888"/>
      <c r="G114" s="1001"/>
      <c r="H114" s="1001"/>
      <c r="I114" s="788"/>
      <c r="J114" s="788"/>
      <c r="K114" s="788"/>
      <c r="L114" s="788"/>
      <c r="M114" s="888"/>
    </row>
    <row r="115" s="771" customFormat="1" customHeight="1" spans="1:13">
      <c r="A115" s="898" t="s">
        <v>300</v>
      </c>
      <c r="B115" s="912"/>
      <c r="C115" s="1010"/>
      <c r="D115" s="1011" t="s">
        <v>301</v>
      </c>
      <c r="E115" s="1012"/>
      <c r="F115" s="888"/>
      <c r="G115" s="1001"/>
      <c r="H115" s="1001"/>
      <c r="I115" s="788"/>
      <c r="J115" s="788"/>
      <c r="K115" s="788"/>
      <c r="L115" s="788"/>
      <c r="M115" s="888"/>
    </row>
    <row r="116" s="771" customFormat="1" customHeight="1" spans="1:13">
      <c r="A116" s="898" t="s">
        <v>302</v>
      </c>
      <c r="B116" s="912"/>
      <c r="C116" s="1010"/>
      <c r="D116" s="1013" t="s">
        <v>303</v>
      </c>
      <c r="E116" s="1012"/>
      <c r="F116" s="888"/>
      <c r="G116" s="1001"/>
      <c r="H116" s="1001"/>
      <c r="I116" s="788"/>
      <c r="J116" s="788"/>
      <c r="K116" s="788"/>
      <c r="L116" s="788"/>
      <c r="M116" s="888"/>
    </row>
    <row r="117" customHeight="1" spans="1:13">
      <c r="A117" s="899" t="s">
        <v>304</v>
      </c>
      <c r="B117" s="1014"/>
      <c r="C117" s="1015"/>
      <c r="D117" s="1016" t="s">
        <v>303</v>
      </c>
      <c r="E117" s="1017"/>
      <c r="F117" s="1000"/>
      <c r="G117" s="1001"/>
      <c r="H117" s="1001"/>
      <c r="I117" s="788"/>
      <c r="J117" s="788"/>
      <c r="K117" s="788"/>
      <c r="L117" s="788"/>
      <c r="M117" s="1000"/>
    </row>
    <row r="118" customHeight="1" spans="1:13">
      <c r="A118" s="902"/>
      <c r="B118" s="903"/>
      <c r="C118" s="904"/>
      <c r="D118" s="904"/>
      <c r="E118" s="904"/>
      <c r="F118" s="1000"/>
      <c r="G118" s="1001"/>
      <c r="H118" s="1001"/>
      <c r="I118" s="788"/>
      <c r="J118" s="788"/>
      <c r="K118" s="788"/>
      <c r="L118" s="788"/>
      <c r="M118" s="1000"/>
    </row>
    <row r="119" customHeight="1" spans="1:13">
      <c r="A119" s="786" t="s">
        <v>305</v>
      </c>
      <c r="B119" s="1004"/>
      <c r="C119" s="1004"/>
      <c r="D119" s="1004"/>
      <c r="E119" s="1004"/>
      <c r="F119" s="1004"/>
      <c r="G119" s="1004"/>
      <c r="H119" s="1004"/>
      <c r="I119" s="1004"/>
      <c r="J119" s="1004"/>
      <c r="K119" s="1004"/>
      <c r="L119" s="1004"/>
      <c r="M119" s="1000"/>
    </row>
    <row r="120" customHeight="1" spans="1:13">
      <c r="A120" s="789" t="s">
        <v>3</v>
      </c>
      <c r="B120" s="790" t="s">
        <v>238</v>
      </c>
      <c r="C120" s="1018" t="s">
        <v>306</v>
      </c>
      <c r="D120" s="790" t="s">
        <v>6</v>
      </c>
      <c r="E120" s="1019" t="s">
        <v>7</v>
      </c>
      <c r="F120" s="1001"/>
      <c r="G120" s="788"/>
      <c r="H120" s="788"/>
      <c r="I120" s="788"/>
      <c r="J120" s="788"/>
      <c r="K120" s="788"/>
      <c r="L120" s="788"/>
      <c r="M120" s="1000"/>
    </row>
    <row r="121" customHeight="1" spans="1:13">
      <c r="A121" s="1020" t="s">
        <v>307</v>
      </c>
      <c r="B121" s="1021" t="s">
        <v>101</v>
      </c>
      <c r="C121" s="1022" t="s">
        <v>308</v>
      </c>
      <c r="D121" s="1023"/>
      <c r="E121" s="1024" t="s">
        <v>309</v>
      </c>
      <c r="F121" s="1001"/>
      <c r="G121" s="788"/>
      <c r="H121" s="788"/>
      <c r="I121" s="788"/>
      <c r="J121" s="788"/>
      <c r="K121" s="788"/>
      <c r="L121" s="788"/>
      <c r="M121" s="1000"/>
    </row>
    <row r="122" customHeight="1" spans="1:13">
      <c r="A122" s="898" t="s">
        <v>310</v>
      </c>
      <c r="B122" s="1025" t="s">
        <v>101</v>
      </c>
      <c r="C122" s="1026" t="s">
        <v>311</v>
      </c>
      <c r="D122" s="1027"/>
      <c r="E122" s="1028" t="s">
        <v>312</v>
      </c>
      <c r="F122" s="1001"/>
      <c r="G122" s="788"/>
      <c r="H122" s="788"/>
      <c r="I122" s="788"/>
      <c r="J122" s="788"/>
      <c r="K122" s="788"/>
      <c r="L122" s="788"/>
      <c r="M122" s="1000"/>
    </row>
    <row r="123" customHeight="1" spans="1:13">
      <c r="A123" s="898" t="s">
        <v>313</v>
      </c>
      <c r="B123" s="1025" t="s">
        <v>101</v>
      </c>
      <c r="C123" s="1029" t="s">
        <v>314</v>
      </c>
      <c r="D123" s="1027"/>
      <c r="E123" s="1028" t="s">
        <v>315</v>
      </c>
      <c r="F123" s="1001"/>
      <c r="G123" s="788"/>
      <c r="H123" s="788"/>
      <c r="I123" s="788"/>
      <c r="J123" s="788"/>
      <c r="K123" s="788"/>
      <c r="L123" s="788"/>
      <c r="M123" s="1000"/>
    </row>
    <row r="124" customHeight="1" spans="1:13">
      <c r="A124" s="898" t="s">
        <v>316</v>
      </c>
      <c r="B124" s="1025" t="s">
        <v>101</v>
      </c>
      <c r="C124" s="1026" t="s">
        <v>311</v>
      </c>
      <c r="D124" s="1027"/>
      <c r="E124" s="1030" t="s">
        <v>317</v>
      </c>
      <c r="F124" s="1001"/>
      <c r="G124" s="788"/>
      <c r="H124" s="788"/>
      <c r="I124" s="788"/>
      <c r="J124" s="788"/>
      <c r="K124" s="788"/>
      <c r="L124" s="788"/>
      <c r="M124" s="1000"/>
    </row>
    <row r="125" customHeight="1" spans="1:13">
      <c r="A125" s="898" t="s">
        <v>318</v>
      </c>
      <c r="B125" s="1025" t="s">
        <v>101</v>
      </c>
      <c r="C125" s="1031" t="s">
        <v>319</v>
      </c>
      <c r="D125" s="1027"/>
      <c r="E125" s="1030" t="s">
        <v>320</v>
      </c>
      <c r="F125" s="1001"/>
      <c r="G125" s="788"/>
      <c r="H125" s="788"/>
      <c r="I125" s="788"/>
      <c r="J125" s="788"/>
      <c r="K125" s="788"/>
      <c r="L125" s="788"/>
      <c r="M125" s="1000"/>
    </row>
    <row r="126" customHeight="1" spans="1:13">
      <c r="A126" s="898" t="s">
        <v>321</v>
      </c>
      <c r="B126" s="1025" t="s">
        <v>101</v>
      </c>
      <c r="C126" s="1031" t="s">
        <v>319</v>
      </c>
      <c r="D126" s="1027"/>
      <c r="E126" s="1028" t="s">
        <v>322</v>
      </c>
      <c r="F126" s="1001"/>
      <c r="G126" s="788"/>
      <c r="H126" s="788"/>
      <c r="I126" s="788"/>
      <c r="J126" s="788"/>
      <c r="K126" s="788"/>
      <c r="L126" s="788"/>
      <c r="M126" s="1000"/>
    </row>
    <row r="127" customHeight="1" spans="1:13">
      <c r="A127" s="898" t="s">
        <v>323</v>
      </c>
      <c r="B127" s="1025" t="s">
        <v>101</v>
      </c>
      <c r="C127" s="1031" t="s">
        <v>319</v>
      </c>
      <c r="D127" s="1027"/>
      <c r="E127" s="1028" t="s">
        <v>324</v>
      </c>
      <c r="F127" s="1001"/>
      <c r="G127" s="788"/>
      <c r="H127" s="788"/>
      <c r="I127" s="788"/>
      <c r="J127" s="788"/>
      <c r="K127" s="788"/>
      <c r="L127" s="788"/>
      <c r="M127" s="1000"/>
    </row>
    <row r="128" customHeight="1" spans="1:13">
      <c r="A128" s="898" t="s">
        <v>325</v>
      </c>
      <c r="B128" s="1025" t="s">
        <v>101</v>
      </c>
      <c r="C128" s="1032" t="s">
        <v>308</v>
      </c>
      <c r="D128" s="1027"/>
      <c r="E128" s="1028" t="s">
        <v>326</v>
      </c>
      <c r="F128" s="1001"/>
      <c r="G128" s="788"/>
      <c r="H128" s="788"/>
      <c r="I128" s="788"/>
      <c r="J128" s="788"/>
      <c r="K128" s="788"/>
      <c r="L128" s="788"/>
      <c r="M128" s="1000"/>
    </row>
    <row r="129" customHeight="1" spans="1:13">
      <c r="A129" s="898" t="s">
        <v>327</v>
      </c>
      <c r="B129" s="1025" t="s">
        <v>101</v>
      </c>
      <c r="C129" s="1032" t="s">
        <v>308</v>
      </c>
      <c r="D129" s="1027"/>
      <c r="E129" s="1028" t="s">
        <v>328</v>
      </c>
      <c r="F129" s="1001"/>
      <c r="G129" s="788"/>
      <c r="H129" s="788"/>
      <c r="I129" s="788"/>
      <c r="J129" s="788"/>
      <c r="K129" s="788"/>
      <c r="L129" s="788"/>
      <c r="M129" s="1000"/>
    </row>
    <row r="130" customHeight="1" spans="1:13">
      <c r="A130" s="898" t="s">
        <v>329</v>
      </c>
      <c r="B130" s="1025" t="s">
        <v>101</v>
      </c>
      <c r="C130" s="1031" t="s">
        <v>319</v>
      </c>
      <c r="D130" s="1027" t="s">
        <v>101</v>
      </c>
      <c r="E130" s="1031" t="s">
        <v>330</v>
      </c>
      <c r="F130" s="1001"/>
      <c r="G130" s="788"/>
      <c r="H130" s="788"/>
      <c r="I130" s="788"/>
      <c r="J130" s="788"/>
      <c r="K130" s="788"/>
      <c r="L130" s="788"/>
      <c r="M130" s="1000"/>
    </row>
    <row r="131" customHeight="1" spans="1:13">
      <c r="A131" s="898" t="s">
        <v>331</v>
      </c>
      <c r="B131" s="1025" t="s">
        <v>101</v>
      </c>
      <c r="C131" s="1031" t="s">
        <v>319</v>
      </c>
      <c r="D131" s="1027"/>
      <c r="E131" s="1028" t="s">
        <v>332</v>
      </c>
      <c r="F131" s="1001"/>
      <c r="G131" s="788"/>
      <c r="H131" s="788"/>
      <c r="I131" s="788"/>
      <c r="J131" s="788"/>
      <c r="K131" s="788"/>
      <c r="L131" s="788"/>
      <c r="M131" s="1000"/>
    </row>
    <row r="132" customHeight="1" spans="1:13">
      <c r="A132" s="898" t="s">
        <v>333</v>
      </c>
      <c r="B132" s="1025" t="s">
        <v>101</v>
      </c>
      <c r="C132" s="1032" t="s">
        <v>308</v>
      </c>
      <c r="D132" s="1027"/>
      <c r="E132" s="1030" t="s">
        <v>334</v>
      </c>
      <c r="F132" s="1001"/>
      <c r="G132" s="788"/>
      <c r="H132" s="788"/>
      <c r="I132" s="788"/>
      <c r="J132" s="788"/>
      <c r="K132" s="788"/>
      <c r="L132" s="788"/>
      <c r="M132" s="1000"/>
    </row>
    <row r="133" customHeight="1" spans="1:13">
      <c r="A133" s="898" t="s">
        <v>335</v>
      </c>
      <c r="B133" s="1025" t="s">
        <v>101</v>
      </c>
      <c r="C133" s="1032" t="s">
        <v>308</v>
      </c>
      <c r="D133" s="1027"/>
      <c r="E133" s="1028" t="s">
        <v>336</v>
      </c>
      <c r="F133" s="1001"/>
      <c r="G133" s="788"/>
      <c r="H133" s="788"/>
      <c r="I133" s="788"/>
      <c r="J133" s="788"/>
      <c r="K133" s="788"/>
      <c r="L133" s="788"/>
      <c r="M133" s="1000"/>
    </row>
    <row r="134" customHeight="1" spans="1:13">
      <c r="A134" s="898" t="s">
        <v>337</v>
      </c>
      <c r="B134" s="1025" t="s">
        <v>101</v>
      </c>
      <c r="C134" s="1032" t="s">
        <v>308</v>
      </c>
      <c r="D134" s="1027"/>
      <c r="E134" s="1030" t="s">
        <v>338</v>
      </c>
      <c r="F134" s="1001"/>
      <c r="G134" s="788"/>
      <c r="H134" s="788"/>
      <c r="I134" s="788"/>
      <c r="J134" s="788"/>
      <c r="K134" s="788"/>
      <c r="L134" s="788"/>
      <c r="M134" s="1000"/>
    </row>
    <row r="135" customHeight="1" spans="1:13">
      <c r="A135" s="898" t="s">
        <v>339</v>
      </c>
      <c r="B135" s="1025" t="s">
        <v>101</v>
      </c>
      <c r="C135" s="1032" t="s">
        <v>308</v>
      </c>
      <c r="D135" s="1027"/>
      <c r="E135" s="1030" t="s">
        <v>340</v>
      </c>
      <c r="F135" s="1001"/>
      <c r="G135" s="788"/>
      <c r="H135" s="788"/>
      <c r="I135" s="788"/>
      <c r="J135" s="788"/>
      <c r="K135" s="788"/>
      <c r="L135" s="788"/>
      <c r="M135" s="1000"/>
    </row>
    <row r="136" customHeight="1" spans="1:13">
      <c r="A136" s="898" t="s">
        <v>341</v>
      </c>
      <c r="B136" s="1025" t="s">
        <v>101</v>
      </c>
      <c r="C136" s="1026" t="s">
        <v>311</v>
      </c>
      <c r="D136" s="1027"/>
      <c r="E136" s="1028" t="s">
        <v>342</v>
      </c>
      <c r="F136" s="1001"/>
      <c r="G136" s="788"/>
      <c r="H136" s="788"/>
      <c r="I136" s="788"/>
      <c r="J136" s="788"/>
      <c r="K136" s="788"/>
      <c r="L136" s="788"/>
      <c r="M136" s="1000"/>
    </row>
    <row r="137" customHeight="1" spans="1:13">
      <c r="A137" s="899" t="s">
        <v>343</v>
      </c>
      <c r="B137" s="1052" t="s">
        <v>101</v>
      </c>
      <c r="C137" s="1053" t="s">
        <v>311</v>
      </c>
      <c r="D137" s="1054"/>
      <c r="E137" s="1055" t="s">
        <v>344</v>
      </c>
      <c r="F137" s="1001"/>
      <c r="G137" s="788"/>
      <c r="H137" s="788"/>
      <c r="I137" s="788"/>
      <c r="J137" s="788"/>
      <c r="K137" s="788"/>
      <c r="L137" s="788"/>
      <c r="M137" s="1000"/>
    </row>
    <row r="138" hidden="1" customHeight="1" spans="1:13">
      <c r="A138" s="1005" t="s">
        <v>345</v>
      </c>
      <c r="B138" s="1056" t="s">
        <v>346</v>
      </c>
      <c r="C138" s="1057" t="s">
        <v>319</v>
      </c>
      <c r="D138" s="1058"/>
      <c r="E138" s="1059" t="s">
        <v>347</v>
      </c>
      <c r="F138" s="1001"/>
      <c r="G138" s="788"/>
      <c r="H138" s="788"/>
      <c r="I138" s="788"/>
      <c r="J138" s="788"/>
      <c r="K138" s="788"/>
      <c r="L138" s="788"/>
      <c r="M138" s="1000"/>
    </row>
    <row r="139" hidden="1" customHeight="1" spans="1:13">
      <c r="A139" s="898" t="s">
        <v>348</v>
      </c>
      <c r="B139" s="1056" t="s">
        <v>346</v>
      </c>
      <c r="C139" s="1031" t="s">
        <v>319</v>
      </c>
      <c r="D139" s="1027"/>
      <c r="E139" s="1028" t="s">
        <v>349</v>
      </c>
      <c r="F139" s="1001"/>
      <c r="G139" s="788"/>
      <c r="H139" s="788"/>
      <c r="I139" s="788"/>
      <c r="J139" s="788"/>
      <c r="K139" s="788"/>
      <c r="L139" s="788"/>
      <c r="M139" s="1000"/>
    </row>
    <row r="140" hidden="1" customHeight="1" spans="1:13">
      <c r="A140" s="898" t="s">
        <v>350</v>
      </c>
      <c r="B140" s="1056" t="s">
        <v>346</v>
      </c>
      <c r="C140" s="1060" t="s">
        <v>311</v>
      </c>
      <c r="D140" s="1058"/>
      <c r="E140" s="1059" t="s">
        <v>351</v>
      </c>
      <c r="F140" s="1001"/>
      <c r="G140" s="788"/>
      <c r="H140" s="788"/>
      <c r="I140" s="788"/>
      <c r="J140" s="788"/>
      <c r="K140" s="788"/>
      <c r="L140" s="788"/>
      <c r="M140" s="1000"/>
    </row>
    <row r="141" hidden="1" customHeight="1" spans="1:13">
      <c r="A141" s="898" t="s">
        <v>352</v>
      </c>
      <c r="B141" s="1056" t="s">
        <v>346</v>
      </c>
      <c r="C141" s="1061" t="s">
        <v>353</v>
      </c>
      <c r="D141" s="1027"/>
      <c r="E141" s="1028" t="s">
        <v>354</v>
      </c>
      <c r="F141" s="1001"/>
      <c r="G141" s="788"/>
      <c r="H141" s="788"/>
      <c r="I141" s="788"/>
      <c r="J141" s="788"/>
      <c r="K141" s="788"/>
      <c r="L141" s="788"/>
      <c r="M141" s="1000"/>
    </row>
    <row r="142" hidden="1" customHeight="1" spans="1:13">
      <c r="A142" s="898" t="s">
        <v>355</v>
      </c>
      <c r="B142" s="1056" t="s">
        <v>346</v>
      </c>
      <c r="C142" s="1032" t="s">
        <v>308</v>
      </c>
      <c r="D142" s="1027"/>
      <c r="E142" s="1028" t="s">
        <v>356</v>
      </c>
      <c r="F142" s="1001"/>
      <c r="G142" s="788"/>
      <c r="H142" s="788"/>
      <c r="I142" s="788"/>
      <c r="J142" s="788"/>
      <c r="K142" s="788"/>
      <c r="L142" s="788"/>
      <c r="M142" s="1000"/>
    </row>
    <row r="143" hidden="1" customHeight="1" spans="1:13">
      <c r="A143" s="898" t="s">
        <v>357</v>
      </c>
      <c r="B143" s="1056" t="s">
        <v>346</v>
      </c>
      <c r="C143" s="1060" t="s">
        <v>311</v>
      </c>
      <c r="D143" s="1027"/>
      <c r="E143" s="1028" t="s">
        <v>358</v>
      </c>
      <c r="F143" s="1001"/>
      <c r="G143" s="788"/>
      <c r="H143" s="788"/>
      <c r="I143" s="788"/>
      <c r="J143" s="788"/>
      <c r="K143" s="788"/>
      <c r="L143" s="788"/>
      <c r="M143" s="1000"/>
    </row>
    <row r="144" hidden="1" customHeight="1" spans="1:13">
      <c r="A144" s="898" t="s">
        <v>359</v>
      </c>
      <c r="B144" s="1056" t="s">
        <v>346</v>
      </c>
      <c r="C144" s="1060" t="s">
        <v>311</v>
      </c>
      <c r="D144" s="1027"/>
      <c r="E144" s="1028" t="s">
        <v>360</v>
      </c>
      <c r="F144" s="1001"/>
      <c r="G144" s="788"/>
      <c r="H144" s="788"/>
      <c r="I144" s="788"/>
      <c r="J144" s="788"/>
      <c r="K144" s="788"/>
      <c r="L144" s="788"/>
      <c r="M144" s="1000"/>
    </row>
    <row r="145" hidden="1" customHeight="1" spans="1:13">
      <c r="A145" s="898" t="s">
        <v>361</v>
      </c>
      <c r="B145" s="1056" t="s">
        <v>346</v>
      </c>
      <c r="C145" s="1032" t="s">
        <v>308</v>
      </c>
      <c r="D145" s="1027"/>
      <c r="E145" s="1028" t="s">
        <v>362</v>
      </c>
      <c r="F145" s="1001"/>
      <c r="G145" s="788"/>
      <c r="H145" s="788"/>
      <c r="I145" s="788"/>
      <c r="J145" s="788"/>
      <c r="K145" s="788"/>
      <c r="L145" s="788"/>
      <c r="M145" s="1000"/>
    </row>
    <row r="146" hidden="1" customHeight="1" spans="1:13">
      <c r="A146" s="898" t="s">
        <v>363</v>
      </c>
      <c r="B146" s="1056" t="s">
        <v>346</v>
      </c>
      <c r="C146" s="1032" t="s">
        <v>308</v>
      </c>
      <c r="D146" s="1027"/>
      <c r="E146" s="1028" t="s">
        <v>364</v>
      </c>
      <c r="F146" s="1001"/>
      <c r="G146" s="788"/>
      <c r="H146" s="788"/>
      <c r="I146" s="788"/>
      <c r="J146" s="788"/>
      <c r="K146" s="788"/>
      <c r="L146" s="788"/>
      <c r="M146" s="1000"/>
    </row>
    <row r="147" hidden="1" customHeight="1" spans="1:13">
      <c r="A147" s="898" t="s">
        <v>365</v>
      </c>
      <c r="B147" s="1056" t="s">
        <v>346</v>
      </c>
      <c r="C147" s="1032" t="s">
        <v>308</v>
      </c>
      <c r="D147" s="1027"/>
      <c r="E147" s="1028" t="s">
        <v>366</v>
      </c>
      <c r="F147" s="1001"/>
      <c r="G147" s="788"/>
      <c r="H147" s="788"/>
      <c r="I147" s="788"/>
      <c r="J147" s="788"/>
      <c r="K147" s="788"/>
      <c r="L147" s="788"/>
      <c r="M147" s="1000"/>
    </row>
    <row r="148" hidden="1" customHeight="1" spans="1:13">
      <c r="A148" s="898" t="s">
        <v>367</v>
      </c>
      <c r="B148" s="1056" t="s">
        <v>346</v>
      </c>
      <c r="C148" s="1031" t="s">
        <v>319</v>
      </c>
      <c r="D148" s="1027"/>
      <c r="E148" s="1028" t="s">
        <v>368</v>
      </c>
      <c r="F148" s="1001"/>
      <c r="G148" s="788"/>
      <c r="H148" s="788"/>
      <c r="I148" s="788"/>
      <c r="J148" s="788"/>
      <c r="K148" s="788"/>
      <c r="L148" s="788"/>
      <c r="M148" s="1000"/>
    </row>
    <row r="149" hidden="1" customHeight="1" spans="1:13">
      <c r="A149" s="898" t="s">
        <v>369</v>
      </c>
      <c r="B149" s="1056" t="s">
        <v>346</v>
      </c>
      <c r="C149" s="1031" t="s">
        <v>319</v>
      </c>
      <c r="D149" s="1027"/>
      <c r="E149" s="1030" t="s">
        <v>370</v>
      </c>
      <c r="F149" s="1001"/>
      <c r="G149" s="788"/>
      <c r="H149" s="788"/>
      <c r="I149" s="788"/>
      <c r="J149" s="788"/>
      <c r="K149" s="788"/>
      <c r="L149" s="788"/>
      <c r="M149" s="1000"/>
    </row>
    <row r="150" hidden="1" customHeight="1" spans="1:13">
      <c r="A150" s="898" t="s">
        <v>371</v>
      </c>
      <c r="B150" s="1056" t="s">
        <v>346</v>
      </c>
      <c r="C150" s="1031" t="s">
        <v>319</v>
      </c>
      <c r="D150" s="1027"/>
      <c r="E150" s="1028" t="s">
        <v>372</v>
      </c>
      <c r="F150" s="1001"/>
      <c r="G150" s="788"/>
      <c r="H150" s="788"/>
      <c r="I150" s="788"/>
      <c r="J150" s="788"/>
      <c r="K150" s="788"/>
      <c r="L150" s="788"/>
      <c r="M150" s="1000"/>
    </row>
    <row r="151" hidden="1" customHeight="1" spans="1:13">
      <c r="A151" s="898" t="s">
        <v>373</v>
      </c>
      <c r="B151" s="1056" t="s">
        <v>346</v>
      </c>
      <c r="C151" s="1031" t="s">
        <v>319</v>
      </c>
      <c r="D151" s="1027"/>
      <c r="E151" s="1028" t="s">
        <v>374</v>
      </c>
      <c r="F151" s="1001"/>
      <c r="G151" s="788"/>
      <c r="H151" s="788"/>
      <c r="I151" s="788"/>
      <c r="J151" s="788"/>
      <c r="K151" s="788"/>
      <c r="L151" s="788"/>
      <c r="M151" s="1000"/>
    </row>
    <row r="152" hidden="1" customHeight="1" spans="1:13">
      <c r="A152" s="898" t="s">
        <v>375</v>
      </c>
      <c r="B152" s="1056" t="s">
        <v>346</v>
      </c>
      <c r="C152" s="1032" t="s">
        <v>308</v>
      </c>
      <c r="D152" s="1027"/>
      <c r="E152" s="1028" t="s">
        <v>376</v>
      </c>
      <c r="F152" s="1001"/>
      <c r="G152" s="788"/>
      <c r="H152" s="788"/>
      <c r="I152" s="788"/>
      <c r="J152" s="788"/>
      <c r="K152" s="788"/>
      <c r="L152" s="788"/>
      <c r="M152" s="1000"/>
    </row>
    <row r="153" hidden="1" customHeight="1" spans="1:13">
      <c r="A153" s="898" t="s">
        <v>377</v>
      </c>
      <c r="B153" s="1056" t="s">
        <v>346</v>
      </c>
      <c r="C153" s="1032" t="s">
        <v>308</v>
      </c>
      <c r="D153" s="1027"/>
      <c r="E153" s="1028" t="s">
        <v>378</v>
      </c>
      <c r="F153" s="1001"/>
      <c r="G153" s="788"/>
      <c r="H153" s="788"/>
      <c r="I153" s="788"/>
      <c r="J153" s="788"/>
      <c r="K153" s="788"/>
      <c r="L153" s="788"/>
      <c r="M153" s="1000"/>
    </row>
    <row r="154" hidden="1" customHeight="1" spans="1:13">
      <c r="A154" s="898" t="s">
        <v>379</v>
      </c>
      <c r="B154" s="1056" t="s">
        <v>346</v>
      </c>
      <c r="C154" s="1032" t="s">
        <v>308</v>
      </c>
      <c r="D154" s="1027"/>
      <c r="E154" s="1028" t="s">
        <v>380</v>
      </c>
      <c r="F154" s="1001"/>
      <c r="G154" s="788"/>
      <c r="H154" s="788"/>
      <c r="I154" s="788"/>
      <c r="J154" s="788"/>
      <c r="K154" s="788"/>
      <c r="L154" s="788"/>
      <c r="M154" s="1000"/>
    </row>
    <row r="155" hidden="1" customHeight="1" spans="1:13">
      <c r="A155" s="898" t="s">
        <v>381</v>
      </c>
      <c r="B155" s="1056" t="s">
        <v>346</v>
      </c>
      <c r="C155" s="1032" t="s">
        <v>308</v>
      </c>
      <c r="D155" s="1027"/>
      <c r="E155" s="1028" t="s">
        <v>382</v>
      </c>
      <c r="F155" s="1001"/>
      <c r="G155" s="788"/>
      <c r="H155" s="788"/>
      <c r="I155" s="788"/>
      <c r="J155" s="788"/>
      <c r="K155" s="788"/>
      <c r="L155" s="788"/>
      <c r="M155" s="1000"/>
    </row>
    <row r="156" hidden="1" customHeight="1" spans="1:13">
      <c r="A156" s="898" t="s">
        <v>383</v>
      </c>
      <c r="B156" s="1056" t="s">
        <v>346</v>
      </c>
      <c r="C156" s="1062" t="s">
        <v>319</v>
      </c>
      <c r="D156" s="1054"/>
      <c r="E156" s="1055" t="s">
        <v>384</v>
      </c>
      <c r="F156" s="1001"/>
      <c r="G156" s="788"/>
      <c r="H156" s="788"/>
      <c r="I156" s="788"/>
      <c r="J156" s="788"/>
      <c r="K156" s="788"/>
      <c r="L156" s="788"/>
      <c r="M156" s="1000"/>
    </row>
    <row r="157" hidden="1" customHeight="1" spans="1:13">
      <c r="A157" s="898" t="s">
        <v>385</v>
      </c>
      <c r="B157" s="1056" t="s">
        <v>346</v>
      </c>
      <c r="C157" s="1032" t="s">
        <v>308</v>
      </c>
      <c r="D157" s="1054"/>
      <c r="E157" s="1055" t="s">
        <v>386</v>
      </c>
      <c r="F157" s="1001"/>
      <c r="G157" s="788"/>
      <c r="H157" s="788"/>
      <c r="I157" s="788"/>
      <c r="J157" s="788"/>
      <c r="K157" s="788"/>
      <c r="L157" s="788"/>
      <c r="M157" s="1000"/>
    </row>
    <row r="158" hidden="1" customHeight="1" spans="1:13">
      <c r="A158" s="898" t="s">
        <v>387</v>
      </c>
      <c r="B158" s="1056" t="s">
        <v>346</v>
      </c>
      <c r="C158" s="1032" t="s">
        <v>308</v>
      </c>
      <c r="D158" s="1054"/>
      <c r="E158" s="1055" t="s">
        <v>388</v>
      </c>
      <c r="F158" s="1001"/>
      <c r="G158" s="788"/>
      <c r="H158" s="788"/>
      <c r="I158" s="788"/>
      <c r="J158" s="788"/>
      <c r="K158" s="788"/>
      <c r="L158" s="788"/>
      <c r="M158" s="1000"/>
    </row>
    <row r="159" hidden="1" customHeight="1" spans="1:13">
      <c r="A159" s="898" t="s">
        <v>389</v>
      </c>
      <c r="B159" s="1056" t="s">
        <v>346</v>
      </c>
      <c r="C159" s="1032" t="s">
        <v>308</v>
      </c>
      <c r="D159" s="1054"/>
      <c r="E159" s="1063" t="s">
        <v>390</v>
      </c>
      <c r="F159" s="1001"/>
      <c r="G159" s="788"/>
      <c r="H159" s="788"/>
      <c r="I159" s="788"/>
      <c r="J159" s="788"/>
      <c r="K159" s="788"/>
      <c r="L159" s="788"/>
      <c r="M159" s="1000"/>
    </row>
    <row r="160" hidden="1" customHeight="1" spans="1:13">
      <c r="A160" s="898" t="s">
        <v>391</v>
      </c>
      <c r="B160" s="1056" t="s">
        <v>346</v>
      </c>
      <c r="C160" s="1062" t="s">
        <v>319</v>
      </c>
      <c r="D160" s="1054"/>
      <c r="E160" s="1063" t="s">
        <v>392</v>
      </c>
      <c r="F160" s="1001"/>
      <c r="G160" s="788"/>
      <c r="H160" s="788"/>
      <c r="I160" s="788"/>
      <c r="J160" s="788"/>
      <c r="K160" s="788"/>
      <c r="L160" s="788"/>
      <c r="M160" s="1000"/>
    </row>
    <row r="161" hidden="1" customHeight="1" spans="1:13">
      <c r="A161" s="905" t="s">
        <v>393</v>
      </c>
      <c r="B161" s="1052" t="s">
        <v>346</v>
      </c>
      <c r="C161" s="1062" t="s">
        <v>319</v>
      </c>
      <c r="D161" s="1054"/>
      <c r="E161" s="1055" t="s">
        <v>394</v>
      </c>
      <c r="F161" s="1001"/>
      <c r="G161" s="788"/>
      <c r="H161" s="788"/>
      <c r="I161" s="788"/>
      <c r="J161" s="788"/>
      <c r="K161" s="788"/>
      <c r="L161" s="788"/>
      <c r="M161" s="1000"/>
    </row>
    <row r="162" customHeight="1" spans="1:13">
      <c r="A162" s="902"/>
      <c r="B162" s="1064"/>
      <c r="C162" s="904"/>
      <c r="D162" s="904"/>
      <c r="E162" s="904"/>
      <c r="F162" s="1001"/>
      <c r="G162" s="788"/>
      <c r="H162" s="788"/>
      <c r="I162" s="788"/>
      <c r="J162" s="788"/>
      <c r="K162" s="788"/>
      <c r="L162" s="788"/>
      <c r="M162" s="1000"/>
    </row>
    <row r="163" customHeight="1" spans="1:13">
      <c r="A163" s="786" t="s">
        <v>395</v>
      </c>
      <c r="B163" s="1004"/>
      <c r="C163" s="1004"/>
      <c r="D163" s="1004"/>
      <c r="E163" s="1004"/>
      <c r="F163" s="1004"/>
      <c r="G163" s="1004"/>
      <c r="H163" s="1004"/>
      <c r="I163" s="1004"/>
      <c r="J163" s="1004"/>
      <c r="K163" s="1004"/>
      <c r="L163" s="1004"/>
      <c r="M163" s="1000"/>
    </row>
    <row r="164" customHeight="1" spans="1:13">
      <c r="A164" s="889" t="s">
        <v>3</v>
      </c>
      <c r="B164" s="890" t="s">
        <v>238</v>
      </c>
      <c r="C164" s="1065" t="s">
        <v>396</v>
      </c>
      <c r="D164" s="1065" t="s">
        <v>397</v>
      </c>
      <c r="E164" s="890" t="s">
        <v>6</v>
      </c>
      <c r="F164" s="891" t="s">
        <v>7</v>
      </c>
      <c r="G164" s="1001"/>
      <c r="H164" s="1001"/>
      <c r="I164" s="788"/>
      <c r="J164" s="788"/>
      <c r="K164" s="788"/>
      <c r="L164" s="788"/>
      <c r="M164" s="1000"/>
    </row>
    <row r="165" customHeight="1" spans="1:13">
      <c r="A165" s="1005" t="s">
        <v>398</v>
      </c>
      <c r="B165" s="1066" t="s">
        <v>399</v>
      </c>
      <c r="C165" s="1067" t="s">
        <v>400</v>
      </c>
      <c r="D165" s="1067" t="s">
        <v>401</v>
      </c>
      <c r="E165" s="1068"/>
      <c r="F165" s="1024" t="s">
        <v>402</v>
      </c>
      <c r="G165" s="1001"/>
      <c r="H165" s="1001"/>
      <c r="I165" s="788"/>
      <c r="J165" s="788"/>
      <c r="K165" s="788"/>
      <c r="L165" s="788"/>
      <c r="M165" s="1000"/>
    </row>
    <row r="166" customHeight="1" spans="1:13">
      <c r="A166" s="898" t="s">
        <v>403</v>
      </c>
      <c r="B166" s="1069" t="s">
        <v>404</v>
      </c>
      <c r="C166" s="1070" t="s">
        <v>405</v>
      </c>
      <c r="D166" s="1070" t="s">
        <v>406</v>
      </c>
      <c r="E166" s="1007"/>
      <c r="F166" s="1071" t="s">
        <v>407</v>
      </c>
      <c r="G166" s="1001"/>
      <c r="H166" s="1001"/>
      <c r="I166" s="788"/>
      <c r="J166" s="788"/>
      <c r="K166" s="788"/>
      <c r="L166" s="788"/>
      <c r="M166" s="1000"/>
    </row>
    <row r="167" customHeight="1" spans="1:13">
      <c r="A167" s="898" t="s">
        <v>408</v>
      </c>
      <c r="B167" s="1069" t="s">
        <v>409</v>
      </c>
      <c r="C167" s="1070" t="s">
        <v>410</v>
      </c>
      <c r="D167" s="1070" t="s">
        <v>411</v>
      </c>
      <c r="E167" s="1007"/>
      <c r="F167" s="1071" t="s">
        <v>412</v>
      </c>
      <c r="G167" s="1001"/>
      <c r="H167" s="1001"/>
      <c r="I167" s="788"/>
      <c r="J167" s="788"/>
      <c r="K167" s="788"/>
      <c r="L167" s="788"/>
      <c r="M167" s="1000"/>
    </row>
    <row r="168" customHeight="1" spans="1:13">
      <c r="A168" s="899" t="s">
        <v>413</v>
      </c>
      <c r="B168" s="1072" t="s">
        <v>414</v>
      </c>
      <c r="C168" s="1073" t="s">
        <v>410</v>
      </c>
      <c r="D168" s="1073" t="s">
        <v>415</v>
      </c>
      <c r="E168" s="1015"/>
      <c r="F168" s="1063" t="s">
        <v>416</v>
      </c>
      <c r="G168" s="1001"/>
      <c r="H168" s="1001"/>
      <c r="I168" s="788"/>
      <c r="J168" s="788"/>
      <c r="K168" s="788"/>
      <c r="L168" s="788"/>
      <c r="M168" s="1000"/>
    </row>
    <row r="169" ht="3" customHeight="1" spans="1:13">
      <c r="A169" s="888"/>
      <c r="B169" s="888"/>
      <c r="C169" s="888"/>
      <c r="D169" s="888"/>
      <c r="E169" s="888"/>
      <c r="F169" s="888"/>
      <c r="G169" s="888"/>
      <c r="H169" s="888"/>
      <c r="I169" s="888"/>
      <c r="J169" s="888"/>
      <c r="K169" s="888"/>
      <c r="L169" s="888"/>
      <c r="M169" s="1000"/>
    </row>
    <row r="170" ht="8.25" customHeight="1" spans="1:12">
      <c r="A170" s="1074"/>
      <c r="B170" s="1074"/>
      <c r="C170" s="1074"/>
      <c r="D170" s="1074"/>
      <c r="E170" s="1074"/>
      <c r="F170" s="1074"/>
      <c r="G170" s="1074"/>
      <c r="H170" s="1074"/>
      <c r="I170" s="1074"/>
      <c r="J170" s="1074"/>
      <c r="K170" s="1074"/>
      <c r="L170" s="1074"/>
    </row>
    <row r="171" customHeight="1" spans="1:12">
      <c r="A171" s="1075"/>
      <c r="B171" s="1075"/>
      <c r="C171" s="1076"/>
      <c r="D171" s="1076"/>
      <c r="E171" s="1077"/>
      <c r="F171" s="1078"/>
      <c r="G171" s="1075"/>
      <c r="H171" s="1075"/>
      <c r="I171" s="1075"/>
      <c r="J171" s="1075"/>
      <c r="K171" s="1075"/>
      <c r="L171" s="1075"/>
    </row>
    <row r="172" customHeight="1" spans="1:12">
      <c r="A172" s="1075"/>
      <c r="B172" s="1075"/>
      <c r="C172" s="1075"/>
      <c r="D172" s="1075"/>
      <c r="E172" s="1075"/>
      <c r="F172" s="1075"/>
      <c r="G172" s="1075"/>
      <c r="H172" s="1075"/>
      <c r="I172" s="1075"/>
      <c r="J172" s="1075"/>
      <c r="K172" s="1075"/>
      <c r="L172" s="1075"/>
    </row>
    <row r="173" customHeight="1" spans="1:12">
      <c r="A173" s="1075"/>
      <c r="B173" s="1075"/>
      <c r="C173" s="1076"/>
      <c r="D173" s="1076"/>
      <c r="E173" s="1077"/>
      <c r="F173" s="1078"/>
      <c r="G173" s="1075"/>
      <c r="H173" s="1075"/>
      <c r="I173" s="1075"/>
      <c r="J173" s="1075"/>
      <c r="K173" s="1075"/>
      <c r="L173" s="1075"/>
    </row>
    <row r="174" customHeight="1" spans="1:12">
      <c r="A174" s="771"/>
      <c r="B174" s="1075"/>
      <c r="C174" s="1075"/>
      <c r="D174" s="1075"/>
      <c r="E174" s="1075"/>
      <c r="F174" s="1075"/>
      <c r="G174" s="1075"/>
      <c r="H174" s="771"/>
      <c r="I174" s="771"/>
      <c r="J174" s="771"/>
      <c r="K174" s="771"/>
      <c r="L174" s="771"/>
    </row>
    <row r="175" customHeight="1" spans="1:7">
      <c r="A175" s="771"/>
      <c r="B175" s="1075"/>
      <c r="C175" s="1075"/>
      <c r="D175" s="1075"/>
      <c r="E175" s="1075"/>
      <c r="F175" s="1079"/>
      <c r="G175" s="1079"/>
    </row>
    <row r="176" customHeight="1" spans="1:8">
      <c r="A176" s="1080"/>
      <c r="B176" s="1079"/>
      <c r="C176" s="1076"/>
      <c r="D176" s="1076"/>
      <c r="E176" s="1077"/>
      <c r="F176" s="1078"/>
      <c r="G176" s="1081"/>
      <c r="H176" s="1082"/>
    </row>
    <row r="177" customHeight="1" spans="1:8">
      <c r="A177" s="1080"/>
      <c r="B177" s="1079"/>
      <c r="C177" s="1079"/>
      <c r="D177" s="1079"/>
      <c r="E177" s="1079"/>
      <c r="F177" s="1079"/>
      <c r="G177" s="1083"/>
      <c r="H177" s="1080"/>
    </row>
    <row r="178" customHeight="1" spans="1:8">
      <c r="A178" s="771"/>
      <c r="B178" s="1079"/>
      <c r="C178" s="1079"/>
      <c r="D178" s="1079"/>
      <c r="E178" s="1079"/>
      <c r="F178" s="1079"/>
      <c r="G178" s="1081"/>
      <c r="H178" s="1082"/>
    </row>
    <row r="179" customHeight="1" spans="1:8">
      <c r="A179" s="771"/>
      <c r="B179" s="1079"/>
      <c r="C179" s="1079"/>
      <c r="D179" s="1079"/>
      <c r="E179" s="1079"/>
      <c r="F179" s="1079"/>
      <c r="G179" s="1081"/>
      <c r="H179" s="1082"/>
    </row>
    <row r="180" customHeight="1" spans="1:8">
      <c r="A180" s="1080"/>
      <c r="B180" s="1079"/>
      <c r="C180" s="1079"/>
      <c r="D180" s="1079"/>
      <c r="E180" s="1079"/>
      <c r="F180" s="1079"/>
      <c r="G180" s="1081"/>
      <c r="H180" s="1082"/>
    </row>
    <row r="181" hidden="1" customHeight="1" spans="1:8">
      <c r="A181" s="1080"/>
      <c r="B181" s="1079"/>
      <c r="C181" s="1076"/>
      <c r="D181" s="768" t="s">
        <v>206</v>
      </c>
      <c r="E181" s="768" t="s">
        <v>206</v>
      </c>
      <c r="F181" s="1075" t="s">
        <v>417</v>
      </c>
      <c r="G181" s="1081"/>
      <c r="H181" s="1082"/>
    </row>
    <row r="182" hidden="1" customHeight="1" spans="1:8">
      <c r="A182" s="1080"/>
      <c r="B182" s="1079"/>
      <c r="C182" s="1079"/>
      <c r="D182" s="768" t="s">
        <v>418</v>
      </c>
      <c r="E182" s="768" t="s">
        <v>419</v>
      </c>
      <c r="F182" s="1077" t="s">
        <v>12</v>
      </c>
      <c r="G182" s="1081"/>
      <c r="H182" s="1082"/>
    </row>
    <row r="183" hidden="1" customHeight="1" spans="1:7">
      <c r="A183" s="1080"/>
      <c r="B183" s="1079"/>
      <c r="C183" s="1079"/>
      <c r="D183" s="773" t="s">
        <v>19</v>
      </c>
      <c r="E183" s="773" t="s">
        <v>19</v>
      </c>
      <c r="F183" s="1079"/>
      <c r="G183" s="1079"/>
    </row>
    <row r="184" customHeight="1" spans="1:1">
      <c r="A184" s="1080"/>
    </row>
    <row r="185" customHeight="1" spans="1:1">
      <c r="A185" s="1080"/>
    </row>
    <row r="186" customHeight="1" spans="1:1">
      <c r="A186" s="1080"/>
    </row>
    <row r="187" customHeight="1" spans="1:1">
      <c r="A187" s="1080"/>
    </row>
    <row r="188" customHeight="1" spans="1:1">
      <c r="A188" s="1080"/>
    </row>
    <row r="189" customHeight="1" spans="1:1">
      <c r="A189" s="1080"/>
    </row>
    <row r="197" hidden="1" customHeight="1" spans="3:4">
      <c r="C197" s="773" t="s">
        <v>12</v>
      </c>
      <c r="D197" s="773" t="s">
        <v>17</v>
      </c>
    </row>
    <row r="198" hidden="1" customHeight="1" spans="3:4">
      <c r="C198" s="773" t="s">
        <v>19</v>
      </c>
      <c r="D198" s="773" t="s">
        <v>420</v>
      </c>
    </row>
    <row r="204" customHeight="1" spans="3:3">
      <c r="C204" s="773" t="s">
        <v>178</v>
      </c>
    </row>
    <row r="205" customHeight="1" spans="3:3">
      <c r="C205" s="773" t="s">
        <v>421</v>
      </c>
    </row>
    <row r="206" customHeight="1" spans="3:3">
      <c r="C206" s="773" t="s">
        <v>101</v>
      </c>
    </row>
  </sheetData>
  <sheetProtection password="D542" sheet="1" formatCells="0" formatColumns="0" formatRows="0" objects="1" scenarios="1"/>
  <protectedRanges>
    <protectedRange sqref="E110 G110" name="区域6_2" securityDescriptor=""/>
  </protectedRanges>
  <conditionalFormatting sqref="C37">
    <cfRule type="expression" dxfId="0" priority="22" stopIfTrue="1">
      <formula>"VBAT"</formula>
    </cfRule>
  </conditionalFormatting>
  <conditionalFormatting sqref="A52:C52">
    <cfRule type="expression" dxfId="1" priority="17" stopIfTrue="1">
      <formula>$D$52="N"</formula>
    </cfRule>
  </conditionalFormatting>
  <conditionalFormatting sqref="E52">
    <cfRule type="expression" dxfId="2" priority="16" stopIfTrue="1">
      <formula>$D$52="Y"</formula>
    </cfRule>
  </conditionalFormatting>
  <conditionalFormatting sqref="F52">
    <cfRule type="expression" dxfId="2" priority="1" stopIfTrue="1">
      <formula>$D$52="Y"</formula>
    </cfRule>
  </conditionalFormatting>
  <conditionalFormatting sqref="G52">
    <cfRule type="expression" dxfId="3" priority="5" stopIfTrue="1">
      <formula>$D$52="Y"</formula>
    </cfRule>
  </conditionalFormatting>
  <conditionalFormatting sqref="A53:C53">
    <cfRule type="expression" dxfId="1" priority="18" stopIfTrue="1">
      <formula>$D$53="N"</formula>
    </cfRule>
  </conditionalFormatting>
  <conditionalFormatting sqref="E53:F53">
    <cfRule type="expression" dxfId="2" priority="2" stopIfTrue="1">
      <formula>$D$53="Y"</formula>
    </cfRule>
  </conditionalFormatting>
  <conditionalFormatting sqref="G53">
    <cfRule type="expression" dxfId="3" priority="6" stopIfTrue="1">
      <formula>$D$53="Y"</formula>
    </cfRule>
  </conditionalFormatting>
  <conditionalFormatting sqref="A54:C54">
    <cfRule type="expression" dxfId="1" priority="19" stopIfTrue="1">
      <formula>$D$54="N"</formula>
    </cfRule>
  </conditionalFormatting>
  <conditionalFormatting sqref="E54:F54">
    <cfRule type="expression" dxfId="2" priority="3" stopIfTrue="1">
      <formula>$D$54="Y"</formula>
    </cfRule>
  </conditionalFormatting>
  <conditionalFormatting sqref="G54">
    <cfRule type="expression" dxfId="3" priority="7" stopIfTrue="1">
      <formula>$D$54="Y"</formula>
    </cfRule>
  </conditionalFormatting>
  <conditionalFormatting sqref="A55:C55">
    <cfRule type="expression" dxfId="1" priority="20" stopIfTrue="1">
      <formula>$D$55="N"</formula>
    </cfRule>
  </conditionalFormatting>
  <conditionalFormatting sqref="E55:F55">
    <cfRule type="expression" dxfId="2" priority="4" stopIfTrue="1">
      <formula>$D$55="Y"</formula>
    </cfRule>
  </conditionalFormatting>
  <conditionalFormatting sqref="G55">
    <cfRule type="expression" dxfId="3" priority="8" stopIfTrue="1">
      <formula>$D$55="Y"</formula>
    </cfRule>
  </conditionalFormatting>
  <conditionalFormatting sqref="A102:L102">
    <cfRule type="expression" dxfId="1" priority="21" stopIfTrue="1">
      <formula>$D$52="Y"</formula>
    </cfRule>
  </conditionalFormatting>
  <conditionalFormatting sqref="A103:H103">
    <cfRule type="expression" dxfId="1" priority="12" stopIfTrue="1">
      <formula>$D$53="Y"</formula>
    </cfRule>
  </conditionalFormatting>
  <conditionalFormatting sqref="I103:L103">
    <cfRule type="expression" dxfId="1" priority="11" stopIfTrue="1">
      <formula>$D$53="Y"</formula>
    </cfRule>
  </conditionalFormatting>
  <conditionalFormatting sqref="A104:H104">
    <cfRule type="expression" dxfId="1" priority="13" stopIfTrue="1">
      <formula>$D$54="Y"</formula>
    </cfRule>
  </conditionalFormatting>
  <conditionalFormatting sqref="I104:L104">
    <cfRule type="expression" dxfId="1" priority="9" stopIfTrue="1">
      <formula>$D$54="Y"</formula>
    </cfRule>
  </conditionalFormatting>
  <conditionalFormatting sqref="A105:H105">
    <cfRule type="expression" dxfId="1" priority="14" stopIfTrue="1">
      <formula>$D$55="Y"</formula>
    </cfRule>
  </conditionalFormatting>
  <conditionalFormatting sqref="I105:L105">
    <cfRule type="expression" dxfId="1" priority="10" stopIfTrue="1">
      <formula>$D$55="Y"</formula>
    </cfRule>
  </conditionalFormatting>
  <conditionalFormatting sqref="C35:C36 C38:C51 C12:C19">
    <cfRule type="cellIs" dxfId="4" priority="15" stopIfTrue="1" operator="equal">
      <formula>"VBAT"</formula>
    </cfRule>
  </conditionalFormatting>
  <dataValidations count="9">
    <dataValidation type="list" allowBlank="1" showInputMessage="1" showErrorMessage="1" sqref="C36 C38 C40 C42 C44 C46 C48 C50 C6:C9 C12:C34 C52:C56">
      <formula1>$C$197:$C$198</formula1>
    </dataValidation>
    <dataValidation type="list" allowBlank="1" showInputMessage="1" showErrorMessage="1" sqref="D52:D55">
      <formula1>$C$204:$C$207</formula1>
    </dataValidation>
    <dataValidation type="list" allowBlank="1" showInputMessage="1" showErrorMessage="1" sqref="D64">
      <formula1>$F$181:$F$182</formula1>
    </dataValidation>
    <dataValidation type="textLength" operator="lessThanOrEqual" allowBlank="1" showInputMessage="1" showErrorMessage="1" error="字符字数限制" sqref="F10:F11">
      <formula1>8</formula1>
    </dataValidation>
    <dataValidation type="textLength" operator="lessThanOrEqual" allowBlank="1" showInputMessage="1" showErrorMessage="1" error="字符字数超过限制" sqref="F6:F9 F12:F56 F71:F72 K94:K105">
      <formula1>8</formula1>
    </dataValidation>
    <dataValidation type="list" allowBlank="1" showInputMessage="1" showErrorMessage="1" sqref="D65">
      <formula1>$D$181:$D$183</formula1>
    </dataValidation>
    <dataValidation type="list" allowBlank="1" showInputMessage="1" showErrorMessage="1" sqref="D66">
      <formula1>$E$181:$E$183</formula1>
    </dataValidation>
    <dataValidation type="list" allowBlank="1" showInputMessage="1" showErrorMessage="1" sqref="D6:D9">
      <formula1>$D$197:$D$198</formula1>
    </dataValidation>
    <dataValidation type="textLength" operator="lessThanOrEqual" allowBlank="1" showInputMessage="1" showErrorMessage="1" error="字符超过字数限制" sqref="F59:F66">
      <formula1>8</formula1>
    </dataValidation>
  </dataValidations>
  <printOptions horizontalCentered="1"/>
  <pageMargins left="0.432638888888889" right="0.432638888888889" top="0.590277777777778" bottom="0.629166666666667" header="0.393055555555556" footer="0.393055555555556"/>
  <pageSetup paperSize="9" scale="53" fitToHeight="2" orientation="portrait"/>
  <headerFooter alignWithMargins="0">
    <oddHeader>&amp;L
&amp;C&amp;"Times New Roman,Normal"Ref:P204048
IndB&amp;R&amp;"Times New Roman,Normal"&amp;P/28</oddHeader>
    <oddFooter>&amp;L&amp;"Times New Roman,Gras"ACTIA Confidential</oddFooter>
  </headerFooter>
  <rowBreaks count="1" manualBreakCount="1">
    <brk id="66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8"/>
  <sheetViews>
    <sheetView tabSelected="1" view="pageBreakPreview" zoomScaleNormal="100" zoomScaleSheetLayoutView="100" topLeftCell="A43" workbookViewId="0">
      <selection activeCell="G21" sqref="G21"/>
    </sheetView>
  </sheetViews>
  <sheetFormatPr defaultColWidth="9" defaultRowHeight="12.75" outlineLevelCol="7"/>
  <cols>
    <col min="1" max="1" width="28.8857142857143" customWidth="1"/>
    <col min="2" max="2" width="15.6666666666667" customWidth="1"/>
    <col min="3" max="3" width="17.6666666666667" customWidth="1"/>
    <col min="4" max="4" width="11.3333333333333" customWidth="1"/>
    <col min="5" max="5" width="16.552380952381" customWidth="1"/>
    <col min="6" max="6" width="13.4380952380952" customWidth="1"/>
    <col min="7" max="7" width="19.3333333333333" customWidth="1"/>
    <col min="8" max="8" width="14.1047619047619" customWidth="1"/>
    <col min="9" max="9" width="1.43809523809524" customWidth="1"/>
  </cols>
  <sheetData>
    <row r="1" ht="23.25" spans="1:6">
      <c r="A1" s="638" t="s">
        <v>422</v>
      </c>
      <c r="C1" s="638" t="s">
        <v>423</v>
      </c>
      <c r="F1" s="639" t="s">
        <v>424</v>
      </c>
    </row>
    <row r="2" ht="3.75" customHeight="1"/>
    <row r="3" ht="18.75" customHeight="1" spans="1:1">
      <c r="A3" s="638" t="s">
        <v>425</v>
      </c>
    </row>
    <row r="4" ht="15.75" spans="1:8">
      <c r="A4" s="640" t="s">
        <v>3</v>
      </c>
      <c r="B4" s="641" t="s">
        <v>4</v>
      </c>
      <c r="C4" s="642" t="s">
        <v>5</v>
      </c>
      <c r="D4" s="643"/>
      <c r="E4" s="642" t="s">
        <v>426</v>
      </c>
      <c r="F4" s="643"/>
      <c r="G4" s="641" t="s">
        <v>7</v>
      </c>
      <c r="H4" s="644" t="s">
        <v>8</v>
      </c>
    </row>
    <row r="5" ht="16.5" spans="1:8">
      <c r="A5" s="645" t="s">
        <v>427</v>
      </c>
      <c r="B5" s="646" t="s">
        <v>428</v>
      </c>
      <c r="C5" s="647" t="s">
        <v>10</v>
      </c>
      <c r="D5" s="647" t="s">
        <v>11</v>
      </c>
      <c r="E5" s="647" t="s">
        <v>429</v>
      </c>
      <c r="F5" s="647" t="s">
        <v>430</v>
      </c>
      <c r="G5" s="646" t="s">
        <v>431</v>
      </c>
      <c r="H5" s="648" t="s">
        <v>432</v>
      </c>
    </row>
    <row r="6" spans="1:8">
      <c r="A6" s="649" t="s">
        <v>433</v>
      </c>
      <c r="B6" s="650" t="s">
        <v>434</v>
      </c>
      <c r="C6" s="651" t="s">
        <v>12</v>
      </c>
      <c r="D6" s="651" t="s">
        <v>17</v>
      </c>
      <c r="E6" s="652"/>
      <c r="F6" s="652"/>
      <c r="G6" s="653"/>
      <c r="H6" s="654"/>
    </row>
    <row r="7" spans="1:8">
      <c r="A7" s="655" t="s">
        <v>435</v>
      </c>
      <c r="B7" s="656" t="s">
        <v>436</v>
      </c>
      <c r="C7" s="657" t="s">
        <v>12</v>
      </c>
      <c r="D7" s="657" t="s">
        <v>17</v>
      </c>
      <c r="E7" s="658"/>
      <c r="F7" s="658"/>
      <c r="G7" s="659"/>
      <c r="H7" s="660"/>
    </row>
    <row r="8" spans="1:8">
      <c r="A8" s="655" t="s">
        <v>437</v>
      </c>
      <c r="B8" s="656" t="s">
        <v>438</v>
      </c>
      <c r="C8" s="657" t="s">
        <v>19</v>
      </c>
      <c r="D8" s="657" t="s">
        <v>17</v>
      </c>
      <c r="E8" s="658"/>
      <c r="F8" s="658"/>
      <c r="G8" s="661"/>
      <c r="H8" s="660"/>
    </row>
    <row r="9" spans="1:8">
      <c r="A9" s="655" t="s">
        <v>439</v>
      </c>
      <c r="B9" s="656" t="s">
        <v>440</v>
      </c>
      <c r="C9" s="657" t="s">
        <v>19</v>
      </c>
      <c r="D9" s="657" t="s">
        <v>17</v>
      </c>
      <c r="E9" s="658"/>
      <c r="F9" s="658"/>
      <c r="G9" s="661"/>
      <c r="H9" s="660"/>
    </row>
    <row r="10" spans="1:8">
      <c r="A10" s="655" t="s">
        <v>441</v>
      </c>
      <c r="B10" s="662" t="s">
        <v>442</v>
      </c>
      <c r="C10" s="657" t="s">
        <v>443</v>
      </c>
      <c r="D10" s="657" t="s">
        <v>17</v>
      </c>
      <c r="E10" s="658"/>
      <c r="F10" s="658"/>
      <c r="G10" s="661"/>
      <c r="H10" s="660"/>
    </row>
    <row r="11" spans="1:8">
      <c r="A11" s="655" t="s">
        <v>444</v>
      </c>
      <c r="B11" s="663" t="s">
        <v>445</v>
      </c>
      <c r="C11" s="664" t="s">
        <v>12</v>
      </c>
      <c r="D11" s="657"/>
      <c r="E11" s="658"/>
      <c r="F11" s="658"/>
      <c r="G11" s="665"/>
      <c r="H11" s="666"/>
    </row>
    <row r="12" spans="1:8">
      <c r="A12" s="655" t="s">
        <v>446</v>
      </c>
      <c r="B12" s="663" t="s">
        <v>447</v>
      </c>
      <c r="C12" s="664" t="s">
        <v>12</v>
      </c>
      <c r="D12" s="657"/>
      <c r="E12" s="658"/>
      <c r="F12" s="658"/>
      <c r="G12" s="665"/>
      <c r="H12" s="666"/>
    </row>
    <row r="13" spans="1:8">
      <c r="A13" s="655" t="s">
        <v>448</v>
      </c>
      <c r="B13" s="663" t="s">
        <v>449</v>
      </c>
      <c r="C13" s="664" t="s">
        <v>12</v>
      </c>
      <c r="D13" s="657"/>
      <c r="E13" s="658"/>
      <c r="F13" s="658"/>
      <c r="G13" s="659"/>
      <c r="H13" s="666"/>
    </row>
    <row r="14" spans="1:8">
      <c r="A14" s="655" t="s">
        <v>450</v>
      </c>
      <c r="B14" s="663" t="s">
        <v>451</v>
      </c>
      <c r="C14" s="664" t="s">
        <v>12</v>
      </c>
      <c r="D14" s="657"/>
      <c r="E14" s="658"/>
      <c r="F14" s="658"/>
      <c r="G14" s="665"/>
      <c r="H14" s="666"/>
    </row>
    <row r="15" spans="1:8">
      <c r="A15" s="655" t="s">
        <v>452</v>
      </c>
      <c r="B15" s="667" t="s">
        <v>453</v>
      </c>
      <c r="C15" s="664" t="s">
        <v>12</v>
      </c>
      <c r="D15" s="657"/>
      <c r="E15" s="658"/>
      <c r="F15" s="658"/>
      <c r="G15" s="668" t="s">
        <v>454</v>
      </c>
      <c r="H15" s="666"/>
    </row>
    <row r="16" spans="1:8">
      <c r="A16" s="655" t="s">
        <v>455</v>
      </c>
      <c r="B16" s="667" t="s">
        <v>456</v>
      </c>
      <c r="C16" s="664" t="s">
        <v>12</v>
      </c>
      <c r="D16" s="657"/>
      <c r="E16" s="658"/>
      <c r="F16" s="658"/>
      <c r="G16" s="668" t="s">
        <v>457</v>
      </c>
      <c r="H16" s="666"/>
    </row>
    <row r="17" spans="1:8">
      <c r="A17" s="655" t="s">
        <v>458</v>
      </c>
      <c r="B17" s="667" t="s">
        <v>459</v>
      </c>
      <c r="C17" s="664" t="s">
        <v>19</v>
      </c>
      <c r="D17" s="657"/>
      <c r="E17" s="658"/>
      <c r="F17" s="658"/>
      <c r="G17" s="659"/>
      <c r="H17" s="660"/>
    </row>
    <row r="18" spans="1:8">
      <c r="A18" s="655" t="s">
        <v>460</v>
      </c>
      <c r="B18" s="662" t="s">
        <v>461</v>
      </c>
      <c r="C18" s="664" t="s">
        <v>443</v>
      </c>
      <c r="D18" s="657"/>
      <c r="E18" s="658"/>
      <c r="F18" s="658"/>
      <c r="G18" s="665"/>
      <c r="H18" s="660"/>
    </row>
    <row r="19" spans="1:8">
      <c r="A19" s="655" t="s">
        <v>462</v>
      </c>
      <c r="B19" s="667" t="s">
        <v>463</v>
      </c>
      <c r="C19" s="664" t="s">
        <v>443</v>
      </c>
      <c r="D19" s="657"/>
      <c r="E19" s="658"/>
      <c r="F19" s="658"/>
      <c r="G19" s="669" t="s">
        <v>464</v>
      </c>
      <c r="H19" s="660"/>
    </row>
    <row r="20" spans="1:8">
      <c r="A20" s="655" t="s">
        <v>465</v>
      </c>
      <c r="B20" s="667" t="s">
        <v>466</v>
      </c>
      <c r="C20" s="664" t="s">
        <v>443</v>
      </c>
      <c r="D20" s="657"/>
      <c r="E20" s="658"/>
      <c r="F20" s="658"/>
      <c r="G20" s="669" t="s">
        <v>467</v>
      </c>
      <c r="H20" s="660"/>
    </row>
    <row r="21" spans="1:8">
      <c r="A21" s="655" t="s">
        <v>468</v>
      </c>
      <c r="B21" s="667" t="s">
        <v>469</v>
      </c>
      <c r="C21" s="664" t="s">
        <v>443</v>
      </c>
      <c r="D21" s="657"/>
      <c r="E21" s="658"/>
      <c r="F21" s="658"/>
      <c r="G21" s="670" t="s">
        <v>470</v>
      </c>
      <c r="H21" s="660"/>
    </row>
    <row r="22" spans="1:8">
      <c r="A22" s="655" t="s">
        <v>471</v>
      </c>
      <c r="B22" s="667" t="s">
        <v>472</v>
      </c>
      <c r="C22" s="664" t="s">
        <v>443</v>
      </c>
      <c r="D22" s="657"/>
      <c r="E22" s="658"/>
      <c r="F22" s="658"/>
      <c r="G22" s="659"/>
      <c r="H22" s="660"/>
    </row>
    <row r="23" spans="1:8">
      <c r="A23" s="655" t="s">
        <v>473</v>
      </c>
      <c r="B23" s="667" t="s">
        <v>474</v>
      </c>
      <c r="C23" s="664" t="s">
        <v>443</v>
      </c>
      <c r="D23" s="657"/>
      <c r="E23" s="658"/>
      <c r="F23" s="658"/>
      <c r="G23" s="665"/>
      <c r="H23" s="660"/>
    </row>
    <row r="24" spans="1:8">
      <c r="A24" s="655" t="s">
        <v>475</v>
      </c>
      <c r="B24" s="667" t="s">
        <v>476</v>
      </c>
      <c r="C24" s="664" t="s">
        <v>443</v>
      </c>
      <c r="D24" s="657"/>
      <c r="E24" s="658"/>
      <c r="F24" s="658"/>
      <c r="G24" s="665"/>
      <c r="H24" s="660"/>
    </row>
    <row r="25" spans="1:8">
      <c r="A25" s="655" t="s">
        <v>477</v>
      </c>
      <c r="B25" s="667" t="s">
        <v>478</v>
      </c>
      <c r="C25" s="664" t="s">
        <v>443</v>
      </c>
      <c r="D25" s="657"/>
      <c r="E25" s="658"/>
      <c r="F25" s="658"/>
      <c r="G25" s="665"/>
      <c r="H25" s="660"/>
    </row>
    <row r="26" spans="1:8">
      <c r="A26" s="671" t="s">
        <v>479</v>
      </c>
      <c r="B26" s="672" t="s">
        <v>480</v>
      </c>
      <c r="C26" s="673" t="s">
        <v>443</v>
      </c>
      <c r="D26" s="672"/>
      <c r="E26" s="674"/>
      <c r="F26" s="674"/>
      <c r="G26" s="675" t="s">
        <v>481</v>
      </c>
      <c r="H26" s="676"/>
    </row>
    <row r="27" spans="1:8">
      <c r="A27" s="671" t="s">
        <v>482</v>
      </c>
      <c r="B27" s="672" t="s">
        <v>483</v>
      </c>
      <c r="C27" s="673" t="s">
        <v>19</v>
      </c>
      <c r="D27" s="672"/>
      <c r="E27" s="674"/>
      <c r="F27" s="674"/>
      <c r="G27" s="677"/>
      <c r="H27" s="676"/>
    </row>
    <row r="28" spans="1:8">
      <c r="A28" s="655" t="s">
        <v>484</v>
      </c>
      <c r="B28" s="678" t="s">
        <v>485</v>
      </c>
      <c r="C28" s="679" t="s">
        <v>486</v>
      </c>
      <c r="D28" s="657"/>
      <c r="E28" s="658"/>
      <c r="F28" s="658"/>
      <c r="G28" s="680" t="s">
        <v>487</v>
      </c>
      <c r="H28" s="660"/>
    </row>
    <row r="29" spans="1:8">
      <c r="A29" s="655" t="s">
        <v>488</v>
      </c>
      <c r="B29" s="678" t="s">
        <v>489</v>
      </c>
      <c r="C29" s="657" t="s">
        <v>443</v>
      </c>
      <c r="D29" s="657"/>
      <c r="E29" s="658"/>
      <c r="F29" s="658"/>
      <c r="G29" s="665"/>
      <c r="H29" s="660"/>
    </row>
    <row r="30" spans="1:8">
      <c r="A30" s="655" t="s">
        <v>490</v>
      </c>
      <c r="B30" s="678" t="s">
        <v>491</v>
      </c>
      <c r="C30" s="657" t="s">
        <v>443</v>
      </c>
      <c r="D30" s="657"/>
      <c r="E30" s="658"/>
      <c r="F30" s="658"/>
      <c r="G30" s="659"/>
      <c r="H30" s="660"/>
    </row>
    <row r="31" spans="1:8">
      <c r="A31" s="655" t="s">
        <v>492</v>
      </c>
      <c r="B31" s="678" t="s">
        <v>493</v>
      </c>
      <c r="C31" s="657" t="s">
        <v>19</v>
      </c>
      <c r="D31" s="657"/>
      <c r="E31" s="658"/>
      <c r="F31" s="658"/>
      <c r="G31" s="670" t="s">
        <v>494</v>
      </c>
      <c r="H31" s="660"/>
    </row>
    <row r="32" spans="1:8">
      <c r="A32" s="655" t="s">
        <v>495</v>
      </c>
      <c r="B32" s="678" t="s">
        <v>496</v>
      </c>
      <c r="C32" s="657" t="s">
        <v>443</v>
      </c>
      <c r="D32" s="657"/>
      <c r="E32" s="658"/>
      <c r="F32" s="658"/>
      <c r="G32" s="681"/>
      <c r="H32" s="682"/>
    </row>
    <row r="33" spans="1:8">
      <c r="A33" s="655" t="s">
        <v>497</v>
      </c>
      <c r="B33" s="683" t="s">
        <v>498</v>
      </c>
      <c r="C33" s="657" t="s">
        <v>443</v>
      </c>
      <c r="D33" s="657"/>
      <c r="E33" s="658"/>
      <c r="F33" s="658"/>
      <c r="G33" s="681"/>
      <c r="H33" s="682"/>
    </row>
    <row r="34" spans="1:8">
      <c r="A34" s="655" t="s">
        <v>499</v>
      </c>
      <c r="B34" s="662" t="s">
        <v>500</v>
      </c>
      <c r="C34" s="657" t="s">
        <v>443</v>
      </c>
      <c r="D34" s="657"/>
      <c r="E34" s="658"/>
      <c r="F34" s="658"/>
      <c r="G34" s="665"/>
      <c r="H34" s="660"/>
    </row>
    <row r="35" ht="25.5" spans="1:8">
      <c r="A35" s="684" t="s">
        <v>501</v>
      </c>
      <c r="B35" s="685" t="s">
        <v>502</v>
      </c>
      <c r="C35" s="686" t="s">
        <v>206</v>
      </c>
      <c r="D35" s="657"/>
      <c r="E35" s="658"/>
      <c r="F35" s="658"/>
      <c r="G35" s="687"/>
      <c r="H35" s="688"/>
    </row>
    <row r="36" ht="23.25" customHeight="1" spans="1:8">
      <c r="A36" s="684" t="s">
        <v>503</v>
      </c>
      <c r="B36" s="689" t="s">
        <v>504</v>
      </c>
      <c r="C36" s="686" t="s">
        <v>206</v>
      </c>
      <c r="D36" s="657"/>
      <c r="E36" s="658"/>
      <c r="F36" s="658"/>
      <c r="G36" s="687"/>
      <c r="H36" s="688"/>
    </row>
    <row r="37" ht="23.25" customHeight="1" spans="1:8">
      <c r="A37" s="684" t="s">
        <v>505</v>
      </c>
      <c r="B37" s="689" t="s">
        <v>506</v>
      </c>
      <c r="C37" s="686" t="s">
        <v>206</v>
      </c>
      <c r="D37" s="657"/>
      <c r="E37" s="658"/>
      <c r="F37" s="658"/>
      <c r="G37" s="687"/>
      <c r="H37" s="688"/>
    </row>
    <row r="38" ht="24.75" customHeight="1" spans="1:8">
      <c r="A38" s="684" t="s">
        <v>507</v>
      </c>
      <c r="B38" s="689" t="s">
        <v>508</v>
      </c>
      <c r="C38" s="686" t="s">
        <v>509</v>
      </c>
      <c r="D38" s="657"/>
      <c r="E38" s="658"/>
      <c r="F38" s="658"/>
      <c r="G38" s="690"/>
      <c r="H38" s="688"/>
    </row>
    <row r="39" ht="23.25" customHeight="1" spans="1:8">
      <c r="A39" s="684" t="s">
        <v>510</v>
      </c>
      <c r="B39" s="689" t="s">
        <v>511</v>
      </c>
      <c r="C39" s="686" t="s">
        <v>512</v>
      </c>
      <c r="D39" s="657"/>
      <c r="E39" s="658"/>
      <c r="F39" s="658"/>
      <c r="G39" s="690"/>
      <c r="H39" s="691"/>
    </row>
    <row r="40" spans="1:8">
      <c r="A40" s="655" t="s">
        <v>513</v>
      </c>
      <c r="B40" s="656" t="s">
        <v>514</v>
      </c>
      <c r="C40" s="657" t="s">
        <v>19</v>
      </c>
      <c r="D40" s="657"/>
      <c r="E40" s="658"/>
      <c r="F40" s="658"/>
      <c r="G40" s="665"/>
      <c r="H40" s="660"/>
    </row>
    <row r="41" ht="13.5" spans="1:8">
      <c r="A41" s="692" t="s">
        <v>515</v>
      </c>
      <c r="B41" s="693" t="s">
        <v>516</v>
      </c>
      <c r="C41" s="694" t="s">
        <v>443</v>
      </c>
      <c r="D41" s="694"/>
      <c r="E41" s="695"/>
      <c r="F41" s="695"/>
      <c r="G41" s="696"/>
      <c r="H41" s="697"/>
    </row>
    <row r="42" ht="6" customHeight="1"/>
    <row r="43" ht="24" spans="1:1">
      <c r="A43" s="638" t="s">
        <v>517</v>
      </c>
    </row>
    <row r="44" ht="15.75" spans="1:8">
      <c r="A44" s="640" t="s">
        <v>3</v>
      </c>
      <c r="B44" s="641" t="s">
        <v>4</v>
      </c>
      <c r="C44" s="641" t="s">
        <v>518</v>
      </c>
      <c r="D44" s="641" t="s">
        <v>519</v>
      </c>
      <c r="E44" s="641" t="s">
        <v>520</v>
      </c>
      <c r="F44" s="641" t="s">
        <v>426</v>
      </c>
      <c r="G44" s="641" t="s">
        <v>7</v>
      </c>
      <c r="H44" s="644" t="s">
        <v>8</v>
      </c>
    </row>
    <row r="45" ht="16.5" spans="1:8">
      <c r="A45" s="645" t="s">
        <v>427</v>
      </c>
      <c r="B45" s="646" t="s">
        <v>428</v>
      </c>
      <c r="C45" s="646" t="s">
        <v>521</v>
      </c>
      <c r="D45" s="646" t="s">
        <v>522</v>
      </c>
      <c r="E45" s="646" t="s">
        <v>523</v>
      </c>
      <c r="F45" s="698" t="s">
        <v>524</v>
      </c>
      <c r="G45" s="646" t="s">
        <v>431</v>
      </c>
      <c r="H45" s="648" t="s">
        <v>432</v>
      </c>
    </row>
    <row r="46" spans="1:8">
      <c r="A46" s="649" t="s">
        <v>525</v>
      </c>
      <c r="B46" s="699" t="s">
        <v>526</v>
      </c>
      <c r="C46" s="651" t="s">
        <v>527</v>
      </c>
      <c r="D46" s="700" t="s">
        <v>12</v>
      </c>
      <c r="E46" s="701">
        <v>30</v>
      </c>
      <c r="F46" s="702"/>
      <c r="G46" s="703" t="s">
        <v>528</v>
      </c>
      <c r="H46" s="704"/>
    </row>
    <row r="47" spans="1:8">
      <c r="A47" s="655" t="s">
        <v>529</v>
      </c>
      <c r="B47" s="667" t="s">
        <v>530</v>
      </c>
      <c r="C47" s="657" t="s">
        <v>527</v>
      </c>
      <c r="D47" s="705" t="s">
        <v>12</v>
      </c>
      <c r="E47" s="706">
        <v>21</v>
      </c>
      <c r="F47" s="707"/>
      <c r="G47" s="670" t="s">
        <v>531</v>
      </c>
      <c r="H47" s="666"/>
    </row>
    <row r="48" spans="1:8">
      <c r="A48" s="655" t="s">
        <v>532</v>
      </c>
      <c r="B48" s="667" t="s">
        <v>533</v>
      </c>
      <c r="C48" s="657" t="s">
        <v>527</v>
      </c>
      <c r="D48" s="708" t="s">
        <v>534</v>
      </c>
      <c r="E48" s="706">
        <v>30</v>
      </c>
      <c r="F48" s="707"/>
      <c r="G48" s="670" t="s">
        <v>535</v>
      </c>
      <c r="H48" s="666"/>
    </row>
    <row r="49" spans="1:8">
      <c r="A49" s="655" t="s">
        <v>536</v>
      </c>
      <c r="B49" s="667" t="s">
        <v>537</v>
      </c>
      <c r="C49" s="657" t="s">
        <v>527</v>
      </c>
      <c r="D49" s="708" t="s">
        <v>534</v>
      </c>
      <c r="E49" s="706">
        <v>20</v>
      </c>
      <c r="F49" s="707"/>
      <c r="G49" s="670" t="s">
        <v>538</v>
      </c>
      <c r="H49" s="660"/>
    </row>
    <row r="50" spans="1:8">
      <c r="A50" s="655" t="s">
        <v>539</v>
      </c>
      <c r="B50" s="667" t="s">
        <v>540</v>
      </c>
      <c r="C50" s="657" t="s">
        <v>527</v>
      </c>
      <c r="D50" s="705" t="s">
        <v>12</v>
      </c>
      <c r="E50" s="706">
        <v>21</v>
      </c>
      <c r="F50" s="707"/>
      <c r="G50" s="670" t="s">
        <v>541</v>
      </c>
      <c r="H50" s="666"/>
    </row>
    <row r="51" spans="1:8">
      <c r="A51" s="655" t="s">
        <v>542</v>
      </c>
      <c r="B51" s="662" t="s">
        <v>543</v>
      </c>
      <c r="C51" s="657" t="s">
        <v>527</v>
      </c>
      <c r="D51" s="708" t="s">
        <v>534</v>
      </c>
      <c r="E51" s="706">
        <v>48</v>
      </c>
      <c r="F51" s="707"/>
      <c r="G51" s="670" t="s">
        <v>544</v>
      </c>
      <c r="H51" s="666"/>
    </row>
    <row r="52" spans="1:8">
      <c r="A52" s="655" t="s">
        <v>545</v>
      </c>
      <c r="B52" s="662" t="s">
        <v>546</v>
      </c>
      <c r="C52" s="657" t="s">
        <v>527</v>
      </c>
      <c r="D52" s="708" t="s">
        <v>534</v>
      </c>
      <c r="E52" s="706">
        <v>21</v>
      </c>
      <c r="F52" s="707"/>
      <c r="G52" s="670" t="s">
        <v>547</v>
      </c>
      <c r="H52" s="666"/>
    </row>
    <row r="53" spans="1:8">
      <c r="A53" s="655" t="s">
        <v>548</v>
      </c>
      <c r="B53" s="678" t="s">
        <v>549</v>
      </c>
      <c r="C53" s="657" t="s">
        <v>527</v>
      </c>
      <c r="D53" s="708" t="s">
        <v>534</v>
      </c>
      <c r="E53" s="706">
        <v>48</v>
      </c>
      <c r="F53" s="707"/>
      <c r="G53" s="670" t="s">
        <v>320</v>
      </c>
      <c r="H53" s="660"/>
    </row>
    <row r="54" spans="1:8">
      <c r="A54" s="655" t="s">
        <v>550</v>
      </c>
      <c r="B54" s="678" t="s">
        <v>551</v>
      </c>
      <c r="C54" s="657" t="s">
        <v>552</v>
      </c>
      <c r="D54" s="708" t="s">
        <v>534</v>
      </c>
      <c r="E54" s="706">
        <v>21</v>
      </c>
      <c r="F54" s="707"/>
      <c r="G54" s="668" t="s">
        <v>553</v>
      </c>
      <c r="H54" s="660"/>
    </row>
    <row r="55" spans="1:8">
      <c r="A55" s="655" t="s">
        <v>554</v>
      </c>
      <c r="B55" s="678" t="s">
        <v>555</v>
      </c>
      <c r="C55" s="657" t="s">
        <v>552</v>
      </c>
      <c r="D55" s="708" t="s">
        <v>534</v>
      </c>
      <c r="E55" s="706">
        <v>21</v>
      </c>
      <c r="F55" s="707"/>
      <c r="G55" s="670" t="s">
        <v>556</v>
      </c>
      <c r="H55" s="660"/>
    </row>
    <row r="56" spans="1:8">
      <c r="A56" s="655" t="s">
        <v>557</v>
      </c>
      <c r="B56" s="678" t="s">
        <v>558</v>
      </c>
      <c r="C56" s="657" t="s">
        <v>552</v>
      </c>
      <c r="D56" s="708" t="s">
        <v>534</v>
      </c>
      <c r="E56" s="706">
        <v>21</v>
      </c>
      <c r="F56" s="707"/>
      <c r="G56" s="681"/>
      <c r="H56" s="660"/>
    </row>
    <row r="57" spans="1:8">
      <c r="A57" s="655" t="s">
        <v>559</v>
      </c>
      <c r="B57" s="678" t="s">
        <v>560</v>
      </c>
      <c r="C57" s="657" t="s">
        <v>552</v>
      </c>
      <c r="D57" s="708" t="s">
        <v>534</v>
      </c>
      <c r="E57" s="706">
        <v>21</v>
      </c>
      <c r="F57" s="707"/>
      <c r="G57" s="670" t="s">
        <v>561</v>
      </c>
      <c r="H57" s="666"/>
    </row>
    <row r="58" spans="1:8">
      <c r="A58" s="655" t="s">
        <v>562</v>
      </c>
      <c r="B58" s="683" t="s">
        <v>563</v>
      </c>
      <c r="C58" s="657" t="s">
        <v>552</v>
      </c>
      <c r="D58" s="708" t="s">
        <v>534</v>
      </c>
      <c r="E58" s="706">
        <v>20</v>
      </c>
      <c r="F58" s="707"/>
      <c r="G58" s="659"/>
      <c r="H58" s="682"/>
    </row>
    <row r="59" spans="1:8">
      <c r="A59" s="655" t="s">
        <v>564</v>
      </c>
      <c r="B59" s="662" t="s">
        <v>565</v>
      </c>
      <c r="C59" s="657" t="s">
        <v>552</v>
      </c>
      <c r="D59" s="708" t="s">
        <v>534</v>
      </c>
      <c r="E59" s="706">
        <v>21</v>
      </c>
      <c r="F59" s="707"/>
      <c r="G59" s="670" t="s">
        <v>566</v>
      </c>
      <c r="H59" s="660"/>
    </row>
    <row r="60" spans="1:8">
      <c r="A60" s="655" t="s">
        <v>567</v>
      </c>
      <c r="B60" s="662" t="s">
        <v>568</v>
      </c>
      <c r="C60" s="657" t="s">
        <v>552</v>
      </c>
      <c r="D60" s="705" t="s">
        <v>12</v>
      </c>
      <c r="E60" s="706">
        <v>21</v>
      </c>
      <c r="F60" s="707"/>
      <c r="G60" s="670" t="s">
        <v>569</v>
      </c>
      <c r="H60" s="666"/>
    </row>
    <row r="61" spans="1:8">
      <c r="A61" s="655" t="s">
        <v>570</v>
      </c>
      <c r="B61" s="662" t="s">
        <v>571</v>
      </c>
      <c r="C61" s="657" t="s">
        <v>552</v>
      </c>
      <c r="D61" s="708" t="s">
        <v>534</v>
      </c>
      <c r="E61" s="706">
        <v>10</v>
      </c>
      <c r="F61" s="707"/>
      <c r="G61" s="659" t="s">
        <v>572</v>
      </c>
      <c r="H61" s="660"/>
    </row>
    <row r="62" spans="1:8">
      <c r="A62" s="655" t="s">
        <v>573</v>
      </c>
      <c r="B62" s="683" t="s">
        <v>574</v>
      </c>
      <c r="C62" s="657" t="s">
        <v>575</v>
      </c>
      <c r="D62" s="709" t="s">
        <v>576</v>
      </c>
      <c r="E62" s="706">
        <v>150</v>
      </c>
      <c r="F62" s="707"/>
      <c r="G62" s="710" t="s">
        <v>315</v>
      </c>
      <c r="H62" s="666"/>
    </row>
    <row r="63" spans="1:8">
      <c r="A63" s="655" t="s">
        <v>577</v>
      </c>
      <c r="B63" s="683" t="s">
        <v>578</v>
      </c>
      <c r="C63" s="657" t="s">
        <v>579</v>
      </c>
      <c r="D63" s="708" t="s">
        <v>534</v>
      </c>
      <c r="E63" s="706">
        <v>150</v>
      </c>
      <c r="F63" s="707"/>
      <c r="G63" s="711" t="s">
        <v>580</v>
      </c>
      <c r="H63" s="660"/>
    </row>
    <row r="64" spans="1:8">
      <c r="A64" s="655" t="s">
        <v>581</v>
      </c>
      <c r="B64" s="678" t="s">
        <v>582</v>
      </c>
      <c r="C64" s="657" t="s">
        <v>579</v>
      </c>
      <c r="D64" s="708" t="s">
        <v>534</v>
      </c>
      <c r="E64" s="706">
        <v>150</v>
      </c>
      <c r="F64" s="707"/>
      <c r="G64" s="710" t="s">
        <v>583</v>
      </c>
      <c r="H64" s="660"/>
    </row>
    <row r="65" spans="1:8">
      <c r="A65" s="655" t="s">
        <v>584</v>
      </c>
      <c r="B65" s="667" t="s">
        <v>585</v>
      </c>
      <c r="C65" s="657" t="s">
        <v>586</v>
      </c>
      <c r="D65" s="709" t="s">
        <v>576</v>
      </c>
      <c r="E65" s="706">
        <v>140</v>
      </c>
      <c r="F65" s="707"/>
      <c r="G65" s="712" t="s">
        <v>587</v>
      </c>
      <c r="H65" s="666"/>
    </row>
    <row r="66" spans="1:8">
      <c r="A66" s="713" t="s">
        <v>588</v>
      </c>
      <c r="B66" s="667" t="s">
        <v>589</v>
      </c>
      <c r="C66" s="714" t="s">
        <v>590</v>
      </c>
      <c r="D66" s="708" t="s">
        <v>534</v>
      </c>
      <c r="E66" s="706"/>
      <c r="F66" s="707"/>
      <c r="G66" s="711"/>
      <c r="H66" s="660"/>
    </row>
    <row r="67" spans="1:8">
      <c r="A67" s="655" t="s">
        <v>591</v>
      </c>
      <c r="B67" s="667" t="s">
        <v>592</v>
      </c>
      <c r="C67" s="657" t="s">
        <v>593</v>
      </c>
      <c r="D67" s="708" t="s">
        <v>534</v>
      </c>
      <c r="E67" s="706">
        <v>100</v>
      </c>
      <c r="F67" s="707"/>
      <c r="G67" s="710" t="s">
        <v>594</v>
      </c>
      <c r="H67" s="660"/>
    </row>
    <row r="68" spans="1:8">
      <c r="A68" s="655" t="s">
        <v>595</v>
      </c>
      <c r="B68" s="656" t="s">
        <v>596</v>
      </c>
      <c r="C68" s="657" t="s">
        <v>593</v>
      </c>
      <c r="D68" s="709" t="s">
        <v>576</v>
      </c>
      <c r="E68" s="706">
        <v>100</v>
      </c>
      <c r="F68" s="707"/>
      <c r="G68" s="710" t="s">
        <v>312</v>
      </c>
      <c r="H68" s="666"/>
    </row>
    <row r="69" spans="1:8">
      <c r="A69" s="655" t="s">
        <v>597</v>
      </c>
      <c r="B69" s="656" t="s">
        <v>598</v>
      </c>
      <c r="C69" s="657" t="s">
        <v>593</v>
      </c>
      <c r="D69" s="709" t="s">
        <v>576</v>
      </c>
      <c r="E69" s="706">
        <v>140</v>
      </c>
      <c r="F69" s="707"/>
      <c r="G69" s="710" t="s">
        <v>599</v>
      </c>
      <c r="H69" s="666"/>
    </row>
    <row r="70" spans="1:8">
      <c r="A70" s="655" t="s">
        <v>600</v>
      </c>
      <c r="B70" s="656" t="s">
        <v>601</v>
      </c>
      <c r="C70" s="657" t="s">
        <v>593</v>
      </c>
      <c r="D70" s="709" t="s">
        <v>576</v>
      </c>
      <c r="E70" s="706">
        <v>150</v>
      </c>
      <c r="F70" s="707"/>
      <c r="G70" s="710" t="s">
        <v>602</v>
      </c>
      <c r="H70" s="666"/>
    </row>
    <row r="71" spans="1:8">
      <c r="A71" s="655" t="s">
        <v>603</v>
      </c>
      <c r="B71" s="656" t="s">
        <v>604</v>
      </c>
      <c r="C71" s="657" t="s">
        <v>593</v>
      </c>
      <c r="D71" s="705" t="s">
        <v>12</v>
      </c>
      <c r="E71" s="706">
        <v>21</v>
      </c>
      <c r="F71" s="707"/>
      <c r="G71" s="715" t="s">
        <v>605</v>
      </c>
      <c r="H71" s="660"/>
    </row>
    <row r="72" spans="1:8">
      <c r="A72" s="655" t="s">
        <v>606</v>
      </c>
      <c r="B72" s="656" t="s">
        <v>607</v>
      </c>
      <c r="C72" s="657" t="s">
        <v>593</v>
      </c>
      <c r="D72" s="705" t="s">
        <v>12</v>
      </c>
      <c r="E72" s="706">
        <v>21</v>
      </c>
      <c r="F72" s="707"/>
      <c r="G72" s="710" t="s">
        <v>608</v>
      </c>
      <c r="H72" s="666"/>
    </row>
    <row r="73" spans="1:8">
      <c r="A73" s="655" t="s">
        <v>609</v>
      </c>
      <c r="B73" s="656" t="s">
        <v>610</v>
      </c>
      <c r="C73" s="657" t="s">
        <v>593</v>
      </c>
      <c r="D73" s="709" t="s">
        <v>576</v>
      </c>
      <c r="E73" s="706">
        <v>21</v>
      </c>
      <c r="F73" s="707"/>
      <c r="G73" s="712"/>
      <c r="H73" s="666"/>
    </row>
    <row r="74" spans="1:8">
      <c r="A74" s="655" t="s">
        <v>611</v>
      </c>
      <c r="B74" s="656" t="s">
        <v>612</v>
      </c>
      <c r="C74" s="657" t="s">
        <v>593</v>
      </c>
      <c r="D74" s="708" t="s">
        <v>534</v>
      </c>
      <c r="E74" s="706">
        <v>50</v>
      </c>
      <c r="F74" s="707"/>
      <c r="G74" s="710" t="s">
        <v>613</v>
      </c>
      <c r="H74" s="666"/>
    </row>
    <row r="75" spans="1:8">
      <c r="A75" s="655" t="s">
        <v>614</v>
      </c>
      <c r="B75" s="662" t="s">
        <v>615</v>
      </c>
      <c r="C75" s="657" t="s">
        <v>593</v>
      </c>
      <c r="D75" s="708" t="s">
        <v>534</v>
      </c>
      <c r="E75" s="706">
        <v>50</v>
      </c>
      <c r="F75" s="707"/>
      <c r="G75" s="710" t="s">
        <v>616</v>
      </c>
      <c r="H75" s="666"/>
    </row>
    <row r="76" spans="1:8">
      <c r="A76" s="655" t="s">
        <v>617</v>
      </c>
      <c r="B76" s="662" t="s">
        <v>618</v>
      </c>
      <c r="C76" s="657" t="s">
        <v>593</v>
      </c>
      <c r="D76" s="705" t="s">
        <v>12</v>
      </c>
      <c r="E76" s="706">
        <v>60</v>
      </c>
      <c r="F76" s="707"/>
      <c r="G76" s="712" t="s">
        <v>619</v>
      </c>
      <c r="H76" s="682"/>
    </row>
    <row r="77" spans="1:8">
      <c r="A77" s="655" t="s">
        <v>620</v>
      </c>
      <c r="B77" s="678" t="s">
        <v>621</v>
      </c>
      <c r="C77" s="657" t="s">
        <v>593</v>
      </c>
      <c r="D77" s="705" t="s">
        <v>12</v>
      </c>
      <c r="E77" s="706">
        <v>60</v>
      </c>
      <c r="F77" s="707"/>
      <c r="G77" s="670" t="s">
        <v>358</v>
      </c>
      <c r="H77" s="660"/>
    </row>
    <row r="78" spans="1:8">
      <c r="A78" s="655" t="s">
        <v>622</v>
      </c>
      <c r="B78" s="667" t="s">
        <v>623</v>
      </c>
      <c r="C78" s="657" t="s">
        <v>624</v>
      </c>
      <c r="D78" s="708" t="s">
        <v>534</v>
      </c>
      <c r="E78" s="706">
        <v>150</v>
      </c>
      <c r="F78" s="707"/>
      <c r="G78" s="670" t="s">
        <v>625</v>
      </c>
      <c r="H78" s="660"/>
    </row>
    <row r="79" spans="1:8">
      <c r="A79" s="655" t="s">
        <v>626</v>
      </c>
      <c r="B79" s="683" t="s">
        <v>627</v>
      </c>
      <c r="C79" s="657" t="s">
        <v>624</v>
      </c>
      <c r="D79" s="708" t="s">
        <v>534</v>
      </c>
      <c r="E79" s="706">
        <v>150</v>
      </c>
      <c r="F79" s="707"/>
      <c r="G79" s="665" t="s">
        <v>628</v>
      </c>
      <c r="H79" s="660"/>
    </row>
    <row r="80" spans="1:8">
      <c r="A80" s="655" t="s">
        <v>629</v>
      </c>
      <c r="B80" s="678" t="s">
        <v>630</v>
      </c>
      <c r="C80" s="657" t="s">
        <v>624</v>
      </c>
      <c r="D80" s="708" t="s">
        <v>534</v>
      </c>
      <c r="E80" s="706">
        <v>150</v>
      </c>
      <c r="F80" s="707"/>
      <c r="G80" s="665" t="s">
        <v>631</v>
      </c>
      <c r="H80" s="666"/>
    </row>
    <row r="81" spans="1:8">
      <c r="A81" s="716" t="s">
        <v>632</v>
      </c>
      <c r="B81" s="717" t="s">
        <v>633</v>
      </c>
      <c r="C81" s="718" t="s">
        <v>624</v>
      </c>
      <c r="D81" s="719" t="s">
        <v>576</v>
      </c>
      <c r="E81" s="720">
        <v>140</v>
      </c>
      <c r="F81" s="721"/>
      <c r="G81" s="722" t="s">
        <v>317</v>
      </c>
      <c r="H81" s="723"/>
    </row>
    <row r="82" spans="1:8">
      <c r="A82" s="655" t="s">
        <v>634</v>
      </c>
      <c r="B82" s="656" t="s">
        <v>635</v>
      </c>
      <c r="C82" s="724" t="s">
        <v>636</v>
      </c>
      <c r="D82" s="725"/>
      <c r="E82" s="707"/>
      <c r="F82" s="707"/>
      <c r="G82" s="659"/>
      <c r="H82" s="660"/>
    </row>
    <row r="83" spans="1:8">
      <c r="A83" s="716" t="s">
        <v>637</v>
      </c>
      <c r="B83" s="678" t="s">
        <v>638</v>
      </c>
      <c r="C83" s="724" t="s">
        <v>639</v>
      </c>
      <c r="D83" s="725"/>
      <c r="E83" s="707"/>
      <c r="F83" s="707"/>
      <c r="G83" s="665" t="s">
        <v>572</v>
      </c>
      <c r="H83" s="660" t="s">
        <v>640</v>
      </c>
    </row>
    <row r="84" ht="13.5" spans="1:8">
      <c r="A84" s="692" t="s">
        <v>641</v>
      </c>
      <c r="B84" s="726" t="s">
        <v>642</v>
      </c>
      <c r="C84" s="727" t="s">
        <v>639</v>
      </c>
      <c r="D84" s="728"/>
      <c r="E84" s="729"/>
      <c r="F84" s="729"/>
      <c r="G84" s="730" t="s">
        <v>572</v>
      </c>
      <c r="H84" s="731" t="s">
        <v>640</v>
      </c>
    </row>
    <row r="87" ht="24" spans="1:1">
      <c r="A87" s="638" t="s">
        <v>43</v>
      </c>
    </row>
    <row r="88" ht="30.75" spans="1:4">
      <c r="A88" s="732" t="s">
        <v>643</v>
      </c>
      <c r="B88" s="733" t="s">
        <v>644</v>
      </c>
      <c r="C88" s="733" t="s">
        <v>645</v>
      </c>
      <c r="D88" s="734"/>
    </row>
    <row r="89" spans="1:4">
      <c r="A89" s="735" t="s">
        <v>646</v>
      </c>
      <c r="B89" s="736" t="s">
        <v>647</v>
      </c>
      <c r="C89" s="736" t="s">
        <v>648</v>
      </c>
      <c r="D89" s="737"/>
    </row>
    <row r="90" spans="1:4">
      <c r="A90" s="671" t="s">
        <v>649</v>
      </c>
      <c r="B90" s="738" t="s">
        <v>650</v>
      </c>
      <c r="C90" s="738" t="s">
        <v>651</v>
      </c>
      <c r="D90" s="739"/>
    </row>
    <row r="91" spans="1:4">
      <c r="A91" s="671" t="s">
        <v>646</v>
      </c>
      <c r="B91" s="738" t="s">
        <v>652</v>
      </c>
      <c r="C91" s="738" t="s">
        <v>648</v>
      </c>
      <c r="D91" s="739"/>
    </row>
    <row r="92" spans="1:4">
      <c r="A92" s="671" t="s">
        <v>649</v>
      </c>
      <c r="B92" s="738" t="s">
        <v>653</v>
      </c>
      <c r="C92" s="738" t="s">
        <v>651</v>
      </c>
      <c r="D92" s="739"/>
    </row>
    <row r="93" spans="1:4">
      <c r="A93" s="671" t="s">
        <v>654</v>
      </c>
      <c r="B93" s="738" t="s">
        <v>655</v>
      </c>
      <c r="C93" s="738" t="s">
        <v>656</v>
      </c>
      <c r="D93" s="739"/>
    </row>
    <row r="94" spans="1:4">
      <c r="A94" s="655" t="s">
        <v>19</v>
      </c>
      <c r="B94" s="740" t="s">
        <v>657</v>
      </c>
      <c r="C94" s="740" t="s">
        <v>19</v>
      </c>
      <c r="D94" s="741"/>
    </row>
    <row r="95" spans="1:4">
      <c r="A95" s="655" t="s">
        <v>658</v>
      </c>
      <c r="B95" s="740" t="s">
        <v>659</v>
      </c>
      <c r="C95" s="740" t="s">
        <v>660</v>
      </c>
      <c r="D95" s="741" t="s">
        <v>661</v>
      </c>
    </row>
    <row r="96" spans="1:4">
      <c r="A96" s="655" t="s">
        <v>662</v>
      </c>
      <c r="B96" s="740" t="s">
        <v>663</v>
      </c>
      <c r="C96" s="740" t="s">
        <v>660</v>
      </c>
      <c r="D96" s="741" t="s">
        <v>661</v>
      </c>
    </row>
    <row r="97" spans="1:4">
      <c r="A97" s="655" t="s">
        <v>664</v>
      </c>
      <c r="B97" s="740" t="s">
        <v>665</v>
      </c>
      <c r="C97" s="740" t="s">
        <v>666</v>
      </c>
      <c r="D97" s="742"/>
    </row>
    <row r="98" spans="1:4">
      <c r="A98" s="655" t="s">
        <v>667</v>
      </c>
      <c r="B98" s="740" t="s">
        <v>668</v>
      </c>
      <c r="C98" s="740" t="s">
        <v>669</v>
      </c>
      <c r="D98" s="742"/>
    </row>
    <row r="99" ht="13.5" spans="1:4">
      <c r="A99" s="692" t="s">
        <v>670</v>
      </c>
      <c r="B99" s="743" t="s">
        <v>671</v>
      </c>
      <c r="C99" s="744" t="s">
        <v>656</v>
      </c>
      <c r="D99" s="745"/>
    </row>
    <row r="100" spans="1:1">
      <c r="A100" s="746" t="s">
        <v>672</v>
      </c>
    </row>
    <row r="102" ht="24" spans="1:1">
      <c r="A102" s="638" t="s">
        <v>519</v>
      </c>
    </row>
    <row r="103" ht="32.25" spans="1:6">
      <c r="A103" s="747" t="s">
        <v>643</v>
      </c>
      <c r="B103" s="748" t="s">
        <v>673</v>
      </c>
      <c r="C103" s="748" t="s">
        <v>645</v>
      </c>
      <c r="D103" s="749"/>
      <c r="E103" s="748" t="s">
        <v>674</v>
      </c>
      <c r="F103" s="750" t="s">
        <v>675</v>
      </c>
    </row>
    <row r="104" ht="15.75" spans="1:6">
      <c r="A104" s="649" t="s">
        <v>12</v>
      </c>
      <c r="B104" s="751" t="s">
        <v>676</v>
      </c>
      <c r="C104" s="752" t="s">
        <v>677</v>
      </c>
      <c r="D104" s="751"/>
      <c r="E104" s="753">
        <f>SUM(E46,E47,E50,E60,E77,E76,E72,E71)/24</f>
        <v>10.625</v>
      </c>
      <c r="F104" s="754" t="str">
        <f>CONCATENATE(INT(INT(E104*1.2/10)+1)*10,"A 保险")</f>
        <v>20A 保险</v>
      </c>
    </row>
    <row r="105" ht="15.75" spans="1:6">
      <c r="A105" s="655" t="s">
        <v>534</v>
      </c>
      <c r="B105" s="740" t="s">
        <v>678</v>
      </c>
      <c r="C105" s="755" t="s">
        <v>679</v>
      </c>
      <c r="D105" s="740"/>
      <c r="E105" s="756">
        <f>SUM(E48,E49,E51,E52,E53,E54,E55,E56,E57,E58,E59,E61,E63,E64,E66,E67,E74,E75,E78,E79,E80)/24/2</f>
        <v>26.0833333333333</v>
      </c>
      <c r="F105" s="757" t="str">
        <f>CONCATENATE(INT(INT(E105*1.1/10)+1)*10,"A 保险")</f>
        <v>30A 保险</v>
      </c>
    </row>
    <row r="106" ht="15.75" spans="1:6">
      <c r="A106" s="655" t="s">
        <v>534</v>
      </c>
      <c r="B106" s="740" t="s">
        <v>680</v>
      </c>
      <c r="C106" s="758"/>
      <c r="D106" s="740"/>
      <c r="E106" s="756">
        <f>SUM(E48,E49,E51,E52,E53,E54,E55,E56,E57,E58,E59,E61,E63,E64,E66,E67,E74,E75,E78,E79,E80)/24/2</f>
        <v>26.0833333333333</v>
      </c>
      <c r="F106" s="757" t="str">
        <f>CONCATENATE(INT(INT(E106*1.1/10)+1)*10,"A 保险")</f>
        <v>30A 保险</v>
      </c>
    </row>
    <row r="107" ht="15.75" spans="1:6">
      <c r="A107" s="655" t="s">
        <v>576</v>
      </c>
      <c r="B107" s="740" t="s">
        <v>681</v>
      </c>
      <c r="C107" s="759" t="s">
        <v>682</v>
      </c>
      <c r="D107" s="740"/>
      <c r="E107" s="756">
        <f>SUM(E62,E68,E70,E69,E73,E81,E65)/24/3</f>
        <v>11.6805555555556</v>
      </c>
      <c r="F107" s="757" t="str">
        <f t="shared" ref="F107:F109" si="0">CONCATENATE(INT(INT(E107*1.2/10)+1)*10,"A 保险")</f>
        <v>20A 保险</v>
      </c>
    </row>
    <row r="108" ht="15.75" spans="1:6">
      <c r="A108" s="655" t="s">
        <v>576</v>
      </c>
      <c r="B108" s="740" t="s">
        <v>683</v>
      </c>
      <c r="C108" s="760"/>
      <c r="D108" s="740"/>
      <c r="E108" s="756">
        <f>SUM(E62,E68,E70,E69,E73,E81,E65)/24/3</f>
        <v>11.6805555555556</v>
      </c>
      <c r="F108" s="757" t="str">
        <f t="shared" si="0"/>
        <v>20A 保险</v>
      </c>
    </row>
    <row r="109" ht="15.75" spans="1:6">
      <c r="A109" s="655" t="s">
        <v>576</v>
      </c>
      <c r="B109" s="740" t="s">
        <v>684</v>
      </c>
      <c r="C109" s="761"/>
      <c r="D109" s="740"/>
      <c r="E109" s="756">
        <f>SUM(E62,E68,E70,E69,E73,E81,E65)/24/3</f>
        <v>11.6805555555556</v>
      </c>
      <c r="F109" s="757" t="str">
        <f t="shared" si="0"/>
        <v>20A 保险</v>
      </c>
    </row>
    <row r="110" spans="1:6">
      <c r="A110" s="716" t="s">
        <v>19</v>
      </c>
      <c r="B110" s="762" t="s">
        <v>657</v>
      </c>
      <c r="C110" s="763" t="s">
        <v>685</v>
      </c>
      <c r="D110" s="764"/>
      <c r="E110" s="765"/>
      <c r="F110" s="766"/>
    </row>
    <row r="111" ht="13.5" spans="1:6">
      <c r="A111" s="692" t="s">
        <v>19</v>
      </c>
      <c r="B111" s="743" t="s">
        <v>686</v>
      </c>
      <c r="C111" s="744" t="s">
        <v>685</v>
      </c>
      <c r="D111" s="728"/>
      <c r="E111" s="728"/>
      <c r="F111" s="767"/>
    </row>
    <row r="123" ht="6.75" customHeight="1"/>
    <row r="126" ht="15" customHeight="1"/>
    <row r="128" ht="25.5" spans="1:2">
      <c r="A128" s="768" t="s">
        <v>687</v>
      </c>
      <c r="B128" s="768" t="s">
        <v>688</v>
      </c>
    </row>
    <row r="129" ht="25.5" spans="1:2">
      <c r="A129" s="768" t="s">
        <v>689</v>
      </c>
      <c r="B129" s="768" t="s">
        <v>690</v>
      </c>
    </row>
    <row r="130" ht="25.5" spans="1:2">
      <c r="A130" s="768" t="s">
        <v>206</v>
      </c>
      <c r="B130" s="768" t="s">
        <v>509</v>
      </c>
    </row>
    <row r="131" spans="1:2">
      <c r="A131" t="s">
        <v>19</v>
      </c>
      <c r="B131" t="s">
        <v>19</v>
      </c>
    </row>
    <row r="132" spans="1:2">
      <c r="A132" t="s">
        <v>12</v>
      </c>
      <c r="B132" t="s">
        <v>12</v>
      </c>
    </row>
    <row r="133" spans="1:2">
      <c r="A133" t="s">
        <v>486</v>
      </c>
      <c r="B133" t="s">
        <v>486</v>
      </c>
    </row>
    <row r="134" spans="1:1">
      <c r="A134" t="s">
        <v>101</v>
      </c>
    </row>
    <row r="135" spans="1:1">
      <c r="A135" t="s">
        <v>101</v>
      </c>
    </row>
    <row r="145" hidden="1" spans="3:3">
      <c r="C145" s="769" t="s">
        <v>691</v>
      </c>
    </row>
    <row r="146" hidden="1" spans="3:3">
      <c r="C146" s="769" t="s">
        <v>682</v>
      </c>
    </row>
    <row r="147" hidden="1" spans="3:3">
      <c r="C147" s="769" t="s">
        <v>692</v>
      </c>
    </row>
    <row r="148" spans="3:3">
      <c r="C148" t="s">
        <v>101</v>
      </c>
    </row>
  </sheetData>
  <sheetProtection formatCells="0" formatColumns="0" formatRows="0"/>
  <mergeCells count="4">
    <mergeCell ref="C4:D4"/>
    <mergeCell ref="E4:F4"/>
    <mergeCell ref="C105:C106"/>
    <mergeCell ref="C107:C109"/>
  </mergeCells>
  <conditionalFormatting sqref="C11:C16">
    <cfRule type="cellIs" dxfId="5" priority="1" stopIfTrue="1" operator="equal">
      <formula>"VBAT"</formula>
    </cfRule>
  </conditionalFormatting>
  <conditionalFormatting sqref="C17:C25">
    <cfRule type="cellIs" dxfId="5" priority="2" stopIfTrue="1" operator="equal">
      <formula>"VBAT"</formula>
    </cfRule>
  </conditionalFormatting>
  <dataValidations count="4">
    <dataValidation type="list" allowBlank="1" showInputMessage="1" showErrorMessage="1" sqref="C6:C28 C40:C41">
      <formula1>$A$128:$A$136</formula1>
    </dataValidation>
    <dataValidation type="list" allowBlank="1" showInputMessage="1" showErrorMessage="1" sqref="C38:C39">
      <formula1>$B$128:$B$130</formula1>
    </dataValidation>
    <dataValidation type="list" allowBlank="1" showInputMessage="1" showErrorMessage="1" sqref="C35:C37">
      <formula1>$A$128:$A$130</formula1>
    </dataValidation>
    <dataValidation type="list" allowBlank="1" showInputMessage="1" showErrorMessage="1" sqref="C105:C109">
      <formula1>$C$145:$C$149</formula1>
    </dataValidation>
  </dataValidations>
  <pageMargins left="0.865277777777778" right="0.354166666666667" top="0.393055555555556" bottom="0.393055555555556" header="0.511805555555556" footer="0.511805555555556"/>
  <pageSetup paperSize="9" scale="90" fitToHeight="3" orientation="landscape"/>
  <headerFooter alignWithMargins="0"/>
  <rowBreaks count="2" manualBreakCount="2">
    <brk id="42" max="16383" man="1"/>
    <brk id="8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A175"/>
  <sheetViews>
    <sheetView view="pageBreakPreview" zoomScale="85" zoomScaleNormal="100" zoomScaleSheetLayoutView="85" topLeftCell="A4" workbookViewId="0">
      <selection activeCell="C17" sqref="C17"/>
    </sheetView>
  </sheetViews>
  <sheetFormatPr defaultColWidth="9.1047619047619" defaultRowHeight="12" customHeight="1"/>
  <cols>
    <col min="1" max="1" width="3.43809523809524" style="253" customWidth="1"/>
    <col min="2" max="2" width="5.88571428571429" style="253" customWidth="1"/>
    <col min="3" max="3" width="9.1047619047619" style="253"/>
    <col min="4" max="4" width="15.6666666666667" style="254" customWidth="1"/>
    <col min="5" max="5" width="10.4380952380952" style="253" customWidth="1"/>
    <col min="6" max="6" width="52.6666666666667" style="255" customWidth="1"/>
    <col min="7" max="7" width="6.1047619047619" style="253" customWidth="1"/>
    <col min="8" max="8" width="14.6666666666667" style="256" customWidth="1"/>
    <col min="9" max="9" width="12.552380952381" style="256" customWidth="1"/>
    <col min="10" max="10" width="8.43809523809524" style="253" customWidth="1"/>
    <col min="11" max="11" width="9.1047619047619" style="257"/>
    <col min="12" max="12" width="64.1047619047619" style="257" customWidth="1"/>
    <col min="13" max="13" width="15.6666666666667" style="258" customWidth="1"/>
    <col min="14" max="14" width="26" style="257" customWidth="1"/>
    <col min="15" max="15" width="12.8857142857143" style="257" customWidth="1"/>
    <col min="16" max="16" width="10.3333333333333" style="259" customWidth="1"/>
    <col min="17" max="17" width="18.1047619047619" style="257" customWidth="1"/>
    <col min="18" max="18" width="16.4380952380952" style="257" customWidth="1"/>
    <col min="19" max="19" width="16" style="257" customWidth="1"/>
    <col min="20" max="20" width="10.8857142857143" style="257" customWidth="1"/>
    <col min="21" max="21" width="10.552380952381" style="260" customWidth="1"/>
    <col min="22" max="22" width="7.33333333333333" style="257" customWidth="1"/>
    <col min="23" max="23" width="17.6666666666667" style="257" customWidth="1"/>
    <col min="24" max="24" width="10" style="257" customWidth="1"/>
    <col min="25" max="25" width="11.552380952381" style="257" customWidth="1"/>
    <col min="26" max="26" width="13.552380952381" style="257" customWidth="1"/>
    <col min="27" max="27" width="11.1047619047619" style="257" customWidth="1"/>
    <col min="28" max="28" width="13" style="257" customWidth="1"/>
    <col min="29" max="29" width="17.3333333333333" style="257" customWidth="1"/>
    <col min="30" max="30" width="22" style="257" customWidth="1"/>
    <col min="31" max="31" width="9.1047619047619" style="253"/>
    <col min="32" max="32" width="13.6666666666667" style="253" customWidth="1"/>
    <col min="33" max="33" width="9.1047619047619" style="253"/>
    <col min="34" max="34" width="3.55238095238095" style="253" customWidth="1"/>
    <col min="35" max="35" width="9.1047619047619" style="253"/>
    <col min="36" max="36" width="24.8857142857143" style="253" customWidth="1"/>
    <col min="37" max="37" width="17.6666666666667" style="253" customWidth="1"/>
    <col min="38" max="38" width="39.1047619047619" style="253" customWidth="1"/>
    <col min="39" max="39" width="8.43809523809524" style="253" customWidth="1"/>
    <col min="40" max="40" width="7.33333333333333" style="253" customWidth="1"/>
    <col min="41" max="41" width="7" style="253" customWidth="1"/>
    <col min="42" max="43" width="9.1047619047619" style="253"/>
    <col min="44" max="44" width="55.4380952380952" style="253" customWidth="1"/>
    <col min="45" max="45" width="24.6666666666667" style="261" customWidth="1"/>
    <col min="46" max="46" width="9.1047619047619" style="253"/>
    <col min="47" max="47" width="5.43809523809524" style="253" customWidth="1"/>
    <col min="48" max="48" width="3" style="253" customWidth="1"/>
    <col min="49" max="51" width="9.1047619047619" style="253"/>
    <col min="52" max="52" width="11.552380952381" style="253" customWidth="1"/>
    <col min="53" max="16384" width="9.1047619047619" style="253"/>
  </cols>
  <sheetData>
    <row r="2" ht="48" customHeight="1" spans="2:53">
      <c r="B2" s="262"/>
      <c r="C2" s="263"/>
      <c r="D2" s="264" t="s">
        <v>693</v>
      </c>
      <c r="E2" s="264"/>
      <c r="F2" s="264"/>
      <c r="G2" s="264"/>
      <c r="H2" s="264"/>
      <c r="I2" s="308"/>
      <c r="J2" s="309"/>
      <c r="K2" s="309"/>
      <c r="L2" s="309"/>
      <c r="M2" s="310"/>
      <c r="N2" s="309"/>
      <c r="O2" s="309"/>
      <c r="P2" s="311"/>
      <c r="Q2" s="309"/>
      <c r="R2" s="309"/>
      <c r="S2" s="309"/>
      <c r="T2" s="309"/>
      <c r="U2" s="343"/>
      <c r="V2" s="344"/>
      <c r="W2" s="344"/>
      <c r="X2" s="344"/>
      <c r="Y2" s="344"/>
      <c r="Z2" s="344"/>
      <c r="AA2" s="344"/>
      <c r="AB2" s="344"/>
      <c r="AC2" s="344"/>
      <c r="AD2" s="263"/>
      <c r="AE2" s="263"/>
      <c r="AF2" s="263"/>
      <c r="AG2" s="263"/>
      <c r="AH2" s="263"/>
      <c r="AI2" s="263"/>
      <c r="AJ2" s="390"/>
      <c r="AK2" s="390"/>
      <c r="AL2" s="391"/>
      <c r="AM2" s="391"/>
      <c r="AN2" s="391"/>
      <c r="AO2" s="391"/>
      <c r="AP2" s="391"/>
      <c r="AQ2" s="391"/>
      <c r="AR2" s="391"/>
      <c r="AS2" s="396"/>
      <c r="AT2" s="263"/>
      <c r="AU2" s="397"/>
      <c r="AV2" s="398"/>
      <c r="AW2" s="398"/>
      <c r="AX2" s="398"/>
      <c r="AY2" s="398"/>
      <c r="AZ2" s="398"/>
      <c r="BA2" s="398"/>
    </row>
    <row r="3" customHeight="1" spans="2:53">
      <c r="B3" s="265" t="s">
        <v>694</v>
      </c>
      <c r="C3" s="266"/>
      <c r="D3" s="267"/>
      <c r="E3" s="268"/>
      <c r="F3" s="269"/>
      <c r="G3" s="266"/>
      <c r="H3" s="270"/>
      <c r="I3" s="270"/>
      <c r="J3" s="312"/>
      <c r="K3" s="312"/>
      <c r="L3" s="312"/>
      <c r="M3" s="313"/>
      <c r="N3" s="312"/>
      <c r="O3" s="312"/>
      <c r="P3" s="314"/>
      <c r="Q3" s="312"/>
      <c r="R3" s="312"/>
      <c r="S3" s="312"/>
      <c r="T3" s="312"/>
      <c r="U3" s="345"/>
      <c r="V3" s="312"/>
      <c r="W3" s="312"/>
      <c r="X3" s="312"/>
      <c r="Y3" s="363" t="s">
        <v>19</v>
      </c>
      <c r="Z3" s="364"/>
      <c r="AA3" s="365" t="s">
        <v>695</v>
      </c>
      <c r="AB3" s="366" t="s">
        <v>696</v>
      </c>
      <c r="AC3" s="367"/>
      <c r="AD3" s="368" t="s">
        <v>697</v>
      </c>
      <c r="AE3" s="266"/>
      <c r="AF3" s="266"/>
      <c r="AG3" s="266"/>
      <c r="AH3" s="266"/>
      <c r="AI3" s="266"/>
      <c r="AJ3" s="392"/>
      <c r="AK3" s="392"/>
      <c r="AL3" s="392"/>
      <c r="AM3" s="392"/>
      <c r="AN3" s="392"/>
      <c r="AO3" s="392"/>
      <c r="AP3" s="392"/>
      <c r="AQ3" s="392"/>
      <c r="AR3" s="392"/>
      <c r="AS3" s="399"/>
      <c r="AT3" s="383"/>
      <c r="AU3" s="400"/>
      <c r="AV3" s="398"/>
      <c r="AW3" s="398"/>
      <c r="AX3" s="398"/>
      <c r="AY3" s="398"/>
      <c r="AZ3" s="398"/>
      <c r="BA3" s="398"/>
    </row>
    <row r="4" customHeight="1" spans="2:53">
      <c r="B4" s="265"/>
      <c r="C4" s="266"/>
      <c r="D4" s="267"/>
      <c r="E4" s="268"/>
      <c r="F4" s="269"/>
      <c r="G4" s="266"/>
      <c r="H4" s="270"/>
      <c r="I4" s="270"/>
      <c r="J4" s="312"/>
      <c r="K4" s="312"/>
      <c r="L4" s="312"/>
      <c r="M4" s="313"/>
      <c r="N4" s="312"/>
      <c r="O4" s="312"/>
      <c r="P4" s="314"/>
      <c r="Q4" s="312"/>
      <c r="R4" s="312"/>
      <c r="S4" s="312"/>
      <c r="T4" s="312"/>
      <c r="U4" s="345"/>
      <c r="V4" s="312"/>
      <c r="W4" s="312"/>
      <c r="X4" s="312"/>
      <c r="Y4" s="369"/>
      <c r="Z4" s="370"/>
      <c r="AA4" s="371"/>
      <c r="AB4" s="372"/>
      <c r="AC4" s="373"/>
      <c r="AD4" s="374"/>
      <c r="AE4" s="266"/>
      <c r="AF4" s="266"/>
      <c r="AG4" s="266"/>
      <c r="AH4" s="266"/>
      <c r="AI4" s="266"/>
      <c r="AJ4" s="392"/>
      <c r="AK4" s="392"/>
      <c r="AL4" s="392"/>
      <c r="AM4" s="392"/>
      <c r="AN4" s="392"/>
      <c r="AO4" s="392"/>
      <c r="AP4" s="392"/>
      <c r="AQ4" s="392"/>
      <c r="AR4" s="392"/>
      <c r="AS4" s="399"/>
      <c r="AT4" s="383"/>
      <c r="AU4" s="400"/>
      <c r="AV4" s="398"/>
      <c r="AW4" s="398"/>
      <c r="AX4" s="398"/>
      <c r="AY4" s="398"/>
      <c r="AZ4" s="398"/>
      <c r="BA4" s="398"/>
    </row>
    <row r="5" customHeight="1" spans="2:53">
      <c r="B5" s="265"/>
      <c r="C5" s="266"/>
      <c r="D5" s="267"/>
      <c r="E5" s="268"/>
      <c r="F5" s="269"/>
      <c r="G5" s="266"/>
      <c r="H5" s="270"/>
      <c r="I5" s="270"/>
      <c r="J5" s="312"/>
      <c r="K5" s="312"/>
      <c r="L5" s="312"/>
      <c r="M5" s="313"/>
      <c r="N5" s="312"/>
      <c r="O5" s="312"/>
      <c r="P5" s="314"/>
      <c r="Q5" s="312"/>
      <c r="R5" s="312"/>
      <c r="S5" s="312"/>
      <c r="T5" s="312"/>
      <c r="U5" s="345"/>
      <c r="V5" s="312"/>
      <c r="W5" s="312"/>
      <c r="X5" s="312"/>
      <c r="Y5" s="363"/>
      <c r="Z5" s="370"/>
      <c r="AA5" s="365" t="s">
        <v>698</v>
      </c>
      <c r="AB5" s="366" t="s">
        <v>699</v>
      </c>
      <c r="AC5" s="375"/>
      <c r="AD5" s="363"/>
      <c r="AE5" s="266"/>
      <c r="AF5" s="266"/>
      <c r="AG5" s="266"/>
      <c r="AH5" s="266"/>
      <c r="AI5" s="266"/>
      <c r="AJ5" s="392"/>
      <c r="AK5" s="392"/>
      <c r="AL5" s="392"/>
      <c r="AM5" s="392"/>
      <c r="AN5" s="392"/>
      <c r="AO5" s="392"/>
      <c r="AP5" s="392"/>
      <c r="AQ5" s="392"/>
      <c r="AR5" s="392"/>
      <c r="AS5" s="399"/>
      <c r="AT5" s="383"/>
      <c r="AU5" s="400"/>
      <c r="AV5" s="398"/>
      <c r="AW5" s="398"/>
      <c r="AX5" s="398"/>
      <c r="AY5" s="398"/>
      <c r="AZ5" s="398"/>
      <c r="BA5" s="398"/>
    </row>
    <row r="6" customHeight="1" spans="2:53">
      <c r="B6" s="265"/>
      <c r="C6" s="266"/>
      <c r="D6" s="267"/>
      <c r="E6" s="268"/>
      <c r="F6" s="269"/>
      <c r="G6" s="266"/>
      <c r="H6" s="270"/>
      <c r="I6" s="270"/>
      <c r="J6" s="312"/>
      <c r="K6" s="312"/>
      <c r="L6" s="312"/>
      <c r="M6" s="313"/>
      <c r="N6" s="312"/>
      <c r="O6" s="312"/>
      <c r="P6" s="314"/>
      <c r="Q6" s="312"/>
      <c r="R6" s="312"/>
      <c r="S6" s="312"/>
      <c r="T6" s="312"/>
      <c r="U6" s="345"/>
      <c r="V6" s="312"/>
      <c r="W6" s="312"/>
      <c r="X6" s="312"/>
      <c r="Y6" s="369"/>
      <c r="Z6" s="376"/>
      <c r="AA6" s="371"/>
      <c r="AB6" s="372"/>
      <c r="AC6" s="312"/>
      <c r="AD6" s="369"/>
      <c r="AE6" s="266"/>
      <c r="AF6" s="266"/>
      <c r="AG6" s="266"/>
      <c r="AH6" s="266"/>
      <c r="AI6" s="266"/>
      <c r="AJ6" s="392"/>
      <c r="AK6" s="392"/>
      <c r="AL6" s="392"/>
      <c r="AM6" s="392"/>
      <c r="AN6" s="392"/>
      <c r="AO6" s="392"/>
      <c r="AP6" s="392"/>
      <c r="AQ6" s="392"/>
      <c r="AR6" s="392"/>
      <c r="AS6" s="399"/>
      <c r="AT6" s="383"/>
      <c r="AU6" s="400"/>
      <c r="AV6" s="398"/>
      <c r="AW6" s="398"/>
      <c r="AX6" s="398"/>
      <c r="AY6" s="398"/>
      <c r="AZ6" s="398"/>
      <c r="BA6" s="398"/>
    </row>
    <row r="7" customHeight="1" spans="2:53">
      <c r="B7" s="265"/>
      <c r="C7" s="266"/>
      <c r="D7" s="267"/>
      <c r="E7" s="268"/>
      <c r="F7" s="269"/>
      <c r="G7" s="266"/>
      <c r="H7" s="270"/>
      <c r="I7" s="270"/>
      <c r="J7" s="312"/>
      <c r="K7" s="312"/>
      <c r="L7" s="312"/>
      <c r="M7" s="313"/>
      <c r="N7" s="312"/>
      <c r="O7" s="312"/>
      <c r="P7" s="314"/>
      <c r="Q7" s="312"/>
      <c r="R7" s="312"/>
      <c r="S7" s="312"/>
      <c r="T7" s="312"/>
      <c r="U7" s="345"/>
      <c r="V7" s="312"/>
      <c r="W7" s="346" t="s">
        <v>700</v>
      </c>
      <c r="X7" s="347"/>
      <c r="Y7" s="363" t="s">
        <v>701</v>
      </c>
      <c r="Z7" s="370"/>
      <c r="AA7" s="377" t="s">
        <v>702</v>
      </c>
      <c r="AB7" s="378" t="s">
        <v>703</v>
      </c>
      <c r="AC7" s="379"/>
      <c r="AD7" s="368" t="s">
        <v>704</v>
      </c>
      <c r="AE7" s="266"/>
      <c r="AF7" s="266"/>
      <c r="AG7" s="266"/>
      <c r="AH7" s="266"/>
      <c r="AI7" s="266"/>
      <c r="AJ7" s="392"/>
      <c r="AK7" s="392"/>
      <c r="AL7" s="392"/>
      <c r="AM7" s="392"/>
      <c r="AN7" s="392"/>
      <c r="AO7" s="392"/>
      <c r="AP7" s="392"/>
      <c r="AQ7" s="392"/>
      <c r="AR7" s="392"/>
      <c r="AS7" s="399"/>
      <c r="AT7" s="383"/>
      <c r="AU7" s="400"/>
      <c r="AV7" s="398"/>
      <c r="AW7" s="398"/>
      <c r="AX7" s="398"/>
      <c r="AY7" s="398"/>
      <c r="AZ7" s="398"/>
      <c r="BA7" s="398"/>
    </row>
    <row r="8" customHeight="1" spans="2:53">
      <c r="B8" s="265"/>
      <c r="C8" s="266"/>
      <c r="D8" s="267"/>
      <c r="E8" s="268"/>
      <c r="F8" s="269"/>
      <c r="G8" s="266"/>
      <c r="H8" s="270"/>
      <c r="I8" s="270"/>
      <c r="J8" s="312"/>
      <c r="K8" s="312"/>
      <c r="L8" s="312"/>
      <c r="M8" s="313"/>
      <c r="N8" s="312"/>
      <c r="O8" s="312"/>
      <c r="P8" s="314"/>
      <c r="Q8" s="312"/>
      <c r="R8" s="312"/>
      <c r="S8" s="312"/>
      <c r="T8" s="312"/>
      <c r="U8" s="345"/>
      <c r="V8" s="348"/>
      <c r="W8" s="349"/>
      <c r="X8" s="312"/>
      <c r="Y8" s="369"/>
      <c r="Z8" s="380"/>
      <c r="AA8" s="371"/>
      <c r="AB8" s="372"/>
      <c r="AC8" s="312"/>
      <c r="AD8" s="374"/>
      <c r="AE8" s="266"/>
      <c r="AF8" s="266"/>
      <c r="AG8" s="266"/>
      <c r="AH8" s="266"/>
      <c r="AI8" s="266"/>
      <c r="AJ8" s="392"/>
      <c r="AK8" s="392"/>
      <c r="AL8" s="392"/>
      <c r="AM8" s="392"/>
      <c r="AN8" s="392"/>
      <c r="AO8" s="392"/>
      <c r="AP8" s="392"/>
      <c r="AQ8" s="392"/>
      <c r="AR8" s="392"/>
      <c r="AS8" s="399"/>
      <c r="AT8" s="383"/>
      <c r="AU8" s="400"/>
      <c r="AV8" s="398"/>
      <c r="AW8" s="398"/>
      <c r="AX8" s="398"/>
      <c r="AY8" s="398"/>
      <c r="AZ8" s="398"/>
      <c r="BA8" s="398"/>
    </row>
    <row r="9" customHeight="1" spans="2:53">
      <c r="B9" s="265"/>
      <c r="C9" s="266"/>
      <c r="D9" s="267"/>
      <c r="E9" s="268"/>
      <c r="F9" s="269"/>
      <c r="G9" s="266"/>
      <c r="H9" s="270"/>
      <c r="I9" s="270"/>
      <c r="J9" s="312"/>
      <c r="K9" s="312"/>
      <c r="L9" s="312"/>
      <c r="M9" s="313"/>
      <c r="N9" s="312"/>
      <c r="O9" s="312"/>
      <c r="P9" s="314"/>
      <c r="Q9" s="312"/>
      <c r="R9" s="312"/>
      <c r="S9" s="312"/>
      <c r="T9" s="312"/>
      <c r="U9" s="345"/>
      <c r="V9" s="312"/>
      <c r="W9" s="312"/>
      <c r="X9" s="312"/>
      <c r="Y9" s="312"/>
      <c r="Z9" s="312"/>
      <c r="AA9" s="381"/>
      <c r="AB9" s="381"/>
      <c r="AC9" s="312"/>
      <c r="AD9" s="266"/>
      <c r="AE9" s="266"/>
      <c r="AF9" s="266"/>
      <c r="AG9" s="266"/>
      <c r="AH9" s="266"/>
      <c r="AI9" s="266"/>
      <c r="AJ9" s="392"/>
      <c r="AK9" s="392"/>
      <c r="AL9" s="392"/>
      <c r="AM9" s="392"/>
      <c r="AN9" s="392"/>
      <c r="AO9" s="392"/>
      <c r="AP9" s="392"/>
      <c r="AQ9" s="392"/>
      <c r="AR9" s="392"/>
      <c r="AS9" s="399"/>
      <c r="AT9" s="401" t="s">
        <v>705</v>
      </c>
      <c r="AU9" s="400"/>
      <c r="AV9" s="398"/>
      <c r="AW9" s="398"/>
      <c r="AX9" s="398"/>
      <c r="AY9" s="398"/>
      <c r="AZ9" s="398"/>
      <c r="BA9" s="398"/>
    </row>
    <row r="10" customHeight="1" spans="2:53">
      <c r="B10" s="265"/>
      <c r="C10" s="266"/>
      <c r="D10" s="267"/>
      <c r="E10" s="268"/>
      <c r="F10" s="269"/>
      <c r="G10" s="266"/>
      <c r="H10" s="270"/>
      <c r="I10" s="270"/>
      <c r="J10" s="312"/>
      <c r="K10" s="312"/>
      <c r="L10" s="312"/>
      <c r="M10" s="313"/>
      <c r="N10" s="312"/>
      <c r="O10" s="312"/>
      <c r="P10" s="314"/>
      <c r="Q10" s="312"/>
      <c r="R10" s="312"/>
      <c r="S10" s="312"/>
      <c r="T10" s="312"/>
      <c r="U10" s="345"/>
      <c r="V10" s="312"/>
      <c r="W10" s="312"/>
      <c r="X10" s="312"/>
      <c r="Y10" s="312"/>
      <c r="Z10" s="312"/>
      <c r="AA10" s="382" t="s">
        <v>706</v>
      </c>
      <c r="AB10" s="382"/>
      <c r="AC10" s="312"/>
      <c r="AD10" s="266"/>
      <c r="AE10" s="266"/>
      <c r="AF10" s="266"/>
      <c r="AG10" s="266"/>
      <c r="AH10" s="266"/>
      <c r="AI10" s="266"/>
      <c r="AJ10" s="392"/>
      <c r="AK10" s="392"/>
      <c r="AL10" s="392"/>
      <c r="AM10" s="392"/>
      <c r="AN10" s="392"/>
      <c r="AO10" s="392"/>
      <c r="AP10" s="392"/>
      <c r="AQ10" s="392"/>
      <c r="AR10" s="392"/>
      <c r="AS10" s="399"/>
      <c r="AT10" s="383"/>
      <c r="AU10" s="400"/>
      <c r="AV10" s="398"/>
      <c r="AW10" s="398"/>
      <c r="AX10" s="398"/>
      <c r="AY10" s="398"/>
      <c r="AZ10" s="398"/>
      <c r="BA10" s="398"/>
    </row>
    <row r="11" customHeight="1" spans="2:53">
      <c r="B11" s="265"/>
      <c r="C11" s="266"/>
      <c r="D11" s="267"/>
      <c r="E11" s="268"/>
      <c r="F11" s="269"/>
      <c r="G11" s="266"/>
      <c r="H11" s="270"/>
      <c r="I11" s="270"/>
      <c r="J11" s="312"/>
      <c r="K11" s="312"/>
      <c r="L11" s="312"/>
      <c r="M11" s="313"/>
      <c r="N11" s="312"/>
      <c r="O11" s="312"/>
      <c r="P11" s="314"/>
      <c r="Q11" s="312"/>
      <c r="R11" s="312"/>
      <c r="S11" s="312"/>
      <c r="T11" s="312"/>
      <c r="U11" s="345"/>
      <c r="V11" s="312"/>
      <c r="W11" s="312"/>
      <c r="X11" s="312"/>
      <c r="Y11" s="312"/>
      <c r="Z11" s="312"/>
      <c r="AA11" s="382"/>
      <c r="AB11" s="382"/>
      <c r="AC11" s="312"/>
      <c r="AD11" s="266"/>
      <c r="AE11" s="266"/>
      <c r="AF11" s="266"/>
      <c r="AG11" s="266"/>
      <c r="AH11" s="266"/>
      <c r="AI11" s="266"/>
      <c r="AJ11" s="383"/>
      <c r="AK11" s="383"/>
      <c r="AL11" s="383"/>
      <c r="AM11" s="383"/>
      <c r="AN11" s="383"/>
      <c r="AO11" s="383"/>
      <c r="AP11" s="383"/>
      <c r="AQ11" s="383"/>
      <c r="AR11" s="383"/>
      <c r="AS11" s="402"/>
      <c r="AT11" s="403" t="s">
        <v>707</v>
      </c>
      <c r="AU11" s="400"/>
      <c r="AV11" s="398"/>
      <c r="AW11" s="398"/>
      <c r="AX11" s="398"/>
      <c r="AY11" s="398"/>
      <c r="AZ11" s="398"/>
      <c r="BA11" s="398"/>
    </row>
    <row r="12" customHeight="1" spans="2:53">
      <c r="B12" s="265"/>
      <c r="C12" s="266"/>
      <c r="D12" s="267"/>
      <c r="E12" s="268"/>
      <c r="F12" s="269"/>
      <c r="G12" s="266"/>
      <c r="H12" s="270"/>
      <c r="I12" s="270"/>
      <c r="J12" s="312"/>
      <c r="K12" s="312"/>
      <c r="L12" s="312"/>
      <c r="M12" s="313"/>
      <c r="N12" s="312"/>
      <c r="O12" s="312"/>
      <c r="P12" s="314"/>
      <c r="Q12" s="312"/>
      <c r="R12" s="312"/>
      <c r="S12" s="312"/>
      <c r="T12" s="312"/>
      <c r="U12" s="345"/>
      <c r="V12" s="312"/>
      <c r="W12" s="312"/>
      <c r="X12" s="312"/>
      <c r="Y12" s="312"/>
      <c r="Z12" s="312"/>
      <c r="AA12" s="312"/>
      <c r="AB12" s="312"/>
      <c r="AC12" s="312"/>
      <c r="AD12" s="266"/>
      <c r="AE12" s="266"/>
      <c r="AF12" s="266"/>
      <c r="AG12" s="266"/>
      <c r="AH12" s="266"/>
      <c r="AI12" s="266"/>
      <c r="AJ12" s="383"/>
      <c r="AK12" s="383"/>
      <c r="AL12" s="383"/>
      <c r="AM12" s="383"/>
      <c r="AN12" s="383"/>
      <c r="AO12" s="383"/>
      <c r="AP12" s="383"/>
      <c r="AQ12" s="383"/>
      <c r="AR12" s="383"/>
      <c r="AS12" s="402"/>
      <c r="AT12" s="404"/>
      <c r="AU12" s="400"/>
      <c r="AV12" s="398"/>
      <c r="AW12" s="398"/>
      <c r="AX12" s="398"/>
      <c r="AY12" s="398"/>
      <c r="AZ12" s="398"/>
      <c r="BA12" s="398"/>
    </row>
    <row r="13" customHeight="1" spans="2:53">
      <c r="B13" s="265"/>
      <c r="C13" s="266"/>
      <c r="D13" s="267"/>
      <c r="E13" s="268"/>
      <c r="F13" s="269"/>
      <c r="G13" s="266"/>
      <c r="H13" s="270"/>
      <c r="I13" s="270"/>
      <c r="J13" s="312"/>
      <c r="K13" s="312"/>
      <c r="L13" s="312"/>
      <c r="M13" s="313"/>
      <c r="N13" s="312"/>
      <c r="O13" s="312"/>
      <c r="P13" s="314"/>
      <c r="Q13" s="312"/>
      <c r="R13" s="312"/>
      <c r="S13" s="312"/>
      <c r="T13" s="312"/>
      <c r="U13" s="345"/>
      <c r="V13" s="312"/>
      <c r="W13" s="312"/>
      <c r="X13" s="312"/>
      <c r="Y13" s="312"/>
      <c r="Z13" s="312"/>
      <c r="AA13" s="312"/>
      <c r="AB13" s="312"/>
      <c r="AC13" s="312"/>
      <c r="AD13" s="266"/>
      <c r="AE13" s="266"/>
      <c r="AF13" s="266"/>
      <c r="AG13" s="266"/>
      <c r="AH13" s="266"/>
      <c r="AI13" s="266"/>
      <c r="AJ13" s="383"/>
      <c r="AK13" s="383"/>
      <c r="AL13" s="383"/>
      <c r="AM13" s="383"/>
      <c r="AN13" s="383"/>
      <c r="AO13" s="383"/>
      <c r="AP13" s="383"/>
      <c r="AQ13" s="383"/>
      <c r="AR13" s="383"/>
      <c r="AS13" s="402"/>
      <c r="AT13" s="383"/>
      <c r="AU13" s="400"/>
      <c r="AV13" s="398"/>
      <c r="AW13" s="398"/>
      <c r="AX13" s="398"/>
      <c r="AY13" s="398"/>
      <c r="AZ13" s="398"/>
      <c r="BA13" s="398"/>
    </row>
    <row r="14" customHeight="1" spans="2:53">
      <c r="B14" s="271"/>
      <c r="C14" s="266"/>
      <c r="D14" s="267"/>
      <c r="E14" s="268"/>
      <c r="F14" s="269"/>
      <c r="G14" s="266"/>
      <c r="H14" s="270"/>
      <c r="I14" s="270"/>
      <c r="J14" s="312"/>
      <c r="K14" s="312"/>
      <c r="L14" s="312"/>
      <c r="M14" s="313"/>
      <c r="N14" s="312"/>
      <c r="O14" s="312"/>
      <c r="P14" s="314"/>
      <c r="Q14" s="312"/>
      <c r="R14" s="312"/>
      <c r="S14" s="312"/>
      <c r="T14" s="312"/>
      <c r="U14" s="345"/>
      <c r="V14" s="312"/>
      <c r="W14" s="312"/>
      <c r="X14" s="312"/>
      <c r="Y14" s="312"/>
      <c r="Z14" s="312"/>
      <c r="AA14" s="312"/>
      <c r="AB14" s="312"/>
      <c r="AC14" s="381"/>
      <c r="AD14" s="383"/>
      <c r="AE14" s="383"/>
      <c r="AF14" s="383"/>
      <c r="AG14" s="383"/>
      <c r="AH14" s="383"/>
      <c r="AI14" s="383"/>
      <c r="AJ14" s="383"/>
      <c r="AK14" s="383"/>
      <c r="AL14" s="383"/>
      <c r="AM14" s="383"/>
      <c r="AN14" s="383"/>
      <c r="AO14" s="383"/>
      <c r="AP14" s="383"/>
      <c r="AQ14" s="383"/>
      <c r="AR14" s="383"/>
      <c r="AS14" s="402"/>
      <c r="AT14" s="383"/>
      <c r="AU14" s="400"/>
      <c r="AV14" s="398"/>
      <c r="AW14" s="398"/>
      <c r="AX14" s="398"/>
      <c r="AY14" s="398"/>
      <c r="AZ14" s="398"/>
      <c r="BA14" s="398"/>
    </row>
    <row r="15" customHeight="1" spans="2:53">
      <c r="B15" s="272" t="s">
        <v>708</v>
      </c>
      <c r="C15" s="273"/>
      <c r="D15" s="274"/>
      <c r="E15" s="275"/>
      <c r="F15" s="276"/>
      <c r="G15" s="275"/>
      <c r="H15" s="277"/>
      <c r="I15" s="277"/>
      <c r="J15" s="275"/>
      <c r="K15" s="315"/>
      <c r="L15" s="315"/>
      <c r="M15" s="316"/>
      <c r="N15" s="317"/>
      <c r="O15" s="317"/>
      <c r="P15" s="318"/>
      <c r="Q15" s="317"/>
      <c r="R15" s="317"/>
      <c r="S15" s="317"/>
      <c r="T15" s="317"/>
      <c r="U15" s="350"/>
      <c r="V15" s="317"/>
      <c r="W15" s="317"/>
      <c r="X15" s="317"/>
      <c r="Y15" s="317"/>
      <c r="Z15" s="317"/>
      <c r="AA15" s="315"/>
      <c r="AB15" s="315"/>
      <c r="AC15" s="384"/>
      <c r="AD15" s="384"/>
      <c r="AE15" s="385"/>
      <c r="AF15" s="386"/>
      <c r="AG15" s="386"/>
      <c r="AH15" s="385"/>
      <c r="AI15" s="385"/>
      <c r="AJ15" s="385"/>
      <c r="AK15" s="385"/>
      <c r="AL15" s="385"/>
      <c r="AM15" s="385"/>
      <c r="AN15" s="385"/>
      <c r="AO15" s="385"/>
      <c r="AP15" s="385"/>
      <c r="AQ15" s="385"/>
      <c r="AR15" s="385"/>
      <c r="AS15" s="405"/>
      <c r="AT15" s="406"/>
      <c r="AU15" s="407"/>
      <c r="AV15" s="398"/>
      <c r="AW15" s="398"/>
      <c r="AX15" s="398"/>
      <c r="AY15" s="398"/>
      <c r="AZ15" s="398"/>
      <c r="BA15" s="398"/>
    </row>
    <row r="16" customHeight="1" spans="2:53">
      <c r="B16" s="272"/>
      <c r="C16" s="273"/>
      <c r="D16" s="274"/>
      <c r="E16" s="275"/>
      <c r="F16" s="276"/>
      <c r="G16" s="275"/>
      <c r="H16" s="277"/>
      <c r="I16" s="277"/>
      <c r="J16" s="275"/>
      <c r="K16" s="315"/>
      <c r="L16" s="315"/>
      <c r="M16" s="316"/>
      <c r="N16" s="317"/>
      <c r="O16" s="317"/>
      <c r="P16" s="318"/>
      <c r="Q16" s="317"/>
      <c r="R16" s="317"/>
      <c r="S16" s="317"/>
      <c r="T16" s="317"/>
      <c r="U16" s="350"/>
      <c r="V16" s="317"/>
      <c r="W16" s="317"/>
      <c r="X16" s="317"/>
      <c r="Y16" s="317"/>
      <c r="Z16" s="317"/>
      <c r="AA16" s="315"/>
      <c r="AB16" s="315"/>
      <c r="AC16" s="315"/>
      <c r="AD16" s="315"/>
      <c r="AE16" s="275"/>
      <c r="AF16" s="387"/>
      <c r="AG16" s="387"/>
      <c r="AH16" s="275"/>
      <c r="AI16" s="275"/>
      <c r="AJ16" s="275"/>
      <c r="AK16" s="275"/>
      <c r="AL16" s="275"/>
      <c r="AM16" s="275"/>
      <c r="AN16" s="275"/>
      <c r="AO16" s="275"/>
      <c r="AP16" s="275"/>
      <c r="AQ16" s="275"/>
      <c r="AR16" s="275"/>
      <c r="AS16" s="408"/>
      <c r="AT16" s="409"/>
      <c r="AU16" s="410"/>
      <c r="AV16" s="398"/>
      <c r="AW16" s="398"/>
      <c r="AX16" s="398"/>
      <c r="AY16" s="398"/>
      <c r="AZ16" s="398"/>
      <c r="BA16" s="398"/>
    </row>
    <row r="17" customHeight="1" spans="2:53">
      <c r="B17" s="272"/>
      <c r="C17" s="278"/>
      <c r="D17" s="279"/>
      <c r="E17" s="280"/>
      <c r="F17" s="281"/>
      <c r="G17" s="280"/>
      <c r="H17" s="282"/>
      <c r="I17" s="282"/>
      <c r="J17" s="280"/>
      <c r="K17" s="319"/>
      <c r="L17" s="319"/>
      <c r="M17" s="320"/>
      <c r="N17" s="321"/>
      <c r="O17" s="321"/>
      <c r="P17" s="322"/>
      <c r="Q17" s="351"/>
      <c r="R17" s="352"/>
      <c r="S17" s="352"/>
      <c r="T17" s="280"/>
      <c r="U17" s="353"/>
      <c r="V17" s="351"/>
      <c r="W17" s="351"/>
      <c r="X17" s="351"/>
      <c r="Y17" s="332"/>
      <c r="Z17" s="351"/>
      <c r="AA17" s="319"/>
      <c r="AB17" s="319"/>
      <c r="AC17" s="319"/>
      <c r="AD17" s="319"/>
      <c r="AE17" s="280"/>
      <c r="AF17" s="388"/>
      <c r="AG17" s="388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411"/>
      <c r="AT17" s="412"/>
      <c r="AU17" s="410"/>
      <c r="AV17" s="398"/>
      <c r="AW17" s="398"/>
      <c r="AX17" s="398"/>
      <c r="AY17" s="398"/>
      <c r="AZ17" s="398"/>
      <c r="BA17" s="398"/>
    </row>
    <row r="18" customHeight="1" spans="2:53">
      <c r="B18" s="272"/>
      <c r="C18" s="283"/>
      <c r="D18" s="284"/>
      <c r="E18" s="285"/>
      <c r="F18" s="286"/>
      <c r="G18" s="280"/>
      <c r="H18" s="282"/>
      <c r="I18" s="282"/>
      <c r="J18" s="280"/>
      <c r="K18" s="323"/>
      <c r="L18" s="323"/>
      <c r="M18" s="324"/>
      <c r="N18" s="319"/>
      <c r="O18" s="319"/>
      <c r="P18" s="325"/>
      <c r="Q18" s="319"/>
      <c r="R18" s="319"/>
      <c r="S18" s="319"/>
      <c r="T18" s="319"/>
      <c r="U18" s="354"/>
      <c r="V18" s="319"/>
      <c r="W18" s="319"/>
      <c r="X18" s="319"/>
      <c r="Y18" s="319"/>
      <c r="Z18" s="319"/>
      <c r="AA18" s="319"/>
      <c r="AB18" s="319"/>
      <c r="AC18" s="319"/>
      <c r="AD18" s="319"/>
      <c r="AE18" s="280"/>
      <c r="AF18" s="280"/>
      <c r="AG18" s="280"/>
      <c r="AH18" s="280"/>
      <c r="AI18" s="280"/>
      <c r="AJ18" s="280"/>
      <c r="AK18" s="285"/>
      <c r="AL18" s="285"/>
      <c r="AM18" s="280"/>
      <c r="AN18" s="280"/>
      <c r="AO18" s="280"/>
      <c r="AP18" s="280"/>
      <c r="AQ18" s="280"/>
      <c r="AR18" s="280"/>
      <c r="AS18" s="411"/>
      <c r="AT18" s="412"/>
      <c r="AU18" s="410"/>
      <c r="AV18" s="398"/>
      <c r="AW18" s="398"/>
      <c r="AX18" s="398"/>
      <c r="AY18" s="398"/>
      <c r="AZ18" s="398"/>
      <c r="BA18" s="398"/>
    </row>
    <row r="19" customHeight="1" spans="2:53">
      <c r="B19" s="272"/>
      <c r="C19" s="283"/>
      <c r="D19" s="284"/>
      <c r="E19" s="285"/>
      <c r="F19" s="286"/>
      <c r="G19" s="280"/>
      <c r="H19" s="282"/>
      <c r="I19" s="282"/>
      <c r="J19" s="280"/>
      <c r="K19" s="323"/>
      <c r="L19" s="323"/>
      <c r="M19" s="324"/>
      <c r="N19" s="319"/>
      <c r="O19" s="319"/>
      <c r="P19" s="325"/>
      <c r="Q19" s="319"/>
      <c r="R19" s="319"/>
      <c r="S19" s="319"/>
      <c r="T19" s="319"/>
      <c r="U19" s="354"/>
      <c r="V19" s="319"/>
      <c r="W19" s="319"/>
      <c r="X19" s="319"/>
      <c r="Y19" s="319"/>
      <c r="Z19" s="319"/>
      <c r="AA19" s="319"/>
      <c r="AB19" s="319"/>
      <c r="AC19" s="319"/>
      <c r="AD19" s="319"/>
      <c r="AE19" s="280"/>
      <c r="AF19" s="280"/>
      <c r="AG19" s="280"/>
      <c r="AH19" s="280"/>
      <c r="AI19" s="280"/>
      <c r="AJ19" s="280"/>
      <c r="AK19" s="285"/>
      <c r="AL19" s="285"/>
      <c r="AM19" s="280"/>
      <c r="AN19" s="280"/>
      <c r="AO19" s="280"/>
      <c r="AP19" s="280"/>
      <c r="AQ19" s="280"/>
      <c r="AR19" s="280"/>
      <c r="AS19" s="411"/>
      <c r="AT19" s="412"/>
      <c r="AU19" s="410"/>
      <c r="AV19" s="398"/>
      <c r="AW19" s="398"/>
      <c r="AX19" s="398"/>
      <c r="AY19" s="398"/>
      <c r="AZ19" s="398"/>
      <c r="BA19" s="398"/>
    </row>
    <row r="20" customHeight="1" spans="2:53">
      <c r="B20" s="272"/>
      <c r="C20" s="283"/>
      <c r="D20" s="284"/>
      <c r="E20" s="285"/>
      <c r="F20" s="286"/>
      <c r="G20" s="280"/>
      <c r="H20" s="282"/>
      <c r="I20" s="282"/>
      <c r="J20" s="280"/>
      <c r="K20" s="323"/>
      <c r="L20" s="323"/>
      <c r="M20" s="324"/>
      <c r="N20" s="319"/>
      <c r="O20" s="319"/>
      <c r="P20" s="325"/>
      <c r="Q20" s="319"/>
      <c r="R20" s="319"/>
      <c r="S20" s="319"/>
      <c r="T20" s="319"/>
      <c r="U20" s="354"/>
      <c r="V20" s="319"/>
      <c r="W20" s="319"/>
      <c r="X20" s="319"/>
      <c r="Y20" s="319"/>
      <c r="Z20" s="319"/>
      <c r="AA20" s="319"/>
      <c r="AB20" s="319"/>
      <c r="AC20" s="319"/>
      <c r="AD20" s="319"/>
      <c r="AE20" s="280"/>
      <c r="AF20" s="280"/>
      <c r="AG20" s="280"/>
      <c r="AH20" s="280"/>
      <c r="AI20" s="280"/>
      <c r="AJ20" s="280"/>
      <c r="AK20" s="285"/>
      <c r="AL20" s="285"/>
      <c r="AM20" s="280"/>
      <c r="AN20" s="280"/>
      <c r="AO20" s="280"/>
      <c r="AP20" s="280"/>
      <c r="AQ20" s="280"/>
      <c r="AR20" s="280"/>
      <c r="AS20" s="411"/>
      <c r="AT20" s="412"/>
      <c r="AU20" s="410"/>
      <c r="AV20" s="398"/>
      <c r="AW20" s="398"/>
      <c r="AX20" s="398"/>
      <c r="AY20" s="398"/>
      <c r="AZ20" s="398"/>
      <c r="BA20" s="398"/>
    </row>
    <row r="21" customHeight="1" spans="2:53">
      <c r="B21" s="272"/>
      <c r="C21" s="283"/>
      <c r="D21" s="284"/>
      <c r="E21" s="285"/>
      <c r="F21" s="286"/>
      <c r="G21" s="280"/>
      <c r="H21" s="282"/>
      <c r="I21" s="282"/>
      <c r="J21" s="280"/>
      <c r="K21" s="323"/>
      <c r="L21" s="323"/>
      <c r="M21" s="324"/>
      <c r="N21" s="319"/>
      <c r="O21" s="319"/>
      <c r="P21" s="325"/>
      <c r="Q21" s="319"/>
      <c r="R21" s="319"/>
      <c r="S21" s="319"/>
      <c r="T21" s="319"/>
      <c r="U21" s="354"/>
      <c r="V21" s="319"/>
      <c r="W21" s="280"/>
      <c r="X21" s="319"/>
      <c r="Y21" s="319"/>
      <c r="Z21" s="280"/>
      <c r="AA21" s="319"/>
      <c r="AB21" s="319"/>
      <c r="AC21" s="319"/>
      <c r="AD21" s="319"/>
      <c r="AE21" s="280"/>
      <c r="AF21" s="280"/>
      <c r="AG21" s="280"/>
      <c r="AH21" s="280"/>
      <c r="AI21" s="280"/>
      <c r="AJ21" s="280"/>
      <c r="AK21" s="285"/>
      <c r="AL21" s="285"/>
      <c r="AM21" s="280"/>
      <c r="AN21" s="280"/>
      <c r="AO21" s="280"/>
      <c r="AP21" s="280"/>
      <c r="AQ21" s="280"/>
      <c r="AR21" s="280"/>
      <c r="AS21" s="411"/>
      <c r="AT21" s="412"/>
      <c r="AU21" s="410"/>
      <c r="AV21" s="398"/>
      <c r="AW21" s="398"/>
      <c r="AX21" s="398"/>
      <c r="AY21" s="398"/>
      <c r="AZ21" s="398"/>
      <c r="BA21" s="398"/>
    </row>
    <row r="22" customHeight="1" spans="2:53">
      <c r="B22" s="272"/>
      <c r="C22" s="283"/>
      <c r="D22" s="284"/>
      <c r="E22" s="285"/>
      <c r="F22" s="286"/>
      <c r="G22" s="280"/>
      <c r="H22" s="282"/>
      <c r="I22" s="282"/>
      <c r="J22" s="280"/>
      <c r="K22" s="323"/>
      <c r="L22" s="323"/>
      <c r="M22" s="324"/>
      <c r="N22" s="319"/>
      <c r="O22" s="319"/>
      <c r="P22" s="325"/>
      <c r="Q22" s="319"/>
      <c r="R22" s="319"/>
      <c r="S22" s="319"/>
      <c r="T22" s="319"/>
      <c r="U22" s="354"/>
      <c r="V22" s="319"/>
      <c r="W22" s="280"/>
      <c r="X22" s="319"/>
      <c r="Y22" s="319"/>
      <c r="Z22" s="280"/>
      <c r="AA22" s="319"/>
      <c r="AB22" s="319"/>
      <c r="AC22" s="319"/>
      <c r="AD22" s="319"/>
      <c r="AE22" s="280"/>
      <c r="AF22" s="280"/>
      <c r="AG22" s="280"/>
      <c r="AH22" s="280"/>
      <c r="AI22" s="280"/>
      <c r="AJ22" s="280"/>
      <c r="AK22" s="285"/>
      <c r="AL22" s="285"/>
      <c r="AM22" s="280"/>
      <c r="AN22" s="280"/>
      <c r="AO22" s="280"/>
      <c r="AP22" s="280"/>
      <c r="AQ22" s="280"/>
      <c r="AR22" s="280"/>
      <c r="AS22" s="411"/>
      <c r="AT22" s="412"/>
      <c r="AU22" s="410"/>
      <c r="AV22" s="398"/>
      <c r="AW22" s="398"/>
      <c r="AX22" s="398"/>
      <c r="AY22" s="398"/>
      <c r="AZ22" s="398"/>
      <c r="BA22" s="398"/>
    </row>
    <row r="23" customHeight="1" spans="2:53">
      <c r="B23" s="272"/>
      <c r="C23" s="273"/>
      <c r="D23" s="274"/>
      <c r="E23" s="275"/>
      <c r="F23" s="276"/>
      <c r="G23" s="275"/>
      <c r="H23" s="277"/>
      <c r="I23" s="277"/>
      <c r="J23" s="275"/>
      <c r="K23" s="315"/>
      <c r="L23" s="315"/>
      <c r="M23" s="316"/>
      <c r="N23" s="317"/>
      <c r="O23" s="317"/>
      <c r="P23" s="318"/>
      <c r="Q23" s="317"/>
      <c r="R23" s="317"/>
      <c r="S23" s="317"/>
      <c r="T23" s="317"/>
      <c r="U23" s="350"/>
      <c r="V23" s="317"/>
      <c r="W23" s="317"/>
      <c r="X23" s="317"/>
      <c r="Y23" s="317"/>
      <c r="Z23" s="317"/>
      <c r="AA23" s="315"/>
      <c r="AB23" s="315"/>
      <c r="AC23" s="315"/>
      <c r="AD23" s="315"/>
      <c r="AE23" s="275"/>
      <c r="AF23" s="387"/>
      <c r="AG23" s="387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408"/>
      <c r="AT23" s="409"/>
      <c r="AU23" s="410"/>
      <c r="AV23" s="398"/>
      <c r="AW23" s="398"/>
      <c r="AX23" s="398"/>
      <c r="AY23" s="398"/>
      <c r="AZ23" s="398"/>
      <c r="BA23" s="398"/>
    </row>
    <row r="24" customHeight="1" spans="2:53">
      <c r="B24" s="272"/>
      <c r="C24" s="278"/>
      <c r="D24" s="287"/>
      <c r="E24" s="280"/>
      <c r="F24" s="281"/>
      <c r="G24" s="280"/>
      <c r="H24" s="282"/>
      <c r="I24" s="282"/>
      <c r="J24" s="280"/>
      <c r="K24" s="319"/>
      <c r="L24" s="319"/>
      <c r="M24" s="320"/>
      <c r="N24" s="321"/>
      <c r="O24" s="321"/>
      <c r="P24" s="322"/>
      <c r="Q24" s="351"/>
      <c r="R24" s="352"/>
      <c r="S24" s="352"/>
      <c r="T24" s="280"/>
      <c r="U24" s="353"/>
      <c r="V24" s="351"/>
      <c r="W24" s="351"/>
      <c r="X24" s="351"/>
      <c r="Y24" s="332"/>
      <c r="Z24" s="351"/>
      <c r="AA24" s="319"/>
      <c r="AB24" s="319"/>
      <c r="AC24" s="319"/>
      <c r="AD24" s="319"/>
      <c r="AE24" s="280"/>
      <c r="AF24" s="388"/>
      <c r="AG24" s="388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411"/>
      <c r="AT24" s="412"/>
      <c r="AU24" s="410"/>
      <c r="AV24" s="398"/>
      <c r="AW24" s="398"/>
      <c r="AX24" s="398"/>
      <c r="AY24" s="398"/>
      <c r="AZ24" s="398"/>
      <c r="BA24" s="398"/>
    </row>
    <row r="25" customHeight="1" spans="2:53">
      <c r="B25" s="272"/>
      <c r="C25" s="278"/>
      <c r="D25" s="288" t="s">
        <v>15</v>
      </c>
      <c r="E25" s="289" t="str">
        <f ca="1">IF('MULTIC IRB'!F6&gt;0,'MULTIC IRB'!F6," ")</f>
        <v>钥匙ACC开关</v>
      </c>
      <c r="F25" s="290"/>
      <c r="G25" s="280"/>
      <c r="H25" s="291" t="s">
        <v>709</v>
      </c>
      <c r="I25" s="291" t="s">
        <v>710</v>
      </c>
      <c r="J25" s="280" t="s">
        <v>101</v>
      </c>
      <c r="K25" s="326" t="str">
        <f ca="1">IF('MULTIC IRB'!F7&gt;0,'MULTIC IRB'!F7," ")</f>
        <v>充电触发信号</v>
      </c>
      <c r="L25" s="289"/>
      <c r="M25" s="298" t="s">
        <v>22</v>
      </c>
      <c r="N25" s="321"/>
      <c r="O25" s="321"/>
      <c r="P25" s="327"/>
      <c r="Q25" s="321"/>
      <c r="R25" s="352"/>
      <c r="S25" s="352"/>
      <c r="T25" s="280"/>
      <c r="U25" s="353"/>
      <c r="V25" s="321"/>
      <c r="W25" s="321"/>
      <c r="X25" s="321"/>
      <c r="Y25" s="332"/>
      <c r="Z25" s="321"/>
      <c r="AA25" s="319"/>
      <c r="AB25" s="319"/>
      <c r="AC25" s="319"/>
      <c r="AD25" s="319"/>
      <c r="AE25" s="280"/>
      <c r="AF25" s="388"/>
      <c r="AG25" s="388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411"/>
      <c r="AT25" s="412"/>
      <c r="AU25" s="410"/>
      <c r="AV25" s="398"/>
      <c r="AW25" s="398"/>
      <c r="AX25" s="398"/>
      <c r="AY25" s="398"/>
      <c r="AZ25" s="398"/>
      <c r="BA25" s="398"/>
    </row>
    <row r="26" customHeight="1" spans="2:53">
      <c r="B26" s="272"/>
      <c r="C26" s="278"/>
      <c r="D26" s="292"/>
      <c r="E26" s="293"/>
      <c r="F26" s="294"/>
      <c r="G26" s="295"/>
      <c r="H26" s="296"/>
      <c r="I26" s="296"/>
      <c r="J26" s="328" t="s">
        <v>101</v>
      </c>
      <c r="K26" s="329"/>
      <c r="L26" s="293"/>
      <c r="M26" s="298"/>
      <c r="N26" s="321"/>
      <c r="O26" s="321"/>
      <c r="P26" s="322"/>
      <c r="Q26" s="351"/>
      <c r="R26" s="352"/>
      <c r="S26" s="352"/>
      <c r="T26" s="280"/>
      <c r="U26" s="353"/>
      <c r="V26" s="351"/>
      <c r="W26" s="351"/>
      <c r="X26" s="351"/>
      <c r="Y26" s="332"/>
      <c r="Z26" s="351"/>
      <c r="AA26" s="319"/>
      <c r="AB26" s="319"/>
      <c r="AC26" s="319"/>
      <c r="AD26" s="319"/>
      <c r="AE26" s="280"/>
      <c r="AF26" s="388"/>
      <c r="AG26" s="388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411"/>
      <c r="AT26" s="412"/>
      <c r="AU26" s="410"/>
      <c r="AV26" s="398"/>
      <c r="AW26" s="398"/>
      <c r="AX26" s="398"/>
      <c r="AY26" s="398"/>
      <c r="AZ26" s="398"/>
      <c r="BA26" s="398"/>
    </row>
    <row r="27" customHeight="1" spans="2:53">
      <c r="B27" s="272"/>
      <c r="C27" s="297"/>
      <c r="D27" s="288" t="s">
        <v>28</v>
      </c>
      <c r="E27" s="289" t="str">
        <f ca="1">IF('MULTIC IRB'!F8&gt;0,'MULTIC IRB'!F8," ")</f>
        <v>危险信号开关</v>
      </c>
      <c r="F27" s="290"/>
      <c r="G27" s="280"/>
      <c r="H27" s="291" t="s">
        <v>711</v>
      </c>
      <c r="I27" s="291" t="s">
        <v>712</v>
      </c>
      <c r="J27" s="280" t="s">
        <v>101</v>
      </c>
      <c r="K27" s="326" t="str">
        <f ca="1">IF('MULTIC IRB'!F9&gt;0,'MULTIC IRB'!F9," ")</f>
        <v>门1开开关</v>
      </c>
      <c r="L27" s="289"/>
      <c r="M27" s="298" t="s">
        <v>31</v>
      </c>
      <c r="N27" s="321"/>
      <c r="O27" s="330"/>
      <c r="P27" s="327"/>
      <c r="Q27" s="321"/>
      <c r="R27" s="352"/>
      <c r="S27" s="352"/>
      <c r="T27" s="280"/>
      <c r="U27" s="353"/>
      <c r="V27" s="321"/>
      <c r="W27" s="321"/>
      <c r="X27" s="321"/>
      <c r="Y27" s="332"/>
      <c r="Z27" s="321"/>
      <c r="AA27" s="319"/>
      <c r="AB27" s="319"/>
      <c r="AC27" s="319"/>
      <c r="AD27" s="319"/>
      <c r="AE27" s="280"/>
      <c r="AF27" s="388"/>
      <c r="AG27" s="388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411"/>
      <c r="AT27" s="412"/>
      <c r="AU27" s="410"/>
      <c r="AV27" s="398"/>
      <c r="AW27" s="398"/>
      <c r="AX27" s="398"/>
      <c r="AY27" s="398"/>
      <c r="AZ27" s="398"/>
      <c r="BA27" s="398"/>
    </row>
    <row r="28" customHeight="1" spans="2:53">
      <c r="B28" s="272"/>
      <c r="C28" s="297"/>
      <c r="D28" s="292"/>
      <c r="E28" s="293"/>
      <c r="F28" s="294"/>
      <c r="G28" s="295"/>
      <c r="H28" s="296"/>
      <c r="I28" s="296"/>
      <c r="J28" s="328" t="s">
        <v>101</v>
      </c>
      <c r="K28" s="329"/>
      <c r="L28" s="293"/>
      <c r="M28" s="298"/>
      <c r="N28" s="321"/>
      <c r="O28" s="330"/>
      <c r="P28" s="331"/>
      <c r="Q28" s="301"/>
      <c r="R28" s="352"/>
      <c r="S28" s="352"/>
      <c r="T28" s="280"/>
      <c r="U28" s="353"/>
      <c r="V28" s="301"/>
      <c r="W28" s="301"/>
      <c r="X28" s="301"/>
      <c r="Y28" s="301"/>
      <c r="Z28" s="301"/>
      <c r="AA28" s="319"/>
      <c r="AB28" s="319"/>
      <c r="AC28" s="319"/>
      <c r="AD28" s="319"/>
      <c r="AE28" s="280"/>
      <c r="AF28" s="388"/>
      <c r="AG28" s="388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411"/>
      <c r="AT28" s="412"/>
      <c r="AU28" s="410"/>
      <c r="AV28" s="398"/>
      <c r="AW28" s="398"/>
      <c r="AX28" s="398"/>
      <c r="AY28" s="398"/>
      <c r="AZ28" s="398"/>
      <c r="BA28" s="398"/>
    </row>
    <row r="29" customHeight="1" spans="2:53">
      <c r="B29" s="272"/>
      <c r="C29" s="297"/>
      <c r="D29" s="298" t="s">
        <v>40</v>
      </c>
      <c r="E29" s="289" t="str">
        <f ca="1">IF('MULTIC IRB'!F12&gt;0,'MULTIC IRB'!F12," ")</f>
        <v>钥匙ON档开关</v>
      </c>
      <c r="F29" s="290"/>
      <c r="G29" s="280"/>
      <c r="H29" s="291" t="s">
        <v>713</v>
      </c>
      <c r="I29" s="291" t="s">
        <v>714</v>
      </c>
      <c r="J29" s="280" t="s">
        <v>101</v>
      </c>
      <c r="K29" s="326" t="str">
        <f ca="1">IF('MULTIC IRB'!F13&gt;0,'MULTIC IRB'!F13," ")</f>
        <v>门1开信号</v>
      </c>
      <c r="L29" s="289"/>
      <c r="M29" s="298" t="s">
        <v>44</v>
      </c>
      <c r="N29" s="321"/>
      <c r="O29" s="321"/>
      <c r="P29" s="332"/>
      <c r="Q29" s="319"/>
      <c r="R29" s="352"/>
      <c r="S29" s="352"/>
      <c r="T29" s="280"/>
      <c r="U29" s="353"/>
      <c r="V29" s="319"/>
      <c r="W29" s="319"/>
      <c r="X29" s="319"/>
      <c r="Y29" s="319"/>
      <c r="Z29" s="319"/>
      <c r="AA29" s="351"/>
      <c r="AB29" s="351"/>
      <c r="AC29" s="351"/>
      <c r="AD29" s="351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411"/>
      <c r="AT29" s="412"/>
      <c r="AU29" s="410"/>
      <c r="AV29" s="398"/>
      <c r="AW29" s="398"/>
      <c r="AX29" s="398"/>
      <c r="AY29" s="398"/>
      <c r="AZ29" s="398"/>
      <c r="BA29" s="398"/>
    </row>
    <row r="30" customHeight="1" spans="2:53">
      <c r="B30" s="272"/>
      <c r="C30" s="297"/>
      <c r="D30" s="298"/>
      <c r="E30" s="293"/>
      <c r="F30" s="294"/>
      <c r="G30" s="295"/>
      <c r="H30" s="296"/>
      <c r="I30" s="296"/>
      <c r="J30" s="328"/>
      <c r="K30" s="329"/>
      <c r="L30" s="293"/>
      <c r="M30" s="298"/>
      <c r="N30" s="321"/>
      <c r="O30" s="321"/>
      <c r="P30" s="332"/>
      <c r="Q30" s="319"/>
      <c r="R30" s="355"/>
      <c r="S30" s="355"/>
      <c r="T30" s="280"/>
      <c r="U30" s="353"/>
      <c r="V30" s="319"/>
      <c r="W30" s="319"/>
      <c r="X30" s="319"/>
      <c r="Y30" s="319"/>
      <c r="Z30" s="319"/>
      <c r="AA30" s="321"/>
      <c r="AB30" s="321"/>
      <c r="AC30" s="321"/>
      <c r="AD30" s="321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411"/>
      <c r="AT30" s="412"/>
      <c r="AU30" s="410"/>
      <c r="AV30" s="398"/>
      <c r="AW30" s="398"/>
      <c r="AX30" s="398"/>
      <c r="AY30" s="398"/>
      <c r="AZ30" s="398"/>
      <c r="BA30" s="398"/>
    </row>
    <row r="31" customHeight="1" spans="2:53">
      <c r="B31" s="272"/>
      <c r="C31" s="297"/>
      <c r="D31" s="298" t="s">
        <v>47</v>
      </c>
      <c r="E31" s="289" t="str">
        <f ca="1">IF('MULTIC IRB'!F14&gt;0,'MULTIC IRB'!F14," ")</f>
        <v>门2开信号</v>
      </c>
      <c r="F31" s="290"/>
      <c r="G31" s="299"/>
      <c r="H31" s="291" t="s">
        <v>715</v>
      </c>
      <c r="I31" s="291" t="s">
        <v>716</v>
      </c>
      <c r="J31" s="299" t="s">
        <v>101</v>
      </c>
      <c r="K31" s="326" t="str">
        <f ca="1">IF('MULTIC IRB'!F15&gt;0,'MULTIC IRB'!F15," ")</f>
        <v>除霜器高速信号</v>
      </c>
      <c r="L31" s="289"/>
      <c r="M31" s="298" t="s">
        <v>53</v>
      </c>
      <c r="N31" s="321"/>
      <c r="O31" s="321"/>
      <c r="P31" s="332"/>
      <c r="Q31" s="319"/>
      <c r="R31" s="355"/>
      <c r="S31" s="355"/>
      <c r="T31" s="280"/>
      <c r="U31" s="353"/>
      <c r="V31" s="319"/>
      <c r="W31" s="319"/>
      <c r="X31" s="319"/>
      <c r="Y31" s="319"/>
      <c r="Z31" s="319"/>
      <c r="AA31" s="351"/>
      <c r="AB31" s="351"/>
      <c r="AC31" s="351"/>
      <c r="AD31" s="319"/>
      <c r="AE31" s="280"/>
      <c r="AF31" s="280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411"/>
      <c r="AT31" s="412"/>
      <c r="AU31" s="410"/>
      <c r="AV31" s="398"/>
      <c r="AW31" s="398"/>
      <c r="AX31" s="398"/>
      <c r="AY31" s="398"/>
      <c r="AZ31" s="398"/>
      <c r="BA31" s="398"/>
    </row>
    <row r="32" customHeight="1" spans="2:53">
      <c r="B32" s="272"/>
      <c r="C32" s="297"/>
      <c r="D32" s="298"/>
      <c r="E32" s="293"/>
      <c r="F32" s="294"/>
      <c r="G32" s="280"/>
      <c r="H32" s="296"/>
      <c r="I32" s="296"/>
      <c r="J32" s="280"/>
      <c r="K32" s="329"/>
      <c r="L32" s="293"/>
      <c r="M32" s="298"/>
      <c r="N32" s="321"/>
      <c r="O32" s="321"/>
      <c r="P32" s="332"/>
      <c r="Q32" s="319"/>
      <c r="R32" s="352"/>
      <c r="S32" s="352"/>
      <c r="T32" s="280"/>
      <c r="U32" s="353"/>
      <c r="V32" s="319"/>
      <c r="W32" s="319"/>
      <c r="X32" s="319"/>
      <c r="Y32" s="319"/>
      <c r="Z32" s="319"/>
      <c r="AA32" s="321"/>
      <c r="AB32" s="321"/>
      <c r="AC32" s="321"/>
      <c r="AD32" s="319"/>
      <c r="AE32" s="280"/>
      <c r="AF32" s="280"/>
      <c r="AG32" s="393"/>
      <c r="AH32" s="393"/>
      <c r="AI32" s="393"/>
      <c r="AJ32" s="393"/>
      <c r="AK32" s="393"/>
      <c r="AL32" s="393"/>
      <c r="AM32" s="393"/>
      <c r="AN32" s="393"/>
      <c r="AO32" s="393"/>
      <c r="AP32" s="393"/>
      <c r="AQ32" s="393"/>
      <c r="AR32" s="393"/>
      <c r="AS32" s="411"/>
      <c r="AT32" s="412"/>
      <c r="AU32" s="410"/>
      <c r="AV32" s="398"/>
      <c r="AW32" s="398"/>
      <c r="AX32" s="398"/>
      <c r="AY32" s="398"/>
      <c r="AZ32" s="398"/>
      <c r="BA32" s="398"/>
    </row>
    <row r="33" customHeight="1" spans="2:53">
      <c r="B33" s="272"/>
      <c r="C33" s="297"/>
      <c r="D33" s="298" t="s">
        <v>59</v>
      </c>
      <c r="E33" s="289" t="str">
        <f ca="1">IF('MULTIC IRB'!F16&gt;0,'MULTIC IRB'!F16," ")</f>
        <v>除霜器低速信号</v>
      </c>
      <c r="F33" s="290"/>
      <c r="G33" s="280"/>
      <c r="H33" s="291" t="s">
        <v>717</v>
      </c>
      <c r="I33" s="291" t="s">
        <v>718</v>
      </c>
      <c r="J33" s="280" t="s">
        <v>101</v>
      </c>
      <c r="K33" s="326" t="str">
        <f ca="1">IF('MULTIC IRB'!F17&gt;0,'MULTIC IRB'!F17," ")</f>
        <v> </v>
      </c>
      <c r="L33" s="289"/>
      <c r="M33" s="298" t="s">
        <v>65</v>
      </c>
      <c r="N33" s="321"/>
      <c r="O33" s="321"/>
      <c r="P33" s="325"/>
      <c r="Q33" s="319"/>
      <c r="R33" s="352"/>
      <c r="S33" s="352"/>
      <c r="T33" s="280"/>
      <c r="U33" s="353"/>
      <c r="V33" s="319"/>
      <c r="W33" s="319"/>
      <c r="X33" s="319"/>
      <c r="Y33" s="319"/>
      <c r="Z33" s="319"/>
      <c r="AA33" s="351"/>
      <c r="AB33" s="351"/>
      <c r="AC33" s="351"/>
      <c r="AD33" s="319"/>
      <c r="AE33" s="280"/>
      <c r="AF33" s="280"/>
      <c r="AG33" s="393"/>
      <c r="AH33" s="393"/>
      <c r="AI33" s="393"/>
      <c r="AJ33" s="393"/>
      <c r="AK33" s="393"/>
      <c r="AL33" s="393"/>
      <c r="AM33" s="393"/>
      <c r="AN33" s="393"/>
      <c r="AO33" s="393"/>
      <c r="AP33" s="393"/>
      <c r="AQ33" s="393"/>
      <c r="AR33" s="393"/>
      <c r="AS33" s="411"/>
      <c r="AT33" s="412"/>
      <c r="AU33" s="410"/>
      <c r="AV33" s="398"/>
      <c r="AW33" s="398"/>
      <c r="AX33" s="398"/>
      <c r="AY33" s="398"/>
      <c r="AZ33" s="398"/>
      <c r="BA33" s="398"/>
    </row>
    <row r="34" customHeight="1" spans="2:53">
      <c r="B34" s="272"/>
      <c r="C34" s="297"/>
      <c r="D34" s="298"/>
      <c r="E34" s="293"/>
      <c r="F34" s="294"/>
      <c r="G34" s="295"/>
      <c r="H34" s="296"/>
      <c r="I34" s="296"/>
      <c r="J34" s="328"/>
      <c r="K34" s="329"/>
      <c r="L34" s="293"/>
      <c r="M34" s="298"/>
      <c r="N34" s="321"/>
      <c r="O34" s="333"/>
      <c r="P34" s="333"/>
      <c r="Q34" s="319"/>
      <c r="R34" s="352"/>
      <c r="S34" s="352"/>
      <c r="T34" s="280"/>
      <c r="U34" s="353"/>
      <c r="V34" s="319"/>
      <c r="W34" s="319"/>
      <c r="X34" s="319"/>
      <c r="Y34" s="319"/>
      <c r="Z34" s="319"/>
      <c r="AA34" s="321"/>
      <c r="AB34" s="321"/>
      <c r="AC34" s="321"/>
      <c r="AD34" s="319"/>
      <c r="AE34" s="280"/>
      <c r="AF34" s="280"/>
      <c r="AG34" s="393"/>
      <c r="AH34" s="393"/>
      <c r="AI34" s="393"/>
      <c r="AJ34" s="393"/>
      <c r="AK34" s="393"/>
      <c r="AL34" s="393"/>
      <c r="AM34" s="393"/>
      <c r="AN34" s="393"/>
      <c r="AO34" s="393"/>
      <c r="AP34" s="393"/>
      <c r="AQ34" s="393"/>
      <c r="AR34" s="393"/>
      <c r="AS34" s="411"/>
      <c r="AT34" s="412"/>
      <c r="AU34" s="410"/>
      <c r="AV34" s="398"/>
      <c r="AW34" s="398"/>
      <c r="AX34" s="398"/>
      <c r="AY34" s="398"/>
      <c r="AZ34" s="398"/>
      <c r="BA34" s="398"/>
    </row>
    <row r="35" customHeight="1" spans="2:53">
      <c r="B35" s="272"/>
      <c r="C35" s="297"/>
      <c r="D35" s="298" t="s">
        <v>70</v>
      </c>
      <c r="E35" s="289" t="str">
        <f ca="1">IF('MULTIC IRB'!F18&gt;0,'MULTIC IRB'!F18," ")</f>
        <v> </v>
      </c>
      <c r="F35" s="290"/>
      <c r="G35" s="280"/>
      <c r="H35" s="291" t="s">
        <v>719</v>
      </c>
      <c r="I35" s="291" t="s">
        <v>720</v>
      </c>
      <c r="J35" s="280" t="s">
        <v>101</v>
      </c>
      <c r="K35" s="326" t="str">
        <f ca="1">IF('MULTIC IRB'!F19&gt;0,'MULTIC IRB'!F19," ")</f>
        <v> </v>
      </c>
      <c r="L35" s="289"/>
      <c r="M35" s="298" t="s">
        <v>75</v>
      </c>
      <c r="N35" s="321"/>
      <c r="O35" s="333"/>
      <c r="P35" s="333"/>
      <c r="Q35" s="356"/>
      <c r="R35" s="352"/>
      <c r="S35" s="352"/>
      <c r="T35" s="280"/>
      <c r="U35" s="353"/>
      <c r="V35" s="319"/>
      <c r="W35" s="319"/>
      <c r="X35" s="319"/>
      <c r="Y35" s="319"/>
      <c r="Z35" s="319"/>
      <c r="AA35" s="301"/>
      <c r="AB35" s="301"/>
      <c r="AC35" s="301"/>
      <c r="AD35" s="319"/>
      <c r="AE35" s="280"/>
      <c r="AF35" s="280"/>
      <c r="AG35" s="393"/>
      <c r="AH35" s="393"/>
      <c r="AI35" s="393"/>
      <c r="AJ35" s="393"/>
      <c r="AK35" s="393"/>
      <c r="AL35" s="393"/>
      <c r="AM35" s="393"/>
      <c r="AN35" s="393"/>
      <c r="AO35" s="393"/>
      <c r="AP35" s="393"/>
      <c r="AQ35" s="393"/>
      <c r="AR35" s="393"/>
      <c r="AS35" s="411"/>
      <c r="AT35" s="412"/>
      <c r="AU35" s="410"/>
      <c r="AV35" s="398"/>
      <c r="AW35" s="398"/>
      <c r="AX35" s="398"/>
      <c r="AY35" s="398"/>
      <c r="AZ35" s="398"/>
      <c r="BA35" s="398"/>
    </row>
    <row r="36" customHeight="1" spans="2:53">
      <c r="B36" s="272"/>
      <c r="C36" s="297"/>
      <c r="D36" s="298"/>
      <c r="E36" s="293"/>
      <c r="F36" s="294"/>
      <c r="G36" s="295"/>
      <c r="H36" s="296"/>
      <c r="I36" s="296"/>
      <c r="J36" s="328"/>
      <c r="K36" s="329"/>
      <c r="L36" s="293"/>
      <c r="M36" s="298"/>
      <c r="N36" s="321"/>
      <c r="O36" s="334" t="s">
        <v>721</v>
      </c>
      <c r="P36" s="325"/>
      <c r="Q36" s="330"/>
      <c r="R36" s="319"/>
      <c r="S36" s="319"/>
      <c r="T36" s="319"/>
      <c r="U36" s="354"/>
      <c r="V36" s="319"/>
      <c r="W36" s="319"/>
      <c r="X36" s="319"/>
      <c r="Y36" s="319"/>
      <c r="Z36" s="319"/>
      <c r="AA36" s="332"/>
      <c r="AB36" s="319"/>
      <c r="AC36" s="319"/>
      <c r="AD36" s="319"/>
      <c r="AE36" s="280"/>
      <c r="AF36" s="280"/>
      <c r="AG36" s="393"/>
      <c r="AH36" s="393"/>
      <c r="AI36" s="393"/>
      <c r="AJ36" s="393"/>
      <c r="AK36" s="393"/>
      <c r="AL36" s="393"/>
      <c r="AM36" s="393"/>
      <c r="AN36" s="393"/>
      <c r="AO36" s="393"/>
      <c r="AP36" s="393"/>
      <c r="AQ36" s="393"/>
      <c r="AR36" s="393"/>
      <c r="AS36" s="411"/>
      <c r="AT36" s="412"/>
      <c r="AU36" s="410"/>
      <c r="AV36" s="398"/>
      <c r="AW36" s="398"/>
      <c r="AX36" s="398"/>
      <c r="AY36" s="398"/>
      <c r="AZ36" s="398"/>
      <c r="BA36" s="398"/>
    </row>
    <row r="37" customHeight="1" spans="2:53">
      <c r="B37" s="272"/>
      <c r="C37" s="278"/>
      <c r="D37" s="298" t="s">
        <v>80</v>
      </c>
      <c r="E37" s="289" t="str">
        <f ca="1">IF('MULTIC IRB'!F20&gt;0,'MULTIC IRB'!F20," ")</f>
        <v>ABS故障指示</v>
      </c>
      <c r="F37" s="290"/>
      <c r="G37" s="300"/>
      <c r="H37" s="291" t="s">
        <v>722</v>
      </c>
      <c r="I37" s="291" t="s">
        <v>723</v>
      </c>
      <c r="J37" s="300" t="s">
        <v>101</v>
      </c>
      <c r="K37" s="326" t="str">
        <f ca="1">IF('MULTIC IRB'!F21&gt;0,'MULTIC IRB'!F21," ")</f>
        <v> </v>
      </c>
      <c r="L37" s="289"/>
      <c r="M37" s="298" t="s">
        <v>85</v>
      </c>
      <c r="N37" s="321"/>
      <c r="O37" s="335"/>
      <c r="P37" s="325"/>
      <c r="Q37" s="330"/>
      <c r="R37" s="319"/>
      <c r="S37" s="319"/>
      <c r="T37" s="319"/>
      <c r="U37" s="354"/>
      <c r="V37" s="319"/>
      <c r="W37" s="319"/>
      <c r="X37" s="319"/>
      <c r="Y37" s="319"/>
      <c r="Z37" s="319"/>
      <c r="AA37" s="332"/>
      <c r="AB37" s="319"/>
      <c r="AC37" s="319"/>
      <c r="AD37" s="319"/>
      <c r="AE37" s="280"/>
      <c r="AF37" s="280"/>
      <c r="AG37" s="393"/>
      <c r="AH37" s="393"/>
      <c r="AI37" s="393"/>
      <c r="AJ37" s="393"/>
      <c r="AK37" s="393"/>
      <c r="AL37" s="393"/>
      <c r="AM37" s="393"/>
      <c r="AN37" s="393"/>
      <c r="AO37" s="393"/>
      <c r="AP37" s="393"/>
      <c r="AQ37" s="393"/>
      <c r="AR37" s="393"/>
      <c r="AS37" s="411"/>
      <c r="AT37" s="412"/>
      <c r="AU37" s="410"/>
      <c r="AV37" s="398"/>
      <c r="AW37" s="398"/>
      <c r="AX37" s="398"/>
      <c r="AY37" s="398"/>
      <c r="AZ37" s="398"/>
      <c r="BA37" s="398"/>
    </row>
    <row r="38" customHeight="1" spans="2:53">
      <c r="B38" s="272"/>
      <c r="C38" s="278"/>
      <c r="D38" s="298"/>
      <c r="E38" s="293"/>
      <c r="F38" s="294"/>
      <c r="G38" s="301"/>
      <c r="H38" s="296"/>
      <c r="I38" s="296"/>
      <c r="J38" s="301"/>
      <c r="K38" s="329"/>
      <c r="L38" s="293"/>
      <c r="M38" s="298"/>
      <c r="N38" s="301"/>
      <c r="O38" s="301"/>
      <c r="P38" s="325"/>
      <c r="Q38" s="319"/>
      <c r="R38" s="319"/>
      <c r="S38" s="319"/>
      <c r="T38" s="319"/>
      <c r="U38" s="354"/>
      <c r="V38" s="319"/>
      <c r="W38" s="319"/>
      <c r="X38" s="319"/>
      <c r="Y38" s="319"/>
      <c r="Z38" s="319"/>
      <c r="AA38" s="332"/>
      <c r="AB38" s="319"/>
      <c r="AC38" s="319"/>
      <c r="AD38" s="319"/>
      <c r="AE38" s="280"/>
      <c r="AF38" s="389"/>
      <c r="AG38" s="393"/>
      <c r="AH38" s="393"/>
      <c r="AI38" s="393"/>
      <c r="AJ38" s="393"/>
      <c r="AK38" s="393"/>
      <c r="AL38" s="393"/>
      <c r="AM38" s="393"/>
      <c r="AN38" s="393"/>
      <c r="AO38" s="393"/>
      <c r="AP38" s="393"/>
      <c r="AQ38" s="393"/>
      <c r="AR38" s="393"/>
      <c r="AS38" s="411"/>
      <c r="AT38" s="412"/>
      <c r="AU38" s="410"/>
      <c r="AV38" s="398"/>
      <c r="AW38" s="398"/>
      <c r="AX38" s="398"/>
      <c r="AY38" s="398"/>
      <c r="AZ38" s="398"/>
      <c r="BA38" s="398"/>
    </row>
    <row r="39" customHeight="1" spans="2:53">
      <c r="B39" s="272"/>
      <c r="C39" s="278"/>
      <c r="D39" s="298" t="s">
        <v>87</v>
      </c>
      <c r="E39" s="289" t="str">
        <f ca="1">IF('MULTIC IRB'!F22&gt;0,'MULTIC IRB'!F22," ")</f>
        <v> </v>
      </c>
      <c r="F39" s="290"/>
      <c r="G39" s="301"/>
      <c r="H39" s="291" t="s">
        <v>724</v>
      </c>
      <c r="I39" s="291" t="s">
        <v>725</v>
      </c>
      <c r="J39" s="301" t="s">
        <v>101</v>
      </c>
      <c r="K39" s="326" t="str">
        <f ca="1">IF('MULTIC IRB'!F23&gt;0,'MULTIC IRB'!F23," ")</f>
        <v>行李仓灯开关</v>
      </c>
      <c r="L39" s="289"/>
      <c r="M39" s="298" t="s">
        <v>92</v>
      </c>
      <c r="N39" s="301"/>
      <c r="O39" s="301"/>
      <c r="P39" s="325"/>
      <c r="Q39" s="319"/>
      <c r="R39" s="319"/>
      <c r="S39" s="319"/>
      <c r="T39" s="319"/>
      <c r="U39" s="354"/>
      <c r="V39" s="319"/>
      <c r="W39" s="319"/>
      <c r="X39" s="319"/>
      <c r="Y39" s="319"/>
      <c r="Z39" s="319"/>
      <c r="AA39" s="332"/>
      <c r="AB39" s="319"/>
      <c r="AC39" s="319"/>
      <c r="AD39" s="388"/>
      <c r="AE39" s="280"/>
      <c r="AF39" s="280"/>
      <c r="AG39" s="393"/>
      <c r="AH39" s="393"/>
      <c r="AI39" s="393"/>
      <c r="AJ39" s="393"/>
      <c r="AK39" s="393"/>
      <c r="AL39" s="393"/>
      <c r="AM39" s="393"/>
      <c r="AN39" s="393"/>
      <c r="AO39" s="393"/>
      <c r="AP39" s="393"/>
      <c r="AQ39" s="393"/>
      <c r="AR39" s="393"/>
      <c r="AS39" s="411"/>
      <c r="AT39" s="412"/>
      <c r="AU39" s="410"/>
      <c r="AV39" s="398"/>
      <c r="AW39" s="398"/>
      <c r="AX39" s="398"/>
      <c r="AY39" s="398"/>
      <c r="AZ39" s="398"/>
      <c r="BA39" s="398"/>
    </row>
    <row r="40" customHeight="1" spans="2:53">
      <c r="B40" s="272"/>
      <c r="C40" s="278"/>
      <c r="D40" s="298"/>
      <c r="E40" s="293"/>
      <c r="F40" s="294"/>
      <c r="G40" s="302"/>
      <c r="H40" s="296"/>
      <c r="I40" s="296"/>
      <c r="J40" s="336"/>
      <c r="K40" s="329"/>
      <c r="L40" s="293"/>
      <c r="M40" s="298"/>
      <c r="N40" s="301"/>
      <c r="O40" s="301"/>
      <c r="P40" s="325"/>
      <c r="Q40" s="319"/>
      <c r="R40" s="319"/>
      <c r="S40" s="319"/>
      <c r="T40" s="319"/>
      <c r="U40" s="354"/>
      <c r="V40" s="319"/>
      <c r="W40" s="319"/>
      <c r="X40" s="319"/>
      <c r="Y40" s="319"/>
      <c r="Z40" s="330"/>
      <c r="AA40" s="319"/>
      <c r="AB40" s="319"/>
      <c r="AC40" s="319"/>
      <c r="AD40" s="319"/>
      <c r="AE40" s="280"/>
      <c r="AF40" s="280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411"/>
      <c r="AT40" s="412"/>
      <c r="AU40" s="410"/>
      <c r="AV40" s="398"/>
      <c r="AW40" s="398"/>
      <c r="AX40" s="398"/>
      <c r="AY40" s="398"/>
      <c r="AZ40" s="398"/>
      <c r="BA40" s="398"/>
    </row>
    <row r="41" customHeight="1" spans="2:53">
      <c r="B41" s="272"/>
      <c r="C41" s="278"/>
      <c r="D41" s="298" t="s">
        <v>98</v>
      </c>
      <c r="E41" s="289" t="str">
        <f ca="1">IF('MULTIC IRB'!F24&gt;0,'MULTIC IRB'!F24," ")</f>
        <v>阅读灯开关</v>
      </c>
      <c r="F41" s="290"/>
      <c r="G41" s="301"/>
      <c r="H41" s="291" t="s">
        <v>726</v>
      </c>
      <c r="I41" s="291" t="s">
        <v>727</v>
      </c>
      <c r="J41" s="301" t="s">
        <v>101</v>
      </c>
      <c r="K41" s="326" t="str">
        <f ca="1">IF('MULTIC IRB'!F25&gt;0,'MULTIC IRB'!F25," ")</f>
        <v>位置灯开关</v>
      </c>
      <c r="L41" s="289"/>
      <c r="M41" s="298" t="s">
        <v>102</v>
      </c>
      <c r="N41" s="301"/>
      <c r="O41" s="301"/>
      <c r="P41" s="325"/>
      <c r="Q41" s="319"/>
      <c r="R41" s="319"/>
      <c r="S41" s="319"/>
      <c r="T41" s="319"/>
      <c r="U41" s="354"/>
      <c r="V41" s="319"/>
      <c r="W41" s="319"/>
      <c r="X41" s="319"/>
      <c r="Y41" s="319"/>
      <c r="Z41" s="330"/>
      <c r="AA41" s="388"/>
      <c r="AB41" s="319"/>
      <c r="AC41" s="319"/>
      <c r="AD41" s="319"/>
      <c r="AE41" s="280"/>
      <c r="AF41" s="280"/>
      <c r="AG41" s="393"/>
      <c r="AH41" s="393"/>
      <c r="AI41" s="393"/>
      <c r="AJ41" s="393"/>
      <c r="AK41" s="394"/>
      <c r="AL41" s="394"/>
      <c r="AM41" s="394"/>
      <c r="AN41" s="394"/>
      <c r="AO41" s="394"/>
      <c r="AP41" s="394"/>
      <c r="AQ41" s="394"/>
      <c r="AR41" s="394"/>
      <c r="AS41" s="352"/>
      <c r="AT41" s="412"/>
      <c r="AU41" s="410"/>
      <c r="AV41" s="398"/>
      <c r="AW41" s="398"/>
      <c r="AX41" s="398"/>
      <c r="AY41" s="398"/>
      <c r="AZ41" s="398"/>
      <c r="BA41" s="398"/>
    </row>
    <row r="42" customHeight="1" spans="2:53">
      <c r="B42" s="272"/>
      <c r="C42" s="278"/>
      <c r="D42" s="298"/>
      <c r="E42" s="293"/>
      <c r="F42" s="294"/>
      <c r="G42" s="302"/>
      <c r="H42" s="296"/>
      <c r="I42" s="296"/>
      <c r="J42" s="336"/>
      <c r="K42" s="329"/>
      <c r="L42" s="293"/>
      <c r="M42" s="298"/>
      <c r="N42" s="301"/>
      <c r="O42" s="301"/>
      <c r="P42" s="325"/>
      <c r="Q42" s="319"/>
      <c r="R42" s="319"/>
      <c r="S42" s="319"/>
      <c r="T42" s="319"/>
      <c r="U42" s="354"/>
      <c r="V42" s="319"/>
      <c r="W42" s="319"/>
      <c r="X42" s="319"/>
      <c r="Y42" s="319"/>
      <c r="Z42" s="319"/>
      <c r="AA42" s="319"/>
      <c r="AB42" s="319"/>
      <c r="AC42" s="319"/>
      <c r="AD42" s="319"/>
      <c r="AE42" s="280"/>
      <c r="AF42" s="280"/>
      <c r="AG42" s="393"/>
      <c r="AH42" s="393"/>
      <c r="AI42" s="393"/>
      <c r="AJ42" s="393"/>
      <c r="AK42" s="394"/>
      <c r="AL42" s="394"/>
      <c r="AM42" s="394"/>
      <c r="AN42" s="394"/>
      <c r="AO42" s="394"/>
      <c r="AP42" s="394"/>
      <c r="AQ42" s="394"/>
      <c r="AR42" s="394"/>
      <c r="AS42" s="352"/>
      <c r="AT42" s="412"/>
      <c r="AU42" s="410"/>
      <c r="AV42" s="398"/>
      <c r="AW42" s="398"/>
      <c r="AX42" s="398"/>
      <c r="AY42" s="398"/>
      <c r="AZ42" s="398"/>
      <c r="BA42" s="398"/>
    </row>
    <row r="43" customHeight="1" spans="2:53">
      <c r="B43" s="272"/>
      <c r="C43" s="278"/>
      <c r="D43" s="298" t="s">
        <v>105</v>
      </c>
      <c r="E43" s="289" t="str">
        <f ca="1">IF('MULTIC IRB'!F26&gt;0,'MULTIC IRB'!F26," ")</f>
        <v>近光灯开关</v>
      </c>
      <c r="F43" s="290"/>
      <c r="G43" s="301"/>
      <c r="H43" s="291" t="s">
        <v>728</v>
      </c>
      <c r="I43" s="291" t="s">
        <v>729</v>
      </c>
      <c r="J43" s="301" t="s">
        <v>101</v>
      </c>
      <c r="K43" s="326" t="str">
        <f ca="1">IF('MULTIC IRB'!F27&gt;0,'MULTIC IRB'!F27," ")</f>
        <v>远光灯开关</v>
      </c>
      <c r="L43" s="289"/>
      <c r="M43" s="298" t="s">
        <v>108</v>
      </c>
      <c r="N43" s="301"/>
      <c r="O43" s="301"/>
      <c r="P43" s="325"/>
      <c r="Q43" s="319"/>
      <c r="R43" s="319"/>
      <c r="S43" s="319"/>
      <c r="T43" s="319"/>
      <c r="U43" s="354"/>
      <c r="V43" s="319"/>
      <c r="W43" s="319"/>
      <c r="X43" s="319"/>
      <c r="Y43" s="319"/>
      <c r="Z43" s="319"/>
      <c r="AA43" s="319"/>
      <c r="AB43" s="319"/>
      <c r="AC43" s="319"/>
      <c r="AD43" s="319"/>
      <c r="AE43" s="280"/>
      <c r="AF43" s="280"/>
      <c r="AG43" s="393"/>
      <c r="AH43" s="393"/>
      <c r="AI43" s="393"/>
      <c r="AJ43" s="393"/>
      <c r="AK43" s="394"/>
      <c r="AL43" s="394"/>
      <c r="AM43" s="394"/>
      <c r="AN43" s="394"/>
      <c r="AO43" s="394"/>
      <c r="AP43" s="394"/>
      <c r="AQ43" s="394"/>
      <c r="AR43" s="394"/>
      <c r="AS43" s="352"/>
      <c r="AT43" s="412"/>
      <c r="AU43" s="410"/>
      <c r="AV43" s="398"/>
      <c r="AW43" s="398"/>
      <c r="AX43" s="398"/>
      <c r="AY43" s="398"/>
      <c r="AZ43" s="398"/>
      <c r="BA43" s="398"/>
    </row>
    <row r="44" customHeight="1" spans="2:53">
      <c r="B44" s="272"/>
      <c r="C44" s="278"/>
      <c r="D44" s="298"/>
      <c r="E44" s="293"/>
      <c r="F44" s="294"/>
      <c r="G44" s="302"/>
      <c r="H44" s="296"/>
      <c r="I44" s="296"/>
      <c r="J44" s="336"/>
      <c r="K44" s="329"/>
      <c r="L44" s="293"/>
      <c r="M44" s="298"/>
      <c r="N44" s="301"/>
      <c r="O44" s="301"/>
      <c r="P44" s="325"/>
      <c r="Q44" s="319"/>
      <c r="R44" s="319"/>
      <c r="S44" s="319"/>
      <c r="T44" s="319"/>
      <c r="U44" s="354"/>
      <c r="V44" s="319"/>
      <c r="W44" s="319"/>
      <c r="X44" s="319"/>
      <c r="Y44" s="319"/>
      <c r="Z44" s="319"/>
      <c r="AA44" s="319"/>
      <c r="AB44" s="319"/>
      <c r="AC44" s="319"/>
      <c r="AD44" s="319"/>
      <c r="AE44" s="280"/>
      <c r="AF44" s="280"/>
      <c r="AG44" s="280"/>
      <c r="AH44" s="280"/>
      <c r="AI44" s="280"/>
      <c r="AJ44" s="280"/>
      <c r="AK44" s="395"/>
      <c r="AL44" s="395"/>
      <c r="AM44" s="395"/>
      <c r="AN44" s="395"/>
      <c r="AO44" s="395"/>
      <c r="AP44" s="395"/>
      <c r="AQ44" s="395"/>
      <c r="AR44" s="395"/>
      <c r="AS44" s="352"/>
      <c r="AT44" s="412"/>
      <c r="AU44" s="410"/>
      <c r="AV44" s="398"/>
      <c r="AW44" s="398"/>
      <c r="AX44" s="398"/>
      <c r="AY44" s="398"/>
      <c r="AZ44" s="398"/>
      <c r="BA44" s="398"/>
    </row>
    <row r="45" customHeight="1" spans="2:53">
      <c r="B45" s="272"/>
      <c r="C45" s="278"/>
      <c r="D45" s="288" t="s">
        <v>186</v>
      </c>
      <c r="E45" s="289" t="str">
        <f ca="1">IF('MULTIC IRB'!F59&gt;0,'MULTIC IRB'!F59," ")</f>
        <v>气压1传感器信号</v>
      </c>
      <c r="F45" s="290"/>
      <c r="G45" s="300"/>
      <c r="H45" s="291" t="s">
        <v>730</v>
      </c>
      <c r="I45" s="291" t="s">
        <v>731</v>
      </c>
      <c r="J45" s="300"/>
      <c r="K45" s="326" t="str">
        <f ca="1">IF('MULTIC IRB'!F60&gt;0,'MULTIC IRB'!F60," ")</f>
        <v>气压2传感器信号</v>
      </c>
      <c r="L45" s="337"/>
      <c r="M45" s="288" t="s">
        <v>190</v>
      </c>
      <c r="N45" s="301"/>
      <c r="O45" s="301"/>
      <c r="P45" s="325"/>
      <c r="Q45" s="319"/>
      <c r="R45" s="319"/>
      <c r="S45" s="319"/>
      <c r="T45" s="319"/>
      <c r="U45" s="354"/>
      <c r="V45" s="319"/>
      <c r="W45" s="319"/>
      <c r="X45" s="319"/>
      <c r="Y45" s="319"/>
      <c r="Z45" s="319"/>
      <c r="AA45" s="319"/>
      <c r="AB45" s="319"/>
      <c r="AC45" s="319"/>
      <c r="AD45" s="319"/>
      <c r="AE45" s="280"/>
      <c r="AF45" s="280"/>
      <c r="AG45" s="280"/>
      <c r="AH45" s="280"/>
      <c r="AI45" s="280"/>
      <c r="AJ45" s="280"/>
      <c r="AK45" s="395"/>
      <c r="AL45" s="395"/>
      <c r="AM45" s="395"/>
      <c r="AN45" s="395"/>
      <c r="AO45" s="395"/>
      <c r="AP45" s="395"/>
      <c r="AQ45" s="395"/>
      <c r="AR45" s="395"/>
      <c r="AS45" s="413"/>
      <c r="AT45" s="412"/>
      <c r="AU45" s="410"/>
      <c r="AV45" s="398"/>
      <c r="AW45" s="398"/>
      <c r="AX45" s="398"/>
      <c r="AY45" s="398"/>
      <c r="AZ45" s="398"/>
      <c r="BA45" s="398"/>
    </row>
    <row r="46" customHeight="1" spans="2:53">
      <c r="B46" s="272"/>
      <c r="C46" s="278"/>
      <c r="D46" s="292"/>
      <c r="E46" s="293"/>
      <c r="F46" s="294"/>
      <c r="G46" s="301"/>
      <c r="H46" s="296"/>
      <c r="I46" s="296"/>
      <c r="J46" s="301"/>
      <c r="K46" s="329"/>
      <c r="L46" s="338"/>
      <c r="M46" s="292"/>
      <c r="N46" s="301"/>
      <c r="O46" s="301"/>
      <c r="P46" s="325"/>
      <c r="Q46" s="319"/>
      <c r="R46" s="319"/>
      <c r="S46" s="319"/>
      <c r="T46" s="319"/>
      <c r="U46" s="354"/>
      <c r="V46" s="319"/>
      <c r="W46" s="319"/>
      <c r="X46" s="319"/>
      <c r="Y46" s="319"/>
      <c r="Z46" s="319"/>
      <c r="AA46" s="319"/>
      <c r="AB46" s="319"/>
      <c r="AC46" s="319"/>
      <c r="AD46" s="319"/>
      <c r="AE46" s="280"/>
      <c r="AF46" s="280"/>
      <c r="AG46" s="280"/>
      <c r="AH46" s="280"/>
      <c r="AI46" s="280"/>
      <c r="AJ46" s="280"/>
      <c r="AK46" s="395"/>
      <c r="AL46" s="395"/>
      <c r="AM46" s="395"/>
      <c r="AN46" s="395"/>
      <c r="AO46" s="395"/>
      <c r="AP46" s="395"/>
      <c r="AQ46" s="395"/>
      <c r="AR46" s="395"/>
      <c r="AS46" s="413"/>
      <c r="AT46" s="412"/>
      <c r="AU46" s="410"/>
      <c r="AV46" s="398"/>
      <c r="AW46" s="398"/>
      <c r="AX46" s="398"/>
      <c r="AY46" s="398"/>
      <c r="AZ46" s="398"/>
      <c r="BA46" s="398"/>
    </row>
    <row r="47" customHeight="1" spans="2:53">
      <c r="B47" s="272"/>
      <c r="C47" s="278"/>
      <c r="D47" s="288" t="s">
        <v>193</v>
      </c>
      <c r="E47" s="289" t="str">
        <f ca="1">IF('MULTIC IRB'!F61&gt;0,'MULTIC IRB'!F61," ")</f>
        <v> </v>
      </c>
      <c r="F47" s="290"/>
      <c r="G47" s="301"/>
      <c r="H47" s="291" t="s">
        <v>732</v>
      </c>
      <c r="I47" s="291" t="s">
        <v>733</v>
      </c>
      <c r="J47" s="301"/>
      <c r="K47" s="326" t="str">
        <f ca="1">IF('MULTIC IRB'!F62&gt;0,'MULTIC IRB'!F62," ")</f>
        <v> </v>
      </c>
      <c r="L47" s="337"/>
      <c r="M47" s="288" t="s">
        <v>195</v>
      </c>
      <c r="N47" s="301"/>
      <c r="O47" s="334" t="s">
        <v>734</v>
      </c>
      <c r="P47" s="332"/>
      <c r="Q47" s="319"/>
      <c r="R47" s="319"/>
      <c r="S47" s="319"/>
      <c r="T47" s="319"/>
      <c r="U47" s="354"/>
      <c r="V47" s="319"/>
      <c r="W47" s="319"/>
      <c r="X47" s="319"/>
      <c r="Y47" s="319"/>
      <c r="Z47" s="319"/>
      <c r="AA47" s="319"/>
      <c r="AB47" s="319"/>
      <c r="AC47" s="319"/>
      <c r="AD47" s="319"/>
      <c r="AE47" s="280"/>
      <c r="AF47" s="280"/>
      <c r="AG47" s="280"/>
      <c r="AH47" s="280"/>
      <c r="AI47" s="280"/>
      <c r="AJ47" s="280"/>
      <c r="AK47" s="395"/>
      <c r="AL47" s="395"/>
      <c r="AM47" s="395"/>
      <c r="AN47" s="395"/>
      <c r="AO47" s="395"/>
      <c r="AP47" s="395"/>
      <c r="AQ47" s="395"/>
      <c r="AR47" s="395"/>
      <c r="AS47" s="413"/>
      <c r="AT47" s="412"/>
      <c r="AU47" s="410"/>
      <c r="AV47" s="398"/>
      <c r="AW47" s="398"/>
      <c r="AX47" s="398"/>
      <c r="AY47" s="398"/>
      <c r="AZ47" s="398"/>
      <c r="BA47" s="398"/>
    </row>
    <row r="48" customHeight="1" spans="2:53">
      <c r="B48" s="272"/>
      <c r="C48" s="278"/>
      <c r="D48" s="292"/>
      <c r="E48" s="293"/>
      <c r="F48" s="294"/>
      <c r="G48" s="302"/>
      <c r="H48" s="296"/>
      <c r="I48" s="296"/>
      <c r="J48" s="336"/>
      <c r="K48" s="329"/>
      <c r="L48" s="338"/>
      <c r="M48" s="292"/>
      <c r="N48" s="301"/>
      <c r="O48" s="335"/>
      <c r="P48" s="332"/>
      <c r="Q48" s="319"/>
      <c r="R48" s="319"/>
      <c r="S48" s="319"/>
      <c r="T48" s="319"/>
      <c r="U48" s="354"/>
      <c r="V48" s="319"/>
      <c r="W48" s="319"/>
      <c r="X48" s="357"/>
      <c r="Y48" s="319"/>
      <c r="Z48" s="319"/>
      <c r="AA48" s="319"/>
      <c r="AB48" s="319"/>
      <c r="AC48" s="319"/>
      <c r="AD48" s="319"/>
      <c r="AE48" s="280"/>
      <c r="AF48" s="280"/>
      <c r="AG48" s="280"/>
      <c r="AH48" s="280"/>
      <c r="AI48" s="280"/>
      <c r="AJ48" s="280"/>
      <c r="AK48" s="395"/>
      <c r="AL48" s="395"/>
      <c r="AM48" s="395"/>
      <c r="AN48" s="395"/>
      <c r="AO48" s="395"/>
      <c r="AP48" s="395"/>
      <c r="AQ48" s="395"/>
      <c r="AR48" s="395"/>
      <c r="AS48" s="413"/>
      <c r="AT48" s="412"/>
      <c r="AU48" s="410"/>
      <c r="AV48" s="398"/>
      <c r="AW48" s="398"/>
      <c r="AX48" s="398"/>
      <c r="AY48" s="398"/>
      <c r="AZ48" s="398"/>
      <c r="BA48" s="398"/>
    </row>
    <row r="49" customHeight="1" spans="2:53">
      <c r="B49" s="272"/>
      <c r="C49" s="278"/>
      <c r="D49" s="288" t="s">
        <v>197</v>
      </c>
      <c r="E49" s="289" t="str">
        <f ca="1">IF('MULTIC IRB'!F63&gt;0,'MULTIC IRB'!F63," ")</f>
        <v> </v>
      </c>
      <c r="F49" s="290"/>
      <c r="G49" s="301"/>
      <c r="H49" s="291" t="s">
        <v>735</v>
      </c>
      <c r="I49" s="291" t="s">
        <v>736</v>
      </c>
      <c r="J49" s="301"/>
      <c r="K49" s="326" t="str">
        <f ca="1">IF('MULTIC IRB'!F64&gt;0,'MULTIC IRB'!F64," ")</f>
        <v> </v>
      </c>
      <c r="L49" s="337"/>
      <c r="M49" s="288" t="s">
        <v>201</v>
      </c>
      <c r="N49" s="301"/>
      <c r="O49" s="301"/>
      <c r="P49" s="332"/>
      <c r="Q49" s="319"/>
      <c r="R49" s="319"/>
      <c r="S49" s="319"/>
      <c r="T49" s="319"/>
      <c r="U49" s="354"/>
      <c r="V49" s="319"/>
      <c r="W49" s="319"/>
      <c r="X49" s="319"/>
      <c r="Y49" s="330"/>
      <c r="Z49" s="319"/>
      <c r="AA49" s="319"/>
      <c r="AB49" s="319"/>
      <c r="AC49" s="319"/>
      <c r="AD49" s="319"/>
      <c r="AE49" s="280"/>
      <c r="AF49" s="280"/>
      <c r="AG49" s="280"/>
      <c r="AH49" s="280"/>
      <c r="AI49" s="280"/>
      <c r="AJ49" s="280"/>
      <c r="AK49" s="395"/>
      <c r="AL49" s="395"/>
      <c r="AM49" s="395"/>
      <c r="AN49" s="395"/>
      <c r="AO49" s="395"/>
      <c r="AP49" s="395"/>
      <c r="AQ49" s="395"/>
      <c r="AR49" s="395"/>
      <c r="AS49" s="411"/>
      <c r="AT49" s="412"/>
      <c r="AU49" s="410"/>
      <c r="AV49" s="398"/>
      <c r="AW49" s="398"/>
      <c r="AX49" s="398"/>
      <c r="AY49" s="398"/>
      <c r="AZ49" s="398"/>
      <c r="BA49" s="398"/>
    </row>
    <row r="50" customHeight="1" spans="2:53">
      <c r="B50" s="272"/>
      <c r="C50" s="283"/>
      <c r="D50" s="292"/>
      <c r="E50" s="293"/>
      <c r="F50" s="294"/>
      <c r="G50" s="302"/>
      <c r="H50" s="296"/>
      <c r="I50" s="296"/>
      <c r="J50" s="336"/>
      <c r="K50" s="329"/>
      <c r="L50" s="338"/>
      <c r="M50" s="292"/>
      <c r="N50" s="319"/>
      <c r="O50" s="319"/>
      <c r="P50" s="332"/>
      <c r="Q50" s="319"/>
      <c r="R50" s="319"/>
      <c r="S50" s="319"/>
      <c r="T50" s="319"/>
      <c r="U50" s="354"/>
      <c r="V50" s="319"/>
      <c r="W50" s="319"/>
      <c r="X50" s="319"/>
      <c r="Y50" s="330"/>
      <c r="Z50" s="319"/>
      <c r="AA50" s="319"/>
      <c r="AB50" s="319"/>
      <c r="AC50" s="319"/>
      <c r="AD50" s="319"/>
      <c r="AE50" s="280"/>
      <c r="AF50" s="280"/>
      <c r="AG50" s="280"/>
      <c r="AH50" s="280"/>
      <c r="AI50" s="280"/>
      <c r="AJ50" s="280"/>
      <c r="AK50" s="395"/>
      <c r="AL50" s="395"/>
      <c r="AM50" s="395"/>
      <c r="AN50" s="395"/>
      <c r="AO50" s="395"/>
      <c r="AP50" s="395"/>
      <c r="AQ50" s="395"/>
      <c r="AR50" s="395"/>
      <c r="AS50" s="411"/>
      <c r="AT50" s="412"/>
      <c r="AU50" s="410"/>
      <c r="AV50" s="398"/>
      <c r="AW50" s="398"/>
      <c r="AX50" s="398"/>
      <c r="AY50" s="398"/>
      <c r="AZ50" s="398"/>
      <c r="BA50" s="398"/>
    </row>
    <row r="51" customHeight="1" spans="2:53">
      <c r="B51" s="272"/>
      <c r="C51" s="283"/>
      <c r="D51" s="288" t="s">
        <v>204</v>
      </c>
      <c r="E51" s="289" t="str">
        <f ca="1">IF('MULTIC IRB'!F65&gt;0,'MULTIC IRB'!F65," ")</f>
        <v> </v>
      </c>
      <c r="F51" s="290"/>
      <c r="G51" s="301"/>
      <c r="H51" s="291" t="s">
        <v>737</v>
      </c>
      <c r="I51" s="291" t="s">
        <v>738</v>
      </c>
      <c r="J51" s="301"/>
      <c r="K51" s="326" t="str">
        <f ca="1">IF('MULTIC IRB'!F66&gt;0,'MULTIC IRB'!F66," ")</f>
        <v> </v>
      </c>
      <c r="L51" s="337"/>
      <c r="M51" s="288" t="s">
        <v>207</v>
      </c>
      <c r="N51" s="319"/>
      <c r="O51" s="319"/>
      <c r="P51" s="325"/>
      <c r="Q51" s="319"/>
      <c r="R51" s="319"/>
      <c r="S51" s="319"/>
      <c r="T51" s="319"/>
      <c r="U51" s="354"/>
      <c r="V51" s="319"/>
      <c r="W51" s="319"/>
      <c r="X51" s="319"/>
      <c r="Y51" s="319"/>
      <c r="Z51" s="319"/>
      <c r="AA51" s="319"/>
      <c r="AB51" s="319"/>
      <c r="AC51" s="319"/>
      <c r="AD51" s="319"/>
      <c r="AE51" s="280"/>
      <c r="AF51" s="280"/>
      <c r="AG51" s="280"/>
      <c r="AH51" s="280"/>
      <c r="AI51" s="280"/>
      <c r="AJ51" s="280"/>
      <c r="AK51" s="395"/>
      <c r="AL51" s="395"/>
      <c r="AM51" s="395"/>
      <c r="AN51" s="395"/>
      <c r="AO51" s="395"/>
      <c r="AP51" s="395"/>
      <c r="AQ51" s="395"/>
      <c r="AR51" s="395"/>
      <c r="AS51" s="411"/>
      <c r="AT51" s="412"/>
      <c r="AU51" s="410"/>
      <c r="AV51" s="398"/>
      <c r="AW51" s="398"/>
      <c r="AX51" s="398"/>
      <c r="AY51" s="398"/>
      <c r="AZ51" s="398"/>
      <c r="BA51" s="398"/>
    </row>
    <row r="52" customHeight="1" spans="2:53">
      <c r="B52" s="272"/>
      <c r="C52" s="283"/>
      <c r="D52" s="292"/>
      <c r="E52" s="293"/>
      <c r="F52" s="294"/>
      <c r="G52" s="302"/>
      <c r="H52" s="296"/>
      <c r="I52" s="296"/>
      <c r="J52" s="336"/>
      <c r="K52" s="329"/>
      <c r="L52" s="338"/>
      <c r="M52" s="292"/>
      <c r="N52" s="319"/>
      <c r="O52" s="319"/>
      <c r="P52" s="325"/>
      <c r="Q52" s="319"/>
      <c r="R52" s="319"/>
      <c r="S52" s="319"/>
      <c r="T52" s="319"/>
      <c r="U52" s="354"/>
      <c r="V52" s="319"/>
      <c r="W52" s="319"/>
      <c r="X52" s="319"/>
      <c r="Y52" s="319"/>
      <c r="Z52" s="319"/>
      <c r="AA52" s="319"/>
      <c r="AB52" s="319"/>
      <c r="AC52" s="319"/>
      <c r="AD52" s="319"/>
      <c r="AE52" s="280"/>
      <c r="AF52" s="280"/>
      <c r="AG52" s="280"/>
      <c r="AH52" s="280"/>
      <c r="AI52" s="280"/>
      <c r="AJ52" s="280"/>
      <c r="AK52" s="395"/>
      <c r="AL52" s="395"/>
      <c r="AM52" s="395"/>
      <c r="AN52" s="395"/>
      <c r="AO52" s="395"/>
      <c r="AP52" s="395"/>
      <c r="AQ52" s="395"/>
      <c r="AR52" s="395"/>
      <c r="AS52" s="411"/>
      <c r="AT52" s="412"/>
      <c r="AU52" s="410"/>
      <c r="AV52" s="398"/>
      <c r="AW52" s="398"/>
      <c r="AX52" s="398"/>
      <c r="AY52" s="398"/>
      <c r="AZ52" s="398"/>
      <c r="BA52" s="398"/>
    </row>
    <row r="53" customHeight="1" spans="2:53">
      <c r="B53" s="272"/>
      <c r="C53" s="283"/>
      <c r="D53" s="288" t="s">
        <v>211</v>
      </c>
      <c r="E53" s="289" t="str">
        <f ca="1">IF('MULTIC IRB'!F71&gt;0,'MULTIC IRB'!F71," ")</f>
        <v>车速信号</v>
      </c>
      <c r="F53" s="290"/>
      <c r="G53" s="300"/>
      <c r="H53" s="291" t="s">
        <v>739</v>
      </c>
      <c r="I53" s="291" t="s">
        <v>740</v>
      </c>
      <c r="J53" s="300"/>
      <c r="K53" s="326" t="str">
        <f ca="1">IF('MULTIC IRB'!F72&gt;0,'MULTIC IRB'!F72," ")</f>
        <v> </v>
      </c>
      <c r="L53" s="289"/>
      <c r="M53" s="298" t="s">
        <v>215</v>
      </c>
      <c r="N53" s="319"/>
      <c r="O53" s="319"/>
      <c r="P53" s="325"/>
      <c r="Q53" s="319"/>
      <c r="R53" s="319"/>
      <c r="S53" s="319"/>
      <c r="T53" s="319"/>
      <c r="U53" s="354"/>
      <c r="V53" s="319"/>
      <c r="W53" s="319"/>
      <c r="X53" s="319"/>
      <c r="Y53" s="330"/>
      <c r="Z53" s="319"/>
      <c r="AA53" s="319"/>
      <c r="AB53" s="319"/>
      <c r="AC53" s="319"/>
      <c r="AD53" s="319"/>
      <c r="AE53" s="280"/>
      <c r="AF53" s="280"/>
      <c r="AG53" s="280"/>
      <c r="AH53" s="280"/>
      <c r="AI53" s="280"/>
      <c r="AJ53" s="280"/>
      <c r="AK53" s="395"/>
      <c r="AL53" s="395"/>
      <c r="AM53" s="395"/>
      <c r="AN53" s="395"/>
      <c r="AO53" s="395"/>
      <c r="AP53" s="395"/>
      <c r="AQ53" s="395"/>
      <c r="AR53" s="395"/>
      <c r="AS53" s="411"/>
      <c r="AT53" s="412"/>
      <c r="AU53" s="410"/>
      <c r="AV53" s="398"/>
      <c r="AW53" s="398"/>
      <c r="AX53" s="398"/>
      <c r="AY53" s="398"/>
      <c r="AZ53" s="398"/>
      <c r="BA53" s="398"/>
    </row>
    <row r="54" customHeight="1" spans="2:53">
      <c r="B54" s="272"/>
      <c r="C54" s="283"/>
      <c r="D54" s="292"/>
      <c r="E54" s="293"/>
      <c r="F54" s="294"/>
      <c r="G54" s="301"/>
      <c r="H54" s="296"/>
      <c r="I54" s="296"/>
      <c r="J54" s="301"/>
      <c r="K54" s="329"/>
      <c r="L54" s="293"/>
      <c r="M54" s="298"/>
      <c r="N54" s="319"/>
      <c r="O54" s="319"/>
      <c r="P54" s="325"/>
      <c r="Q54" s="319"/>
      <c r="R54" s="319"/>
      <c r="S54" s="319"/>
      <c r="T54" s="319"/>
      <c r="U54" s="354"/>
      <c r="V54" s="319"/>
      <c r="W54" s="319"/>
      <c r="X54" s="319"/>
      <c r="Y54" s="330"/>
      <c r="Z54" s="319"/>
      <c r="AA54" s="319"/>
      <c r="AB54" s="319"/>
      <c r="AC54" s="319"/>
      <c r="AD54" s="319"/>
      <c r="AE54" s="280"/>
      <c r="AF54" s="280"/>
      <c r="AG54" s="280"/>
      <c r="AH54" s="280"/>
      <c r="AI54" s="280"/>
      <c r="AJ54" s="280"/>
      <c r="AK54" s="395"/>
      <c r="AL54" s="395"/>
      <c r="AM54" s="395"/>
      <c r="AN54" s="395"/>
      <c r="AO54" s="395"/>
      <c r="AP54" s="395"/>
      <c r="AQ54" s="395"/>
      <c r="AR54" s="395"/>
      <c r="AS54" s="411"/>
      <c r="AT54" s="412"/>
      <c r="AU54" s="410"/>
      <c r="AV54" s="398"/>
      <c r="AW54" s="398"/>
      <c r="AX54" s="398"/>
      <c r="AY54" s="398"/>
      <c r="AZ54" s="398"/>
      <c r="BA54" s="398"/>
    </row>
    <row r="55" customHeight="1" spans="2:53">
      <c r="B55" s="272"/>
      <c r="C55" s="283"/>
      <c r="D55" s="288" t="s">
        <v>231</v>
      </c>
      <c r="E55" s="289" t="str">
        <f ca="1">IF('MULTIC IRB'!F79&gt;0,'MULTIC IRB'!F79," ")</f>
        <v>FQ1频率信号复制</v>
      </c>
      <c r="F55" s="290"/>
      <c r="G55" s="301"/>
      <c r="H55" s="291" t="s">
        <v>741</v>
      </c>
      <c r="I55" s="291" t="s">
        <v>742</v>
      </c>
      <c r="J55" s="301"/>
      <c r="K55" s="326" t="str">
        <f ca="1">IF('MULTIC IRB'!F80&gt;0,'MULTIC IRB'!F80," ")</f>
        <v>FQ1频率信号复制</v>
      </c>
      <c r="L55" s="289"/>
      <c r="M55" s="288" t="s">
        <v>235</v>
      </c>
      <c r="N55" s="319"/>
      <c r="O55" s="319"/>
      <c r="P55" s="325"/>
      <c r="Q55" s="319"/>
      <c r="R55" s="319"/>
      <c r="S55" s="319"/>
      <c r="T55" s="319"/>
      <c r="U55" s="354"/>
      <c r="V55" s="319"/>
      <c r="W55" s="319"/>
      <c r="X55" s="319"/>
      <c r="Y55" s="319"/>
      <c r="Z55" s="319"/>
      <c r="AA55" s="319"/>
      <c r="AB55" s="319"/>
      <c r="AC55" s="319"/>
      <c r="AD55" s="319"/>
      <c r="AE55" s="280"/>
      <c r="AF55" s="280"/>
      <c r="AG55" s="280"/>
      <c r="AH55" s="280"/>
      <c r="AI55" s="280"/>
      <c r="AJ55" s="280"/>
      <c r="AK55" s="395"/>
      <c r="AL55" s="395"/>
      <c r="AM55" s="395"/>
      <c r="AN55" s="395"/>
      <c r="AO55" s="395"/>
      <c r="AP55" s="395"/>
      <c r="AQ55" s="395"/>
      <c r="AR55" s="395"/>
      <c r="AS55" s="411"/>
      <c r="AT55" s="412"/>
      <c r="AU55" s="410"/>
      <c r="AV55" s="398"/>
      <c r="AW55" s="398"/>
      <c r="AX55" s="398"/>
      <c r="AY55" s="398"/>
      <c r="AZ55" s="398"/>
      <c r="BA55" s="398"/>
    </row>
    <row r="56" customHeight="1" spans="2:53">
      <c r="B56" s="272"/>
      <c r="C56" s="283"/>
      <c r="D56" s="292"/>
      <c r="E56" s="293"/>
      <c r="F56" s="294"/>
      <c r="G56" s="302"/>
      <c r="H56" s="296"/>
      <c r="I56" s="296"/>
      <c r="J56" s="336"/>
      <c r="K56" s="329"/>
      <c r="L56" s="293"/>
      <c r="M56" s="292"/>
      <c r="N56" s="319"/>
      <c r="O56" s="319"/>
      <c r="P56" s="325"/>
      <c r="Q56" s="319"/>
      <c r="R56" s="358"/>
      <c r="S56" s="319"/>
      <c r="T56" s="319"/>
      <c r="U56" s="354"/>
      <c r="V56" s="319"/>
      <c r="W56" s="319"/>
      <c r="X56" s="319"/>
      <c r="Y56" s="319"/>
      <c r="Z56" s="319"/>
      <c r="AA56" s="319"/>
      <c r="AB56" s="319"/>
      <c r="AC56" s="319"/>
      <c r="AD56" s="319"/>
      <c r="AE56" s="280"/>
      <c r="AF56" s="280"/>
      <c r="AG56" s="280"/>
      <c r="AH56" s="280"/>
      <c r="AI56" s="280"/>
      <c r="AJ56" s="280"/>
      <c r="AK56" s="395"/>
      <c r="AL56" s="395"/>
      <c r="AM56" s="395"/>
      <c r="AN56" s="395"/>
      <c r="AO56" s="395"/>
      <c r="AP56" s="395"/>
      <c r="AQ56" s="395"/>
      <c r="AR56" s="395"/>
      <c r="AS56" s="411"/>
      <c r="AT56" s="412"/>
      <c r="AU56" s="410"/>
      <c r="AV56" s="398"/>
      <c r="AW56" s="398"/>
      <c r="AX56" s="398"/>
      <c r="AY56" s="398"/>
      <c r="AZ56" s="398"/>
      <c r="BA56" s="398"/>
    </row>
    <row r="57" customHeight="1" spans="2:53">
      <c r="B57" s="272"/>
      <c r="C57" s="283"/>
      <c r="D57" s="288" t="s">
        <v>222</v>
      </c>
      <c r="E57" s="303" t="str">
        <f ca="1">IF('MULTIC IRB'!F77&gt;0,'MULTIC IRB'!F77," ")</f>
        <v>C3信号</v>
      </c>
      <c r="F57" s="290"/>
      <c r="G57" s="301"/>
      <c r="H57" s="291" t="s">
        <v>743</v>
      </c>
      <c r="I57" s="291" t="s">
        <v>744</v>
      </c>
      <c r="J57" s="301"/>
      <c r="K57" s="326" t="str">
        <f ca="1">IF('MULTIC IRB'!F78&gt;0,'MULTIC IRB'!F78," ")</f>
        <v>车速输出</v>
      </c>
      <c r="L57" s="289"/>
      <c r="M57" s="298" t="s">
        <v>227</v>
      </c>
      <c r="N57" s="319"/>
      <c r="O57" s="319"/>
      <c r="P57" s="325"/>
      <c r="Q57" s="319"/>
      <c r="R57" s="319"/>
      <c r="S57" s="319"/>
      <c r="T57" s="319"/>
      <c r="U57" s="354"/>
      <c r="V57" s="319"/>
      <c r="W57" s="319"/>
      <c r="X57" s="319"/>
      <c r="Y57" s="319"/>
      <c r="Z57" s="319"/>
      <c r="AA57" s="319"/>
      <c r="AB57" s="319"/>
      <c r="AC57" s="319"/>
      <c r="AD57" s="319"/>
      <c r="AE57" s="280"/>
      <c r="AF57" s="280"/>
      <c r="AG57" s="280"/>
      <c r="AH57" s="280"/>
      <c r="AI57" s="280"/>
      <c r="AJ57" s="280"/>
      <c r="AK57" s="395"/>
      <c r="AL57" s="395"/>
      <c r="AM57" s="395"/>
      <c r="AN57" s="395"/>
      <c r="AO57" s="395"/>
      <c r="AP57" s="395"/>
      <c r="AQ57" s="395"/>
      <c r="AR57" s="395"/>
      <c r="AS57" s="411"/>
      <c r="AT57" s="412"/>
      <c r="AU57" s="410"/>
      <c r="AV57" s="398"/>
      <c r="AW57" s="398"/>
      <c r="AX57" s="398"/>
      <c r="AY57" s="398"/>
      <c r="AZ57" s="398"/>
      <c r="BA57" s="398"/>
    </row>
    <row r="58" customHeight="1" spans="2:53">
      <c r="B58" s="272"/>
      <c r="C58" s="283"/>
      <c r="D58" s="292"/>
      <c r="E58" s="304"/>
      <c r="F58" s="294"/>
      <c r="G58" s="302"/>
      <c r="H58" s="296"/>
      <c r="I58" s="296"/>
      <c r="J58" s="336"/>
      <c r="K58" s="329"/>
      <c r="L58" s="293"/>
      <c r="M58" s="298"/>
      <c r="N58" s="319"/>
      <c r="O58" s="319"/>
      <c r="P58" s="325"/>
      <c r="Q58" s="319"/>
      <c r="R58" s="319"/>
      <c r="S58" s="319"/>
      <c r="T58" s="319"/>
      <c r="U58" s="354"/>
      <c r="V58" s="319"/>
      <c r="W58" s="319"/>
      <c r="X58" s="319"/>
      <c r="Y58" s="319"/>
      <c r="Z58" s="319"/>
      <c r="AA58" s="319"/>
      <c r="AB58" s="319"/>
      <c r="AC58" s="319"/>
      <c r="AD58" s="319"/>
      <c r="AE58" s="280"/>
      <c r="AF58" s="280"/>
      <c r="AG58" s="280"/>
      <c r="AH58" s="280"/>
      <c r="AI58" s="280"/>
      <c r="AJ58" s="280"/>
      <c r="AK58" s="395"/>
      <c r="AL58" s="395"/>
      <c r="AM58" s="395"/>
      <c r="AN58" s="395"/>
      <c r="AO58" s="395"/>
      <c r="AP58" s="395"/>
      <c r="AQ58" s="395"/>
      <c r="AR58" s="395"/>
      <c r="AS58" s="411"/>
      <c r="AT58" s="412"/>
      <c r="AU58" s="410"/>
      <c r="AV58" s="398"/>
      <c r="AW58" s="398"/>
      <c r="AX58" s="398"/>
      <c r="AY58" s="398"/>
      <c r="AZ58" s="398"/>
      <c r="BA58" s="398"/>
    </row>
    <row r="59" customHeight="1" spans="2:53">
      <c r="B59" s="272"/>
      <c r="C59" s="283"/>
      <c r="D59" s="288" t="s">
        <v>745</v>
      </c>
      <c r="E59" s="289" t="s">
        <v>746</v>
      </c>
      <c r="F59" s="290"/>
      <c r="G59" s="300"/>
      <c r="H59" s="291" t="s">
        <v>747</v>
      </c>
      <c r="I59" s="291" t="s">
        <v>748</v>
      </c>
      <c r="J59" s="300"/>
      <c r="K59" s="326" t="s">
        <v>749</v>
      </c>
      <c r="L59" s="289"/>
      <c r="M59" s="298" t="s">
        <v>750</v>
      </c>
      <c r="N59" s="319"/>
      <c r="O59" s="319"/>
      <c r="P59" s="325"/>
      <c r="Q59" s="319"/>
      <c r="R59" s="319"/>
      <c r="S59" s="319"/>
      <c r="T59" s="319"/>
      <c r="U59" s="354"/>
      <c r="V59" s="319"/>
      <c r="W59" s="319"/>
      <c r="X59" s="319"/>
      <c r="Y59" s="319"/>
      <c r="Z59" s="319"/>
      <c r="AA59" s="319"/>
      <c r="AB59" s="319"/>
      <c r="AC59" s="319"/>
      <c r="AD59" s="319"/>
      <c r="AE59" s="280"/>
      <c r="AF59" s="280"/>
      <c r="AG59" s="280"/>
      <c r="AH59" s="280"/>
      <c r="AI59" s="280"/>
      <c r="AJ59" s="280"/>
      <c r="AK59" s="395"/>
      <c r="AL59" s="395"/>
      <c r="AM59" s="395"/>
      <c r="AN59" s="395"/>
      <c r="AO59" s="395"/>
      <c r="AP59" s="395"/>
      <c r="AQ59" s="395"/>
      <c r="AR59" s="395"/>
      <c r="AS59" s="411"/>
      <c r="AT59" s="412"/>
      <c r="AU59" s="410"/>
      <c r="AV59" s="398"/>
      <c r="AW59" s="398"/>
      <c r="AX59" s="398"/>
      <c r="AY59" s="398"/>
      <c r="AZ59" s="398"/>
      <c r="BA59" s="398"/>
    </row>
    <row r="60" customHeight="1" spans="2:53">
      <c r="B60" s="272"/>
      <c r="C60" s="283"/>
      <c r="D60" s="292"/>
      <c r="E60" s="293"/>
      <c r="F60" s="294"/>
      <c r="G60" s="301"/>
      <c r="H60" s="296"/>
      <c r="I60" s="296"/>
      <c r="J60" s="301"/>
      <c r="K60" s="329"/>
      <c r="L60" s="293"/>
      <c r="M60" s="298"/>
      <c r="N60" s="319"/>
      <c r="O60" s="339" t="str">
        <f ca="1">CONCATENATE(INT(INT((SUM('MULTIC IRB'!J94:J101)/24)*1.2/10)+1)*10,"A 保险")</f>
        <v>10A 保险</v>
      </c>
      <c r="P60" s="340"/>
      <c r="Q60" s="359"/>
      <c r="R60" s="319"/>
      <c r="S60" s="319"/>
      <c r="T60" s="319"/>
      <c r="U60" s="354"/>
      <c r="V60" s="319"/>
      <c r="W60" s="319"/>
      <c r="X60" s="319"/>
      <c r="Y60" s="319"/>
      <c r="Z60" s="319"/>
      <c r="AA60" s="319"/>
      <c r="AB60" s="319"/>
      <c r="AC60" s="319"/>
      <c r="AD60" s="319"/>
      <c r="AE60" s="280"/>
      <c r="AF60" s="280"/>
      <c r="AG60" s="280"/>
      <c r="AH60" s="280"/>
      <c r="AI60" s="280"/>
      <c r="AJ60" s="280"/>
      <c r="AK60" s="395"/>
      <c r="AL60" s="395"/>
      <c r="AM60" s="395"/>
      <c r="AN60" s="395"/>
      <c r="AO60" s="395"/>
      <c r="AP60" s="395"/>
      <c r="AQ60" s="395"/>
      <c r="AR60" s="395"/>
      <c r="AS60" s="411"/>
      <c r="AT60" s="412"/>
      <c r="AU60" s="410"/>
      <c r="AV60" s="398"/>
      <c r="AW60" s="398"/>
      <c r="AX60" s="398"/>
      <c r="AY60" s="398"/>
      <c r="AZ60" s="398"/>
      <c r="BA60" s="398"/>
    </row>
    <row r="61" customHeight="1" spans="2:53">
      <c r="B61" s="272"/>
      <c r="C61" s="283"/>
      <c r="D61" s="305"/>
      <c r="E61" s="306"/>
      <c r="F61" s="306"/>
      <c r="G61" s="301"/>
      <c r="H61" s="307"/>
      <c r="I61" s="307"/>
      <c r="J61" s="301"/>
      <c r="K61" s="306"/>
      <c r="L61" s="306"/>
      <c r="M61" s="306"/>
      <c r="N61" s="319"/>
      <c r="O61" s="341"/>
      <c r="P61" s="342"/>
      <c r="Q61" s="360"/>
      <c r="R61" s="319"/>
      <c r="S61" s="319"/>
      <c r="T61" s="319"/>
      <c r="U61" s="354"/>
      <c r="V61" s="319"/>
      <c r="W61" s="319"/>
      <c r="X61" s="319"/>
      <c r="Y61" s="319"/>
      <c r="Z61" s="319"/>
      <c r="AA61" s="319"/>
      <c r="AB61" s="319"/>
      <c r="AC61" s="319"/>
      <c r="AD61" s="319"/>
      <c r="AE61" s="280"/>
      <c r="AF61" s="280"/>
      <c r="AG61" s="280"/>
      <c r="AH61" s="280"/>
      <c r="AI61" s="280"/>
      <c r="AJ61" s="280"/>
      <c r="AK61" s="395"/>
      <c r="AL61" s="395"/>
      <c r="AM61" s="395"/>
      <c r="AN61" s="395"/>
      <c r="AO61" s="395"/>
      <c r="AP61" s="395"/>
      <c r="AQ61" s="395"/>
      <c r="AR61" s="395"/>
      <c r="AS61" s="411"/>
      <c r="AT61" s="412"/>
      <c r="AU61" s="410"/>
      <c r="AV61" s="398"/>
      <c r="AW61" s="398"/>
      <c r="AX61" s="398"/>
      <c r="AY61" s="398"/>
      <c r="AZ61" s="398"/>
      <c r="BA61" s="398"/>
    </row>
    <row r="62" customHeight="1" spans="2:53">
      <c r="B62" s="272"/>
      <c r="C62" s="283"/>
      <c r="D62" s="305"/>
      <c r="E62" s="306"/>
      <c r="F62" s="306"/>
      <c r="G62" s="301"/>
      <c r="H62" s="307"/>
      <c r="I62" s="307"/>
      <c r="J62" s="301"/>
      <c r="K62" s="306"/>
      <c r="L62" s="306"/>
      <c r="M62" s="306"/>
      <c r="N62" s="319"/>
      <c r="O62" s="319"/>
      <c r="P62" s="325"/>
      <c r="Q62" s="361"/>
      <c r="R62" s="319"/>
      <c r="S62" s="319"/>
      <c r="T62" s="319"/>
      <c r="U62" s="354"/>
      <c r="V62" s="319"/>
      <c r="W62" s="319"/>
      <c r="X62" s="319"/>
      <c r="Y62" s="319"/>
      <c r="Z62" s="319"/>
      <c r="AA62" s="319"/>
      <c r="AB62" s="319"/>
      <c r="AC62" s="319"/>
      <c r="AD62" s="319"/>
      <c r="AE62" s="280"/>
      <c r="AF62" s="280"/>
      <c r="AG62" s="280"/>
      <c r="AH62" s="280"/>
      <c r="AI62" s="280"/>
      <c r="AJ62" s="280"/>
      <c r="AK62" s="395"/>
      <c r="AL62" s="395"/>
      <c r="AM62" s="395"/>
      <c r="AN62" s="395"/>
      <c r="AO62" s="395"/>
      <c r="AP62" s="395"/>
      <c r="AQ62" s="395"/>
      <c r="AR62" s="395"/>
      <c r="AS62" s="411"/>
      <c r="AT62" s="412"/>
      <c r="AU62" s="410"/>
      <c r="AV62" s="398"/>
      <c r="AW62" s="398"/>
      <c r="AX62" s="398"/>
      <c r="AY62" s="398"/>
      <c r="AZ62" s="398"/>
      <c r="BA62" s="398"/>
    </row>
    <row r="63" customHeight="1" spans="2:53">
      <c r="B63" s="272"/>
      <c r="C63" s="283"/>
      <c r="D63" s="305"/>
      <c r="E63" s="306"/>
      <c r="F63" s="306"/>
      <c r="G63" s="301"/>
      <c r="H63" s="307"/>
      <c r="I63" s="307"/>
      <c r="J63" s="301"/>
      <c r="K63" s="306"/>
      <c r="L63" s="306"/>
      <c r="M63" s="306"/>
      <c r="N63" s="319"/>
      <c r="O63" s="319"/>
      <c r="P63" s="325"/>
      <c r="Q63" s="362"/>
      <c r="R63" s="319"/>
      <c r="S63" s="319"/>
      <c r="T63" s="319"/>
      <c r="U63" s="354"/>
      <c r="V63" s="319"/>
      <c r="W63" s="319"/>
      <c r="X63" s="319"/>
      <c r="Y63" s="319"/>
      <c r="Z63" s="319"/>
      <c r="AA63" s="319"/>
      <c r="AB63" s="319"/>
      <c r="AC63" s="319"/>
      <c r="AD63" s="319"/>
      <c r="AE63" s="280"/>
      <c r="AF63" s="280"/>
      <c r="AG63" s="280"/>
      <c r="AH63" s="280"/>
      <c r="AI63" s="280"/>
      <c r="AJ63" s="280"/>
      <c r="AK63" s="395"/>
      <c r="AL63" s="395"/>
      <c r="AM63" s="395"/>
      <c r="AN63" s="395"/>
      <c r="AO63" s="395"/>
      <c r="AP63" s="395"/>
      <c r="AQ63" s="395"/>
      <c r="AR63" s="395"/>
      <c r="AS63" s="411"/>
      <c r="AT63" s="412"/>
      <c r="AU63" s="410"/>
      <c r="AV63" s="398"/>
      <c r="AW63" s="398"/>
      <c r="AX63" s="398"/>
      <c r="AY63" s="398"/>
      <c r="AZ63" s="398"/>
      <c r="BA63" s="398"/>
    </row>
    <row r="64" customHeight="1" spans="2:53">
      <c r="B64" s="272"/>
      <c r="C64" s="283"/>
      <c r="D64" s="288" t="s">
        <v>19</v>
      </c>
      <c r="E64" s="289" t="s">
        <v>21</v>
      </c>
      <c r="F64" s="290"/>
      <c r="G64" s="280"/>
      <c r="H64" s="291" t="s">
        <v>751</v>
      </c>
      <c r="I64" s="291" t="s">
        <v>752</v>
      </c>
      <c r="J64" s="280"/>
      <c r="K64" s="326" t="s">
        <v>753</v>
      </c>
      <c r="L64" s="289"/>
      <c r="M64" s="298" t="s">
        <v>12</v>
      </c>
      <c r="N64" s="319"/>
      <c r="O64" s="319"/>
      <c r="P64" s="325"/>
      <c r="Q64" s="319"/>
      <c r="R64" s="319"/>
      <c r="S64" s="319"/>
      <c r="T64" s="319"/>
      <c r="U64" s="354"/>
      <c r="V64" s="319"/>
      <c r="W64" s="319"/>
      <c r="X64" s="319"/>
      <c r="Y64" s="319"/>
      <c r="Z64" s="319"/>
      <c r="AA64" s="319"/>
      <c r="AB64" s="319"/>
      <c r="AC64" s="319"/>
      <c r="AD64" s="319"/>
      <c r="AE64" s="280"/>
      <c r="AF64" s="280"/>
      <c r="AG64" s="280"/>
      <c r="AH64" s="280"/>
      <c r="AI64" s="280"/>
      <c r="AJ64" s="280"/>
      <c r="AK64" s="395"/>
      <c r="AL64" s="395"/>
      <c r="AM64" s="395"/>
      <c r="AN64" s="395"/>
      <c r="AO64" s="395"/>
      <c r="AP64" s="395"/>
      <c r="AQ64" s="395"/>
      <c r="AR64" s="395"/>
      <c r="AS64" s="411"/>
      <c r="AT64" s="412"/>
      <c r="AU64" s="410"/>
      <c r="AV64" s="398"/>
      <c r="AW64" s="398"/>
      <c r="AX64" s="398"/>
      <c r="AY64" s="398"/>
      <c r="AZ64" s="398"/>
      <c r="BA64" s="398"/>
    </row>
    <row r="65" customHeight="1" spans="2:53">
      <c r="B65" s="272"/>
      <c r="C65" s="283"/>
      <c r="D65" s="292"/>
      <c r="E65" s="293"/>
      <c r="F65" s="294"/>
      <c r="G65" s="295"/>
      <c r="H65" s="296"/>
      <c r="I65" s="296"/>
      <c r="J65" s="328"/>
      <c r="K65" s="329"/>
      <c r="L65" s="293"/>
      <c r="M65" s="298"/>
      <c r="N65" s="319"/>
      <c r="O65" s="319"/>
      <c r="P65" s="325"/>
      <c r="Q65" s="319"/>
      <c r="R65" s="319"/>
      <c r="S65" s="319"/>
      <c r="T65" s="319"/>
      <c r="U65" s="354"/>
      <c r="V65" s="319"/>
      <c r="W65" s="319"/>
      <c r="X65" s="319"/>
      <c r="Y65" s="319"/>
      <c r="Z65" s="319"/>
      <c r="AA65" s="319"/>
      <c r="AB65" s="319"/>
      <c r="AC65" s="319"/>
      <c r="AD65" s="319"/>
      <c r="AE65" s="280"/>
      <c r="AF65" s="280"/>
      <c r="AG65" s="280"/>
      <c r="AH65" s="280"/>
      <c r="AI65" s="280"/>
      <c r="AJ65" s="280"/>
      <c r="AK65" s="395"/>
      <c r="AL65" s="395"/>
      <c r="AM65" s="395"/>
      <c r="AN65" s="395"/>
      <c r="AO65" s="395"/>
      <c r="AP65" s="395"/>
      <c r="AQ65" s="395"/>
      <c r="AR65" s="395"/>
      <c r="AS65" s="411"/>
      <c r="AT65" s="412"/>
      <c r="AU65" s="410"/>
      <c r="AV65" s="398"/>
      <c r="AW65" s="398"/>
      <c r="AX65" s="398"/>
      <c r="AY65" s="398"/>
      <c r="AZ65" s="398"/>
      <c r="BA65" s="398"/>
    </row>
    <row r="66" customHeight="1" spans="2:53">
      <c r="B66" s="272"/>
      <c r="C66" s="283"/>
      <c r="D66" s="288" t="s">
        <v>19</v>
      </c>
      <c r="E66" s="289" t="s">
        <v>21</v>
      </c>
      <c r="F66" s="290"/>
      <c r="G66" s="299"/>
      <c r="H66" s="291" t="s">
        <v>754</v>
      </c>
      <c r="I66" s="291" t="s">
        <v>755</v>
      </c>
      <c r="J66" s="299"/>
      <c r="K66" s="326" t="s">
        <v>753</v>
      </c>
      <c r="L66" s="289"/>
      <c r="M66" s="298" t="s">
        <v>12</v>
      </c>
      <c r="N66" s="319"/>
      <c r="O66" s="319"/>
      <c r="P66" s="325"/>
      <c r="Q66" s="319"/>
      <c r="R66" s="319"/>
      <c r="S66" s="319"/>
      <c r="T66" s="319"/>
      <c r="U66" s="354"/>
      <c r="V66" s="319"/>
      <c r="W66" s="319"/>
      <c r="X66" s="319"/>
      <c r="Y66" s="319"/>
      <c r="Z66" s="319"/>
      <c r="AA66" s="319"/>
      <c r="AB66" s="319"/>
      <c r="AC66" s="319"/>
      <c r="AD66" s="319"/>
      <c r="AE66" s="280"/>
      <c r="AF66" s="280"/>
      <c r="AG66" s="280"/>
      <c r="AH66" s="280"/>
      <c r="AI66" s="280"/>
      <c r="AJ66" s="280"/>
      <c r="AK66" s="395"/>
      <c r="AL66" s="395"/>
      <c r="AM66" s="395"/>
      <c r="AN66" s="395"/>
      <c r="AO66" s="395"/>
      <c r="AP66" s="395"/>
      <c r="AQ66" s="395"/>
      <c r="AR66" s="395"/>
      <c r="AS66" s="411"/>
      <c r="AT66" s="412"/>
      <c r="AU66" s="410"/>
      <c r="AV66" s="398"/>
      <c r="AW66" s="398"/>
      <c r="AX66" s="398"/>
      <c r="AY66" s="398"/>
      <c r="AZ66" s="398"/>
      <c r="BA66" s="398"/>
    </row>
    <row r="67" customHeight="1" spans="2:53">
      <c r="B67" s="272"/>
      <c r="C67" s="283"/>
      <c r="D67" s="292"/>
      <c r="E67" s="293"/>
      <c r="F67" s="294"/>
      <c r="G67" s="280"/>
      <c r="H67" s="296"/>
      <c r="I67" s="296"/>
      <c r="J67" s="280"/>
      <c r="K67" s="329"/>
      <c r="L67" s="293"/>
      <c r="M67" s="298"/>
      <c r="N67" s="319"/>
      <c r="O67" s="319"/>
      <c r="P67" s="325"/>
      <c r="Q67" s="319"/>
      <c r="R67" s="319"/>
      <c r="S67" s="319"/>
      <c r="T67" s="319"/>
      <c r="U67" s="354"/>
      <c r="V67" s="319"/>
      <c r="W67" s="319"/>
      <c r="X67" s="319"/>
      <c r="Y67" s="319"/>
      <c r="Z67" s="319"/>
      <c r="AA67" s="319"/>
      <c r="AB67" s="319"/>
      <c r="AC67" s="319"/>
      <c r="AD67" s="319"/>
      <c r="AE67" s="280"/>
      <c r="AF67" s="280"/>
      <c r="AG67" s="280"/>
      <c r="AH67" s="280"/>
      <c r="AI67" s="280"/>
      <c r="AJ67" s="280"/>
      <c r="AK67" s="395"/>
      <c r="AL67" s="395"/>
      <c r="AM67" s="395"/>
      <c r="AN67" s="395"/>
      <c r="AO67" s="395"/>
      <c r="AP67" s="395"/>
      <c r="AQ67" s="395"/>
      <c r="AR67" s="395"/>
      <c r="AS67" s="411"/>
      <c r="AT67" s="412"/>
      <c r="AU67" s="410"/>
      <c r="AV67" s="398"/>
      <c r="AW67" s="398"/>
      <c r="AX67" s="398"/>
      <c r="AY67" s="398"/>
      <c r="AZ67" s="398"/>
      <c r="BA67" s="398"/>
    </row>
    <row r="68" customHeight="1" spans="2:53">
      <c r="B68" s="272"/>
      <c r="C68" s="283"/>
      <c r="D68" s="288" t="s">
        <v>258</v>
      </c>
      <c r="E68" s="289" t="str">
        <f ca="1">IF('MULTIC IRB'!K94&gt;0,'MULTIC IRB'!K94," ")</f>
        <v>门1踏步灯</v>
      </c>
      <c r="F68" s="290"/>
      <c r="G68" s="280"/>
      <c r="H68" s="291" t="s">
        <v>756</v>
      </c>
      <c r="I68" s="291" t="s">
        <v>757</v>
      </c>
      <c r="J68" s="280"/>
      <c r="K68" s="326" t="str">
        <f ca="1">IF('MULTIC IRB'!K95&gt;0,'MULTIC IRB'!K95," ")</f>
        <v>门2踏步灯</v>
      </c>
      <c r="L68" s="289"/>
      <c r="M68" s="298" t="s">
        <v>262</v>
      </c>
      <c r="N68" s="319"/>
      <c r="O68" s="319"/>
      <c r="P68" s="325"/>
      <c r="Q68" s="319"/>
      <c r="R68" s="319"/>
      <c r="S68" s="319"/>
      <c r="T68" s="319"/>
      <c r="U68" s="354"/>
      <c r="V68" s="319"/>
      <c r="W68" s="319"/>
      <c r="X68" s="319"/>
      <c r="Y68" s="319"/>
      <c r="Z68" s="319"/>
      <c r="AA68" s="319"/>
      <c r="AB68" s="319"/>
      <c r="AC68" s="319"/>
      <c r="AD68" s="319"/>
      <c r="AE68" s="280"/>
      <c r="AF68" s="280"/>
      <c r="AG68" s="280"/>
      <c r="AH68" s="280"/>
      <c r="AI68" s="280"/>
      <c r="AJ68" s="280"/>
      <c r="AK68" s="395"/>
      <c r="AL68" s="395"/>
      <c r="AM68" s="395"/>
      <c r="AN68" s="395"/>
      <c r="AO68" s="395"/>
      <c r="AP68" s="395"/>
      <c r="AQ68" s="395"/>
      <c r="AR68" s="395"/>
      <c r="AS68" s="411"/>
      <c r="AT68" s="412"/>
      <c r="AU68" s="410"/>
      <c r="AV68" s="398"/>
      <c r="AW68" s="398"/>
      <c r="AX68" s="398"/>
      <c r="AY68" s="398"/>
      <c r="AZ68" s="398"/>
      <c r="BA68" s="398"/>
    </row>
    <row r="69" customHeight="1" spans="2:53">
      <c r="B69" s="272"/>
      <c r="C69" s="283"/>
      <c r="D69" s="292"/>
      <c r="E69" s="293"/>
      <c r="F69" s="294"/>
      <c r="G69" s="295"/>
      <c r="H69" s="296"/>
      <c r="I69" s="296"/>
      <c r="J69" s="328"/>
      <c r="K69" s="329"/>
      <c r="L69" s="293"/>
      <c r="M69" s="298"/>
      <c r="N69" s="319"/>
      <c r="O69" s="319"/>
      <c r="P69" s="332"/>
      <c r="Q69" s="319"/>
      <c r="R69" s="319"/>
      <c r="S69" s="319"/>
      <c r="T69" s="319"/>
      <c r="U69" s="354"/>
      <c r="V69" s="319"/>
      <c r="W69" s="319"/>
      <c r="X69" s="319"/>
      <c r="Y69" s="319"/>
      <c r="Z69" s="319"/>
      <c r="AA69" s="319"/>
      <c r="AB69" s="319"/>
      <c r="AC69" s="319"/>
      <c r="AD69" s="319"/>
      <c r="AE69" s="280"/>
      <c r="AF69" s="280"/>
      <c r="AG69" s="280"/>
      <c r="AH69" s="280"/>
      <c r="AI69" s="280"/>
      <c r="AJ69" s="280"/>
      <c r="AK69" s="395"/>
      <c r="AL69" s="395"/>
      <c r="AM69" s="395"/>
      <c r="AN69" s="395"/>
      <c r="AO69" s="395"/>
      <c r="AP69" s="395"/>
      <c r="AQ69" s="395"/>
      <c r="AR69" s="395"/>
      <c r="AS69" s="495"/>
      <c r="AT69" s="412"/>
      <c r="AU69" s="410"/>
      <c r="AV69" s="398"/>
      <c r="AW69" s="398"/>
      <c r="AX69" s="398"/>
      <c r="AY69" s="398"/>
      <c r="AZ69" s="398"/>
      <c r="BA69" s="398"/>
    </row>
    <row r="70" customHeight="1" spans="2:53">
      <c r="B70" s="272"/>
      <c r="C70" s="283"/>
      <c r="D70" s="288" t="s">
        <v>265</v>
      </c>
      <c r="E70" s="289" t="str">
        <f ca="1">IF('MULTIC IRB'!K96&gt;0,'MULTIC IRB'!K96," ")</f>
        <v>接近开关电源</v>
      </c>
      <c r="F70" s="290"/>
      <c r="G70" s="280"/>
      <c r="H70" s="291" t="s">
        <v>758</v>
      </c>
      <c r="I70" s="291" t="s">
        <v>759</v>
      </c>
      <c r="J70" s="280"/>
      <c r="K70" s="326" t="str">
        <f ca="1">IF('MULTIC IRB'!K97&gt;0,'MULTIC IRB'!K97," ")</f>
        <v> </v>
      </c>
      <c r="L70" s="289"/>
      <c r="M70" s="298" t="s">
        <v>268</v>
      </c>
      <c r="N70" s="319"/>
      <c r="O70" s="319"/>
      <c r="P70" s="332"/>
      <c r="Q70" s="319"/>
      <c r="R70" s="319"/>
      <c r="S70" s="319"/>
      <c r="T70" s="319"/>
      <c r="U70" s="354"/>
      <c r="V70" s="319"/>
      <c r="W70" s="319"/>
      <c r="X70" s="319"/>
      <c r="Y70" s="319"/>
      <c r="Z70" s="319"/>
      <c r="AA70" s="319"/>
      <c r="AB70" s="319"/>
      <c r="AC70" s="319"/>
      <c r="AD70" s="319"/>
      <c r="AE70" s="280"/>
      <c r="AF70" s="280"/>
      <c r="AG70" s="280"/>
      <c r="AH70" s="280"/>
      <c r="AI70" s="280"/>
      <c r="AJ70" s="280"/>
      <c r="AK70" s="395"/>
      <c r="AL70" s="395"/>
      <c r="AM70" s="395"/>
      <c r="AN70" s="395"/>
      <c r="AO70" s="395"/>
      <c r="AP70" s="395"/>
      <c r="AQ70" s="395"/>
      <c r="AR70" s="395"/>
      <c r="AS70" s="495"/>
      <c r="AT70" s="412"/>
      <c r="AU70" s="410"/>
      <c r="AV70" s="398"/>
      <c r="AW70" s="398"/>
      <c r="AX70" s="398"/>
      <c r="AY70" s="398"/>
      <c r="AZ70" s="398"/>
      <c r="BA70" s="398"/>
    </row>
    <row r="71" customHeight="1" spans="2:53">
      <c r="B71" s="272"/>
      <c r="C71" s="283"/>
      <c r="D71" s="292"/>
      <c r="E71" s="293"/>
      <c r="F71" s="294"/>
      <c r="G71" s="295"/>
      <c r="H71" s="296"/>
      <c r="I71" s="296"/>
      <c r="J71" s="328"/>
      <c r="K71" s="329"/>
      <c r="L71" s="293"/>
      <c r="M71" s="298"/>
      <c r="N71" s="319"/>
      <c r="O71" s="319"/>
      <c r="P71" s="332"/>
      <c r="Q71" s="319"/>
      <c r="R71" s="319"/>
      <c r="S71" s="319"/>
      <c r="T71" s="319"/>
      <c r="U71" s="354"/>
      <c r="V71" s="319"/>
      <c r="W71" s="319"/>
      <c r="X71" s="319"/>
      <c r="Y71" s="319"/>
      <c r="Z71" s="319"/>
      <c r="AA71" s="319"/>
      <c r="AB71" s="319"/>
      <c r="AC71" s="319"/>
      <c r="AD71" s="319"/>
      <c r="AE71" s="280"/>
      <c r="AF71" s="280"/>
      <c r="AG71" s="280"/>
      <c r="AH71" s="280"/>
      <c r="AI71" s="280"/>
      <c r="AJ71" s="280"/>
      <c r="AK71" s="395"/>
      <c r="AL71" s="395"/>
      <c r="AM71" s="395"/>
      <c r="AN71" s="395"/>
      <c r="AO71" s="395"/>
      <c r="AP71" s="395"/>
      <c r="AQ71" s="395"/>
      <c r="AR71" s="395"/>
      <c r="AS71" s="495"/>
      <c r="AT71" s="412"/>
      <c r="AU71" s="410"/>
      <c r="AV71" s="398"/>
      <c r="AW71" s="398"/>
      <c r="AX71" s="398"/>
      <c r="AY71" s="398"/>
      <c r="AZ71" s="398"/>
      <c r="BA71" s="398"/>
    </row>
    <row r="72" customHeight="1" spans="2:53">
      <c r="B72" s="272"/>
      <c r="C72" s="283"/>
      <c r="D72" s="288" t="s">
        <v>268</v>
      </c>
      <c r="E72" s="289" t="str">
        <f ca="1">IF('MULTIC IRB'!K98&gt;0,'MULTIC IRB'!K98," ")</f>
        <v>气泵工作信号</v>
      </c>
      <c r="F72" s="290"/>
      <c r="G72" s="280"/>
      <c r="H72" s="291" t="s">
        <v>760</v>
      </c>
      <c r="I72" s="291" t="s">
        <v>761</v>
      </c>
      <c r="J72" s="280"/>
      <c r="K72" s="326" t="str">
        <f ca="1">IF('MULTIC IRB'!K99&gt;0,'MULTIC IRB'!K99," ")</f>
        <v>电子钟</v>
      </c>
      <c r="L72" s="289"/>
      <c r="M72" s="298" t="s">
        <v>273</v>
      </c>
      <c r="N72" s="319"/>
      <c r="O72" s="319"/>
      <c r="P72" s="332"/>
      <c r="Q72" s="319"/>
      <c r="R72" s="319"/>
      <c r="S72" s="319"/>
      <c r="T72" s="319"/>
      <c r="U72" s="354"/>
      <c r="V72" s="319"/>
      <c r="W72" s="319"/>
      <c r="X72" s="319"/>
      <c r="Y72" s="319"/>
      <c r="Z72" s="319"/>
      <c r="AA72" s="319"/>
      <c r="AB72" s="319"/>
      <c r="AC72" s="319"/>
      <c r="AD72" s="319"/>
      <c r="AE72" s="280"/>
      <c r="AF72" s="280"/>
      <c r="AG72" s="280"/>
      <c r="AH72" s="280"/>
      <c r="AI72" s="280"/>
      <c r="AJ72" s="280"/>
      <c r="AK72" s="395"/>
      <c r="AL72" s="395"/>
      <c r="AM72" s="395"/>
      <c r="AN72" s="395"/>
      <c r="AO72" s="395"/>
      <c r="AP72" s="395"/>
      <c r="AQ72" s="395"/>
      <c r="AR72" s="395"/>
      <c r="AS72" s="495"/>
      <c r="AT72" s="412"/>
      <c r="AU72" s="410"/>
      <c r="AV72" s="398"/>
      <c r="AW72" s="398"/>
      <c r="AX72" s="398"/>
      <c r="AY72" s="398"/>
      <c r="AZ72" s="398"/>
      <c r="BA72" s="398"/>
    </row>
    <row r="73" customHeight="1" spans="2:53">
      <c r="B73" s="272"/>
      <c r="C73" s="283"/>
      <c r="D73" s="292"/>
      <c r="E73" s="293"/>
      <c r="F73" s="294"/>
      <c r="G73" s="295"/>
      <c r="H73" s="296"/>
      <c r="I73" s="296"/>
      <c r="J73" s="328"/>
      <c r="K73" s="329"/>
      <c r="L73" s="293"/>
      <c r="M73" s="298"/>
      <c r="N73" s="319"/>
      <c r="O73" s="334" t="s">
        <v>762</v>
      </c>
      <c r="P73" s="325"/>
      <c r="Q73" s="459"/>
      <c r="R73" s="459"/>
      <c r="S73" s="319"/>
      <c r="T73" s="459"/>
      <c r="U73" s="459"/>
      <c r="V73" s="319"/>
      <c r="W73" s="319"/>
      <c r="X73" s="319"/>
      <c r="Y73" s="319"/>
      <c r="Z73" s="319"/>
      <c r="AA73" s="319"/>
      <c r="AB73" s="319"/>
      <c r="AC73" s="319"/>
      <c r="AD73" s="319"/>
      <c r="AE73" s="280"/>
      <c r="AF73" s="280"/>
      <c r="AG73" s="280"/>
      <c r="AH73" s="280"/>
      <c r="AI73" s="280"/>
      <c r="AJ73" s="280"/>
      <c r="AK73" s="481" t="s">
        <v>763</v>
      </c>
      <c r="AL73" s="482"/>
      <c r="AM73" s="280"/>
      <c r="AN73" s="483" t="s">
        <v>764</v>
      </c>
      <c r="AO73" s="483" t="s">
        <v>765</v>
      </c>
      <c r="AP73" s="280"/>
      <c r="AQ73" s="481" t="s">
        <v>38</v>
      </c>
      <c r="AR73" s="482"/>
      <c r="AS73" s="495"/>
      <c r="AT73" s="412"/>
      <c r="AU73" s="410"/>
      <c r="AV73" s="398"/>
      <c r="AW73" s="398"/>
      <c r="AX73" s="398"/>
      <c r="AY73" s="398"/>
      <c r="AZ73" s="398"/>
      <c r="BA73" s="398"/>
    </row>
    <row r="74" customHeight="1" spans="2:53">
      <c r="B74" s="272"/>
      <c r="C74" s="283"/>
      <c r="D74" s="288" t="s">
        <v>276</v>
      </c>
      <c r="E74" s="289" t="str">
        <f ca="1">IF('MULTIC IRB'!K100&gt;0,'MULTIC IRB'!K100," ")</f>
        <v> </v>
      </c>
      <c r="F74" s="290"/>
      <c r="G74" s="299"/>
      <c r="H74" s="291" t="s">
        <v>766</v>
      </c>
      <c r="I74" s="291" t="s">
        <v>767</v>
      </c>
      <c r="J74" s="299"/>
      <c r="K74" s="326" t="str">
        <f ca="1">IF('MULTIC IRB'!K101&gt;0,'MULTIC IRB'!K101," ")</f>
        <v> </v>
      </c>
      <c r="L74" s="289"/>
      <c r="M74" s="298" t="s">
        <v>278</v>
      </c>
      <c r="N74" s="319"/>
      <c r="O74" s="335"/>
      <c r="P74" s="325"/>
      <c r="Q74" s="459"/>
      <c r="R74" s="459"/>
      <c r="S74" s="460"/>
      <c r="T74" s="459"/>
      <c r="U74" s="459"/>
      <c r="V74" s="319"/>
      <c r="W74" s="319"/>
      <c r="X74" s="319"/>
      <c r="Y74" s="319"/>
      <c r="Z74" s="319"/>
      <c r="AA74" s="319"/>
      <c r="AB74" s="319"/>
      <c r="AC74" s="319"/>
      <c r="AD74" s="319"/>
      <c r="AE74" s="280"/>
      <c r="AF74" s="280"/>
      <c r="AG74" s="280"/>
      <c r="AH74" s="280"/>
      <c r="AI74" s="280"/>
      <c r="AJ74" s="280"/>
      <c r="AK74" s="484"/>
      <c r="AL74" s="485"/>
      <c r="AM74" s="295"/>
      <c r="AN74" s="486"/>
      <c r="AO74" s="486"/>
      <c r="AP74" s="496"/>
      <c r="AQ74" s="484"/>
      <c r="AR74" s="485"/>
      <c r="AS74" s="495"/>
      <c r="AT74" s="412"/>
      <c r="AU74" s="410"/>
      <c r="AV74" s="398"/>
      <c r="AW74" s="398"/>
      <c r="AX74" s="398"/>
      <c r="AY74" s="398"/>
      <c r="AZ74" s="398"/>
      <c r="BA74" s="398"/>
    </row>
    <row r="75" customHeight="1" spans="2:53">
      <c r="B75" s="272"/>
      <c r="C75" s="283"/>
      <c r="D75" s="292"/>
      <c r="E75" s="293"/>
      <c r="F75" s="294"/>
      <c r="G75" s="280"/>
      <c r="H75" s="296"/>
      <c r="I75" s="296"/>
      <c r="J75" s="280"/>
      <c r="K75" s="329"/>
      <c r="L75" s="293"/>
      <c r="M75" s="298"/>
      <c r="N75" s="319"/>
      <c r="O75" s="319"/>
      <c r="P75" s="325"/>
      <c r="Q75" s="319"/>
      <c r="R75" s="461"/>
      <c r="S75" s="461"/>
      <c r="T75" s="280"/>
      <c r="U75" s="353"/>
      <c r="V75" s="319"/>
      <c r="W75" s="461"/>
      <c r="X75" s="461"/>
      <c r="Y75" s="461"/>
      <c r="Z75" s="461"/>
      <c r="AA75" s="330"/>
      <c r="AB75" s="319"/>
      <c r="AC75" s="319"/>
      <c r="AD75" s="319"/>
      <c r="AE75" s="280"/>
      <c r="AF75" s="280"/>
      <c r="AG75" s="334" t="s">
        <v>768</v>
      </c>
      <c r="AH75" s="280"/>
      <c r="AI75" s="280"/>
      <c r="AJ75" s="280"/>
      <c r="AK75" s="481" t="s">
        <v>769</v>
      </c>
      <c r="AL75" s="482"/>
      <c r="AM75" s="280"/>
      <c r="AN75" s="483" t="s">
        <v>770</v>
      </c>
      <c r="AO75" s="483" t="s">
        <v>771</v>
      </c>
      <c r="AP75" s="280"/>
      <c r="AQ75" s="481" t="str">
        <f ca="1">'MULTIC IRB'!A10</f>
        <v>ADCAN0</v>
      </c>
      <c r="AR75" s="482"/>
      <c r="AS75" s="495"/>
      <c r="AT75" s="412"/>
      <c r="AU75" s="410"/>
      <c r="AV75" s="398"/>
      <c r="AW75" s="398"/>
      <c r="AX75" s="398"/>
      <c r="AY75" s="398"/>
      <c r="AZ75" s="398"/>
      <c r="BA75" s="398"/>
    </row>
    <row r="76" customHeight="1" spans="2:53">
      <c r="B76" s="272"/>
      <c r="C76" s="283"/>
      <c r="D76" s="288" t="s">
        <v>291</v>
      </c>
      <c r="E76" s="289" t="str">
        <f ca="1">IF('MULTIC IRB'!F110&gt;0,'MULTIC IRB'!F110," ")</f>
        <v>12V输出</v>
      </c>
      <c r="F76" s="290"/>
      <c r="G76" s="280"/>
      <c r="H76" s="291" t="s">
        <v>772</v>
      </c>
      <c r="I76" s="291" t="s">
        <v>773</v>
      </c>
      <c r="J76" s="280"/>
      <c r="K76" s="326" t="s">
        <v>27</v>
      </c>
      <c r="L76" s="289"/>
      <c r="M76" s="298" t="s">
        <v>25</v>
      </c>
      <c r="N76" s="319"/>
      <c r="O76" s="319"/>
      <c r="P76" s="325"/>
      <c r="Q76" s="319"/>
      <c r="R76" s="461"/>
      <c r="S76" s="461"/>
      <c r="T76" s="280"/>
      <c r="U76" s="353"/>
      <c r="V76" s="319"/>
      <c r="W76" s="461"/>
      <c r="X76" s="461"/>
      <c r="Y76" s="461"/>
      <c r="Z76" s="461"/>
      <c r="AA76" s="330"/>
      <c r="AB76" s="319"/>
      <c r="AC76" s="319"/>
      <c r="AD76" s="319"/>
      <c r="AE76" s="280"/>
      <c r="AF76" s="280"/>
      <c r="AG76" s="335"/>
      <c r="AH76" s="280"/>
      <c r="AI76" s="280"/>
      <c r="AJ76" s="280"/>
      <c r="AK76" s="484"/>
      <c r="AL76" s="485"/>
      <c r="AM76" s="295"/>
      <c r="AN76" s="486"/>
      <c r="AO76" s="486"/>
      <c r="AP76" s="496"/>
      <c r="AQ76" s="484"/>
      <c r="AR76" s="485"/>
      <c r="AS76" s="495"/>
      <c r="AT76" s="412"/>
      <c r="AU76" s="410"/>
      <c r="AV76" s="398"/>
      <c r="AW76" s="398"/>
      <c r="AX76" s="398"/>
      <c r="AY76" s="398"/>
      <c r="AZ76" s="398"/>
      <c r="BA76" s="398"/>
    </row>
    <row r="77" customHeight="1" spans="2:53">
      <c r="B77" s="272"/>
      <c r="C77" s="283"/>
      <c r="D77" s="292"/>
      <c r="E77" s="293"/>
      <c r="F77" s="294"/>
      <c r="G77" s="295"/>
      <c r="H77" s="296"/>
      <c r="I77" s="296"/>
      <c r="J77" s="328"/>
      <c r="K77" s="329"/>
      <c r="L77" s="293"/>
      <c r="M77" s="298"/>
      <c r="N77" s="319"/>
      <c r="O77" s="319"/>
      <c r="P77" s="325"/>
      <c r="Q77" s="319"/>
      <c r="R77" s="461"/>
      <c r="S77" s="461"/>
      <c r="T77" s="280"/>
      <c r="U77" s="353"/>
      <c r="V77" s="319"/>
      <c r="W77" s="461"/>
      <c r="X77" s="461"/>
      <c r="Y77" s="461"/>
      <c r="Z77" s="461"/>
      <c r="AA77" s="319"/>
      <c r="AB77" s="319"/>
      <c r="AC77" s="319"/>
      <c r="AD77" s="319"/>
      <c r="AE77" s="280"/>
      <c r="AF77" s="280"/>
      <c r="AG77" s="280"/>
      <c r="AH77" s="280"/>
      <c r="AI77" s="280"/>
      <c r="AJ77" s="280"/>
      <c r="AK77" s="481" t="s">
        <v>774</v>
      </c>
      <c r="AL77" s="482"/>
      <c r="AM77" s="280"/>
      <c r="AN77" s="483" t="s">
        <v>775</v>
      </c>
      <c r="AO77" s="483" t="s">
        <v>776</v>
      </c>
      <c r="AP77" s="388"/>
      <c r="AQ77" s="481" t="str">
        <f ca="1">IF('MULTIC IRB'!F31&gt;0,'MULTIC IRB'!F31," ")</f>
        <v>后雾灯开关</v>
      </c>
      <c r="AR77" s="497"/>
      <c r="AS77" s="498" t="s">
        <v>120</v>
      </c>
      <c r="AT77" s="412"/>
      <c r="AU77" s="410"/>
      <c r="AV77" s="398"/>
      <c r="AW77" s="398"/>
      <c r="AX77" s="398"/>
      <c r="AY77" s="398"/>
      <c r="AZ77" s="398"/>
      <c r="BA77" s="398"/>
    </row>
    <row r="78" customHeight="1" spans="2:53">
      <c r="B78" s="272"/>
      <c r="C78" s="283"/>
      <c r="D78" s="288" t="s">
        <v>168</v>
      </c>
      <c r="E78" s="289" t="str">
        <f ca="1">IF('MULTIC IRB'!F48&gt;0,'MULTIC IRB'!F48," ")</f>
        <v> </v>
      </c>
      <c r="F78" s="290"/>
      <c r="G78" s="280"/>
      <c r="H78" s="291" t="s">
        <v>777</v>
      </c>
      <c r="I78" s="291" t="s">
        <v>778</v>
      </c>
      <c r="J78" s="280"/>
      <c r="K78" s="326" t="str">
        <f ca="1">IF('MULTIC IRB'!F49&gt;0,'MULTIC IRB'!F49," ")</f>
        <v> </v>
      </c>
      <c r="L78" s="289"/>
      <c r="M78" s="298" t="s">
        <v>170</v>
      </c>
      <c r="N78" s="319"/>
      <c r="O78" s="319"/>
      <c r="P78" s="325"/>
      <c r="Q78" s="319"/>
      <c r="R78" s="461"/>
      <c r="S78" s="461"/>
      <c r="T78" s="280"/>
      <c r="U78" s="353"/>
      <c r="V78" s="319"/>
      <c r="W78" s="461"/>
      <c r="X78" s="461"/>
      <c r="Y78" s="461"/>
      <c r="Z78" s="461"/>
      <c r="AA78" s="319"/>
      <c r="AB78" s="319"/>
      <c r="AC78" s="319"/>
      <c r="AD78" s="319"/>
      <c r="AE78" s="280"/>
      <c r="AF78" s="280"/>
      <c r="AG78" s="280"/>
      <c r="AH78" s="280"/>
      <c r="AI78" s="280"/>
      <c r="AJ78" s="280"/>
      <c r="AK78" s="484"/>
      <c r="AL78" s="485"/>
      <c r="AM78" s="295"/>
      <c r="AN78" s="486"/>
      <c r="AO78" s="486"/>
      <c r="AP78" s="496"/>
      <c r="AQ78" s="484"/>
      <c r="AR78" s="499"/>
      <c r="AS78" s="498"/>
      <c r="AT78" s="412"/>
      <c r="AU78" s="410"/>
      <c r="AV78" s="398"/>
      <c r="AW78" s="398"/>
      <c r="AX78" s="398"/>
      <c r="AY78" s="398"/>
      <c r="AZ78" s="398"/>
      <c r="BA78" s="398"/>
    </row>
    <row r="79" customHeight="1" spans="2:53">
      <c r="B79" s="272"/>
      <c r="C79" s="283"/>
      <c r="D79" s="292"/>
      <c r="E79" s="293"/>
      <c r="F79" s="294"/>
      <c r="G79" s="295"/>
      <c r="H79" s="296"/>
      <c r="I79" s="296"/>
      <c r="J79" s="328"/>
      <c r="K79" s="329"/>
      <c r="L79" s="293"/>
      <c r="M79" s="298"/>
      <c r="N79" s="319"/>
      <c r="O79" s="319"/>
      <c r="P79" s="325"/>
      <c r="Q79" s="319"/>
      <c r="R79" s="461"/>
      <c r="S79" s="461"/>
      <c r="T79" s="280"/>
      <c r="U79" s="353"/>
      <c r="V79" s="319"/>
      <c r="W79" s="461"/>
      <c r="X79" s="461"/>
      <c r="Y79" s="461"/>
      <c r="Z79" s="461"/>
      <c r="AA79" s="319"/>
      <c r="AB79" s="319"/>
      <c r="AC79" s="319"/>
      <c r="AD79" s="319"/>
      <c r="AE79" s="280"/>
      <c r="AF79" s="280"/>
      <c r="AG79" s="280"/>
      <c r="AH79" s="280"/>
      <c r="AI79" s="280"/>
      <c r="AJ79" s="280"/>
      <c r="AK79" s="481" t="s">
        <v>779</v>
      </c>
      <c r="AL79" s="482"/>
      <c r="AM79" s="299"/>
      <c r="AN79" s="483" t="s">
        <v>780</v>
      </c>
      <c r="AO79" s="483" t="s">
        <v>781</v>
      </c>
      <c r="AP79" s="500"/>
      <c r="AQ79" s="481" t="str">
        <f ca="1">IF('MULTIC IRB'!F30&gt;0,'MULTIC IRB'!F30," ")</f>
        <v>前雾灯开关</v>
      </c>
      <c r="AR79" s="497"/>
      <c r="AS79" s="498" t="s">
        <v>117</v>
      </c>
      <c r="AT79" s="412"/>
      <c r="AU79" s="410"/>
      <c r="AV79" s="398"/>
      <c r="AW79" s="398"/>
      <c r="AX79" s="398"/>
      <c r="AY79" s="398"/>
      <c r="AZ79" s="398"/>
      <c r="BA79" s="398"/>
    </row>
    <row r="80" customHeight="1" spans="2:53">
      <c r="B80" s="272"/>
      <c r="C80" s="283"/>
      <c r="D80" s="288" t="s">
        <v>172</v>
      </c>
      <c r="E80" s="289" t="str">
        <f ca="1">IF('MULTIC IRB'!F50&gt;0,'MULTIC IRB'!F50," ")</f>
        <v> </v>
      </c>
      <c r="F80" s="290"/>
      <c r="G80" s="280"/>
      <c r="H80" s="291" t="s">
        <v>782</v>
      </c>
      <c r="I80" s="291" t="s">
        <v>783</v>
      </c>
      <c r="J80" s="280"/>
      <c r="K80" s="326" t="str">
        <f ca="1">IF('MULTIC IRB'!F51&gt;0,'MULTIC IRB'!F51," ")</f>
        <v> </v>
      </c>
      <c r="L80" s="289"/>
      <c r="M80" s="298" t="s">
        <v>174</v>
      </c>
      <c r="N80" s="319"/>
      <c r="O80" s="319"/>
      <c r="P80" s="325"/>
      <c r="Q80" s="319"/>
      <c r="R80" s="461"/>
      <c r="S80" s="461"/>
      <c r="T80" s="280"/>
      <c r="U80" s="353"/>
      <c r="V80" s="319"/>
      <c r="W80" s="461"/>
      <c r="X80" s="461"/>
      <c r="Y80" s="461"/>
      <c r="Z80" s="461"/>
      <c r="AA80" s="319"/>
      <c r="AB80" s="319"/>
      <c r="AC80" s="319"/>
      <c r="AD80" s="319"/>
      <c r="AE80" s="280"/>
      <c r="AF80" s="280"/>
      <c r="AG80" s="280"/>
      <c r="AH80" s="280"/>
      <c r="AI80" s="280"/>
      <c r="AJ80" s="280"/>
      <c r="AK80" s="484"/>
      <c r="AL80" s="485"/>
      <c r="AM80" s="280"/>
      <c r="AN80" s="486"/>
      <c r="AO80" s="486"/>
      <c r="AP80" s="280"/>
      <c r="AQ80" s="484"/>
      <c r="AR80" s="499"/>
      <c r="AS80" s="498"/>
      <c r="AT80" s="412"/>
      <c r="AU80" s="410"/>
      <c r="AV80" s="398"/>
      <c r="AW80" s="398"/>
      <c r="AX80" s="398"/>
      <c r="AY80" s="398"/>
      <c r="AZ80" s="398"/>
      <c r="BA80" s="398"/>
    </row>
    <row r="81" customHeight="1" spans="2:53">
      <c r="B81" s="272"/>
      <c r="C81" s="283"/>
      <c r="D81" s="292"/>
      <c r="E81" s="293"/>
      <c r="F81" s="294"/>
      <c r="G81" s="295"/>
      <c r="H81" s="296"/>
      <c r="I81" s="296"/>
      <c r="J81" s="328"/>
      <c r="K81" s="329"/>
      <c r="L81" s="293"/>
      <c r="M81" s="298"/>
      <c r="N81" s="319"/>
      <c r="O81" s="319"/>
      <c r="P81" s="325"/>
      <c r="Q81" s="319"/>
      <c r="R81" s="461"/>
      <c r="S81" s="461"/>
      <c r="T81" s="280"/>
      <c r="U81" s="353"/>
      <c r="V81" s="319"/>
      <c r="W81" s="461"/>
      <c r="X81" s="461"/>
      <c r="Y81" s="461"/>
      <c r="Z81" s="461"/>
      <c r="AA81" s="319"/>
      <c r="AB81" s="319"/>
      <c r="AC81" s="319"/>
      <c r="AD81" s="319"/>
      <c r="AE81" s="280"/>
      <c r="AF81" s="280"/>
      <c r="AG81" s="280"/>
      <c r="AH81" s="280"/>
      <c r="AI81" s="280"/>
      <c r="AJ81" s="280"/>
      <c r="AK81" s="481" t="s">
        <v>784</v>
      </c>
      <c r="AL81" s="482"/>
      <c r="AM81" s="280"/>
      <c r="AN81" s="483" t="s">
        <v>785</v>
      </c>
      <c r="AO81" s="483" t="s">
        <v>786</v>
      </c>
      <c r="AP81" s="388"/>
      <c r="AQ81" s="481" t="str">
        <f ca="1">IF('MULTIC IRB'!F29&gt;0,'MULTIC IRB'!F29," ")</f>
        <v>右转向开关</v>
      </c>
      <c r="AR81" s="497"/>
      <c r="AS81" s="498" t="s">
        <v>114</v>
      </c>
      <c r="AT81" s="412"/>
      <c r="AU81" s="410"/>
      <c r="AV81" s="398"/>
      <c r="AW81" s="398"/>
      <c r="AX81" s="398"/>
      <c r="AY81" s="398"/>
      <c r="AZ81" s="398"/>
      <c r="BA81" s="398"/>
    </row>
    <row r="82" customHeight="1" spans="2:53">
      <c r="B82" s="272"/>
      <c r="C82" s="283"/>
      <c r="D82" s="288" t="s">
        <v>787</v>
      </c>
      <c r="E82" s="289">
        <f ca="1">IF('MULTIC IRB'!D52="Y",'MULTIC IRB'!F52,IF('MULTIC IRB'!K102&gt;0,'MULTIC IRB'!K102," "))</f>
        <v>0</v>
      </c>
      <c r="F82" s="290"/>
      <c r="G82" s="280"/>
      <c r="H82" s="291" t="s">
        <v>788</v>
      </c>
      <c r="I82" s="291" t="s">
        <v>789</v>
      </c>
      <c r="J82" s="280"/>
      <c r="K82" s="326">
        <f ca="1">IF('MULTIC IRB'!D53="Y",'MULTIC IRB'!F53,IF('MULTIC IRB'!K103&gt;0,'MULTIC IRB'!K103," "))</f>
        <v>0</v>
      </c>
      <c r="L82" s="289"/>
      <c r="M82" s="298" t="s">
        <v>790</v>
      </c>
      <c r="N82" s="319"/>
      <c r="O82" s="319"/>
      <c r="P82" s="325"/>
      <c r="Q82" s="319"/>
      <c r="R82" s="461"/>
      <c r="S82" s="461"/>
      <c r="T82" s="280"/>
      <c r="U82" s="353"/>
      <c r="V82" s="319"/>
      <c r="W82" s="461"/>
      <c r="X82" s="461"/>
      <c r="Y82" s="461"/>
      <c r="Z82" s="461"/>
      <c r="AA82" s="319"/>
      <c r="AB82" s="319"/>
      <c r="AC82" s="319"/>
      <c r="AD82" s="319"/>
      <c r="AE82" s="280"/>
      <c r="AF82" s="280"/>
      <c r="AG82" s="280"/>
      <c r="AH82" s="280"/>
      <c r="AI82" s="280"/>
      <c r="AJ82" s="280"/>
      <c r="AK82" s="484"/>
      <c r="AL82" s="485"/>
      <c r="AM82" s="295"/>
      <c r="AN82" s="486"/>
      <c r="AO82" s="486"/>
      <c r="AP82" s="496"/>
      <c r="AQ82" s="484"/>
      <c r="AR82" s="499"/>
      <c r="AS82" s="498"/>
      <c r="AT82" s="412"/>
      <c r="AU82" s="410"/>
      <c r="AV82" s="398"/>
      <c r="AW82" s="398"/>
      <c r="AX82" s="398"/>
      <c r="AY82" s="398"/>
      <c r="AZ82" s="398"/>
      <c r="BA82" s="398"/>
    </row>
    <row r="83" customHeight="1" spans="2:53">
      <c r="B83" s="272"/>
      <c r="C83" s="283"/>
      <c r="D83" s="292"/>
      <c r="E83" s="293"/>
      <c r="F83" s="294"/>
      <c r="G83" s="295"/>
      <c r="H83" s="296"/>
      <c r="I83" s="296"/>
      <c r="J83" s="328"/>
      <c r="K83" s="329"/>
      <c r="L83" s="293"/>
      <c r="M83" s="298"/>
      <c r="N83" s="319"/>
      <c r="O83" s="319"/>
      <c r="P83" s="325"/>
      <c r="Q83" s="319"/>
      <c r="R83" s="461"/>
      <c r="S83" s="461"/>
      <c r="T83" s="280"/>
      <c r="U83" s="353"/>
      <c r="V83" s="319"/>
      <c r="W83" s="461"/>
      <c r="X83" s="461"/>
      <c r="Y83" s="461"/>
      <c r="Z83" s="461"/>
      <c r="AA83" s="319"/>
      <c r="AB83" s="319"/>
      <c r="AC83" s="319"/>
      <c r="AD83" s="319"/>
      <c r="AE83" s="280"/>
      <c r="AF83" s="280"/>
      <c r="AG83" s="280"/>
      <c r="AH83" s="280"/>
      <c r="AI83" s="280"/>
      <c r="AJ83" s="280"/>
      <c r="AK83" s="481" t="s">
        <v>791</v>
      </c>
      <c r="AL83" s="482"/>
      <c r="AM83" s="299"/>
      <c r="AN83" s="483" t="s">
        <v>792</v>
      </c>
      <c r="AO83" s="483" t="s">
        <v>793</v>
      </c>
      <c r="AP83" s="500"/>
      <c r="AQ83" s="481" t="str">
        <f ca="1">IF('MULTIC IRB'!F28&gt;0,'MULTIC IRB'!F28," ")</f>
        <v>左转向开关</v>
      </c>
      <c r="AR83" s="497"/>
      <c r="AS83" s="498" t="s">
        <v>111</v>
      </c>
      <c r="AT83" s="412"/>
      <c r="AU83" s="410"/>
      <c r="AV83" s="398"/>
      <c r="AW83" s="398"/>
      <c r="AX83" s="398"/>
      <c r="AY83" s="398"/>
      <c r="AZ83" s="398"/>
      <c r="BA83" s="398"/>
    </row>
    <row r="84" customHeight="1" spans="2:53">
      <c r="B84" s="272"/>
      <c r="C84" s="283"/>
      <c r="D84" s="288" t="s">
        <v>794</v>
      </c>
      <c r="E84" s="289">
        <f ca="1">IF('MULTIC IRB'!D54="Y",'MULTIC IRB'!F54,IF('MULTIC IRB'!K104&gt;0,'MULTIC IRB'!K104," "))</f>
        <v>0</v>
      </c>
      <c r="F84" s="290"/>
      <c r="G84" s="280"/>
      <c r="H84" s="291" t="s">
        <v>795</v>
      </c>
      <c r="I84" s="291" t="s">
        <v>796</v>
      </c>
      <c r="J84" s="280"/>
      <c r="K84" s="326">
        <f ca="1">IF('MULTIC IRB'!D55="Y",'MULTIC IRB'!F55,IF('MULTIC IRB'!K105&gt;0,'MULTIC IRB'!K105," "))</f>
        <v>0</v>
      </c>
      <c r="L84" s="289"/>
      <c r="M84" s="298" t="s">
        <v>797</v>
      </c>
      <c r="N84" s="319"/>
      <c r="O84" s="319"/>
      <c r="P84" s="325"/>
      <c r="Q84" s="319"/>
      <c r="R84" s="461"/>
      <c r="S84" s="461"/>
      <c r="T84" s="280"/>
      <c r="U84" s="353"/>
      <c r="V84" s="319"/>
      <c r="W84" s="461"/>
      <c r="X84" s="461"/>
      <c r="Y84" s="461"/>
      <c r="Z84" s="461"/>
      <c r="AA84" s="319"/>
      <c r="AB84" s="319"/>
      <c r="AC84" s="319"/>
      <c r="AD84" s="319"/>
      <c r="AE84" s="280"/>
      <c r="AF84" s="280"/>
      <c r="AG84" s="280"/>
      <c r="AH84" s="280"/>
      <c r="AI84" s="280"/>
      <c r="AJ84" s="280"/>
      <c r="AK84" s="484"/>
      <c r="AL84" s="485"/>
      <c r="AM84" s="280"/>
      <c r="AN84" s="486"/>
      <c r="AO84" s="486"/>
      <c r="AP84" s="280"/>
      <c r="AQ84" s="484"/>
      <c r="AR84" s="499"/>
      <c r="AS84" s="498"/>
      <c r="AT84" s="412"/>
      <c r="AU84" s="410"/>
      <c r="AV84" s="398"/>
      <c r="AW84" s="398"/>
      <c r="AX84" s="398"/>
      <c r="AY84" s="398"/>
      <c r="AZ84" s="398"/>
      <c r="BA84" s="398"/>
    </row>
    <row r="85" customHeight="1" spans="2:53">
      <c r="B85" s="272"/>
      <c r="C85" s="283"/>
      <c r="D85" s="292"/>
      <c r="E85" s="293"/>
      <c r="F85" s="294"/>
      <c r="G85" s="295"/>
      <c r="H85" s="296"/>
      <c r="I85" s="296"/>
      <c r="J85" s="328"/>
      <c r="K85" s="329"/>
      <c r="L85" s="293"/>
      <c r="M85" s="298"/>
      <c r="N85" s="319"/>
      <c r="O85" s="319"/>
      <c r="P85" s="325"/>
      <c r="Q85" s="319"/>
      <c r="R85" s="461"/>
      <c r="S85" s="461"/>
      <c r="T85" s="280"/>
      <c r="U85" s="353"/>
      <c r="V85" s="319"/>
      <c r="W85" s="461"/>
      <c r="X85" s="461"/>
      <c r="Y85" s="461"/>
      <c r="Z85" s="461"/>
      <c r="AA85" s="319"/>
      <c r="AB85" s="319"/>
      <c r="AC85" s="319"/>
      <c r="AD85" s="473"/>
      <c r="AE85" s="393"/>
      <c r="AF85" s="393"/>
      <c r="AG85" s="393"/>
      <c r="AH85" s="393"/>
      <c r="AI85" s="393"/>
      <c r="AJ85" s="393"/>
      <c r="AK85" s="487"/>
      <c r="AL85" s="487"/>
      <c r="AM85" s="394"/>
      <c r="AN85" s="394"/>
      <c r="AO85" s="394"/>
      <c r="AP85" s="394"/>
      <c r="AQ85" s="394"/>
      <c r="AR85" s="394"/>
      <c r="AS85" s="501"/>
      <c r="AT85" s="502"/>
      <c r="AU85" s="410"/>
      <c r="AV85" s="398"/>
      <c r="AW85" s="398"/>
      <c r="AX85" s="398"/>
      <c r="AY85" s="398"/>
      <c r="AZ85" s="398"/>
      <c r="BA85" s="398"/>
    </row>
    <row r="86" customHeight="1" spans="2:53">
      <c r="B86" s="272"/>
      <c r="C86" s="283"/>
      <c r="D86" s="288" t="s">
        <v>123</v>
      </c>
      <c r="E86" s="289" t="str">
        <f ca="1">IF('MULTIC IRB'!F32&gt;0,'MULTIC IRB'!F32," ")</f>
        <v> </v>
      </c>
      <c r="F86" s="290"/>
      <c r="G86" s="280"/>
      <c r="H86" s="291" t="s">
        <v>798</v>
      </c>
      <c r="I86" s="291" t="s">
        <v>799</v>
      </c>
      <c r="J86" s="280"/>
      <c r="K86" s="326" t="str">
        <f ca="1">IF('MULTIC IRB'!F33&gt;0,'MULTIC IRB'!F33," ")</f>
        <v>室内灯1开关</v>
      </c>
      <c r="L86" s="289"/>
      <c r="M86" s="298" t="s">
        <v>125</v>
      </c>
      <c r="N86" s="319"/>
      <c r="O86" s="319"/>
      <c r="P86" s="325"/>
      <c r="Q86" s="319"/>
      <c r="R86" s="461"/>
      <c r="S86" s="461"/>
      <c r="T86" s="280"/>
      <c r="U86" s="353"/>
      <c r="V86" s="319"/>
      <c r="W86" s="461"/>
      <c r="X86" s="461"/>
      <c r="Y86" s="461"/>
      <c r="Z86" s="461"/>
      <c r="AA86" s="319"/>
      <c r="AB86" s="319"/>
      <c r="AC86" s="319"/>
      <c r="AD86" s="319"/>
      <c r="AE86" s="393"/>
      <c r="AF86" s="393"/>
      <c r="AG86" s="393"/>
      <c r="AH86" s="393"/>
      <c r="AI86" s="393"/>
      <c r="AJ86" s="393"/>
      <c r="AK86" s="435"/>
      <c r="AL86" s="487"/>
      <c r="AM86" s="394"/>
      <c r="AN86" s="394"/>
      <c r="AO86" s="394"/>
      <c r="AP86" s="394"/>
      <c r="AQ86" s="394"/>
      <c r="AR86" s="394"/>
      <c r="AS86" s="501"/>
      <c r="AT86" s="502"/>
      <c r="AU86" s="410"/>
      <c r="AV86" s="398"/>
      <c r="AW86" s="398"/>
      <c r="AX86" s="398"/>
      <c r="AY86" s="398"/>
      <c r="AZ86" s="398"/>
      <c r="BA86" s="398"/>
    </row>
    <row r="87" customHeight="1" spans="2:53">
      <c r="B87" s="272"/>
      <c r="C87" s="283"/>
      <c r="D87" s="292"/>
      <c r="E87" s="293"/>
      <c r="F87" s="294"/>
      <c r="G87" s="295"/>
      <c r="H87" s="296"/>
      <c r="I87" s="296"/>
      <c r="J87" s="328"/>
      <c r="K87" s="329"/>
      <c r="L87" s="293"/>
      <c r="M87" s="298"/>
      <c r="N87" s="319"/>
      <c r="O87" s="319"/>
      <c r="P87" s="325"/>
      <c r="Q87" s="319"/>
      <c r="R87" s="461"/>
      <c r="S87" s="461"/>
      <c r="T87" s="280"/>
      <c r="U87" s="353"/>
      <c r="V87" s="319"/>
      <c r="W87" s="461"/>
      <c r="X87" s="461"/>
      <c r="Y87" s="461"/>
      <c r="Z87" s="461"/>
      <c r="AA87" s="319"/>
      <c r="AB87" s="319"/>
      <c r="AC87" s="319"/>
      <c r="AD87" s="319"/>
      <c r="AE87" s="393"/>
      <c r="AF87" s="393"/>
      <c r="AG87" s="393"/>
      <c r="AH87" s="393"/>
      <c r="AI87" s="393"/>
      <c r="AJ87" s="393"/>
      <c r="AK87" s="435"/>
      <c r="AL87" s="487"/>
      <c r="AM87" s="394"/>
      <c r="AN87" s="394"/>
      <c r="AO87" s="394"/>
      <c r="AP87" s="394"/>
      <c r="AQ87" s="394"/>
      <c r="AR87" s="394"/>
      <c r="AS87" s="501"/>
      <c r="AT87" s="502"/>
      <c r="AU87" s="410"/>
      <c r="AV87" s="398"/>
      <c r="AW87" s="398"/>
      <c r="AX87" s="398"/>
      <c r="AY87" s="398"/>
      <c r="AZ87" s="398"/>
      <c r="BA87" s="398"/>
    </row>
    <row r="88" customHeight="1" spans="2:53">
      <c r="B88" s="272"/>
      <c r="C88" s="283"/>
      <c r="D88" s="288" t="s">
        <v>128</v>
      </c>
      <c r="E88" s="289" t="str">
        <f ca="1">IF('MULTIC IRB'!F34&gt;0,'MULTIC IRB'!F34," ")</f>
        <v>室内灯2开关</v>
      </c>
      <c r="F88" s="290"/>
      <c r="G88" s="299"/>
      <c r="H88" s="291" t="s">
        <v>800</v>
      </c>
      <c r="I88" s="291" t="s">
        <v>801</v>
      </c>
      <c r="J88" s="299"/>
      <c r="K88" s="326" t="str">
        <f ca="1">IF('MULTIC IRB'!F35&gt;0,'MULTIC IRB'!F35," ")</f>
        <v> </v>
      </c>
      <c r="L88" s="289"/>
      <c r="M88" s="298" t="s">
        <v>131</v>
      </c>
      <c r="N88" s="319"/>
      <c r="O88" s="319"/>
      <c r="P88" s="325"/>
      <c r="Q88" s="319"/>
      <c r="R88" s="461"/>
      <c r="S88" s="461"/>
      <c r="T88" s="280"/>
      <c r="U88" s="353"/>
      <c r="V88" s="319"/>
      <c r="W88" s="461"/>
      <c r="X88" s="461"/>
      <c r="Y88" s="461"/>
      <c r="Z88" s="461"/>
      <c r="AA88" s="319"/>
      <c r="AB88" s="319"/>
      <c r="AC88" s="319"/>
      <c r="AD88" s="319"/>
      <c r="AE88" s="393"/>
      <c r="AF88" s="393"/>
      <c r="AG88" s="393"/>
      <c r="AH88" s="393"/>
      <c r="AI88" s="393"/>
      <c r="AJ88" s="393"/>
      <c r="AK88" s="435"/>
      <c r="AL88" s="487"/>
      <c r="AM88" s="394"/>
      <c r="AN88" s="394"/>
      <c r="AO88" s="394"/>
      <c r="AP88" s="394"/>
      <c r="AQ88" s="394"/>
      <c r="AR88" s="394"/>
      <c r="AS88" s="501"/>
      <c r="AT88" s="502"/>
      <c r="AU88" s="410"/>
      <c r="AV88" s="398"/>
      <c r="AW88" s="398"/>
      <c r="AX88" s="398"/>
      <c r="AY88" s="398"/>
      <c r="AZ88" s="398"/>
      <c r="BA88" s="398"/>
    </row>
    <row r="89" customHeight="1" spans="2:53">
      <c r="B89" s="272"/>
      <c r="C89" s="283"/>
      <c r="D89" s="292"/>
      <c r="E89" s="293"/>
      <c r="F89" s="294"/>
      <c r="G89" s="280"/>
      <c r="H89" s="296"/>
      <c r="I89" s="296"/>
      <c r="J89" s="280"/>
      <c r="K89" s="329"/>
      <c r="L89" s="293"/>
      <c r="M89" s="298"/>
      <c r="N89" s="319"/>
      <c r="O89" s="319"/>
      <c r="P89" s="325"/>
      <c r="Q89" s="319"/>
      <c r="R89" s="319"/>
      <c r="S89" s="319"/>
      <c r="T89" s="319"/>
      <c r="U89" s="354"/>
      <c r="V89" s="319"/>
      <c r="W89" s="461"/>
      <c r="X89" s="461"/>
      <c r="Y89" s="461"/>
      <c r="Z89" s="461"/>
      <c r="AA89" s="319"/>
      <c r="AB89" s="474"/>
      <c r="AC89" s="319"/>
      <c r="AD89" s="319"/>
      <c r="AE89" s="393"/>
      <c r="AF89" s="393"/>
      <c r="AG89" s="393"/>
      <c r="AH89" s="393"/>
      <c r="AI89" s="393"/>
      <c r="AJ89" s="393"/>
      <c r="AK89" s="435"/>
      <c r="AL89" s="487"/>
      <c r="AM89" s="394"/>
      <c r="AN89" s="394"/>
      <c r="AO89" s="394"/>
      <c r="AP89" s="394"/>
      <c r="AQ89" s="394"/>
      <c r="AR89" s="394"/>
      <c r="AS89" s="501"/>
      <c r="AT89" s="502"/>
      <c r="AU89" s="410"/>
      <c r="AV89" s="398"/>
      <c r="AW89" s="398"/>
      <c r="AX89" s="398"/>
      <c r="AY89" s="398"/>
      <c r="AZ89" s="398"/>
      <c r="BA89" s="398"/>
    </row>
    <row r="90" customHeight="1" spans="2:53">
      <c r="B90" s="272"/>
      <c r="C90" s="283"/>
      <c r="D90" s="288" t="s">
        <v>134</v>
      </c>
      <c r="E90" s="289" t="str">
        <f ca="1">IF('MULTIC IRB'!F36&gt;0,'MULTIC IRB'!F36," ")</f>
        <v>雨刮低速开关</v>
      </c>
      <c r="F90" s="290"/>
      <c r="G90" s="280"/>
      <c r="H90" s="291" t="s">
        <v>802</v>
      </c>
      <c r="I90" s="291" t="s">
        <v>803</v>
      </c>
      <c r="J90" s="280"/>
      <c r="K90" s="326" t="str">
        <f ca="1">IF('MULTIC IRB'!F37&gt;0,'MULTIC IRB'!F37," ")</f>
        <v>雨刮高速开关</v>
      </c>
      <c r="L90" s="289"/>
      <c r="M90" s="298" t="s">
        <v>138</v>
      </c>
      <c r="N90" s="319"/>
      <c r="O90" s="319"/>
      <c r="P90" s="325"/>
      <c r="Q90" s="319"/>
      <c r="R90" s="319"/>
      <c r="S90" s="319"/>
      <c r="T90" s="319"/>
      <c r="U90" s="354"/>
      <c r="V90" s="319"/>
      <c r="W90" s="461"/>
      <c r="X90" s="461"/>
      <c r="Y90" s="461"/>
      <c r="Z90" s="461"/>
      <c r="AA90" s="319"/>
      <c r="AB90" s="319"/>
      <c r="AC90" s="319"/>
      <c r="AD90" s="319"/>
      <c r="AE90" s="393"/>
      <c r="AF90" s="393"/>
      <c r="AG90" s="393"/>
      <c r="AH90" s="393"/>
      <c r="AI90" s="393"/>
      <c r="AJ90" s="393"/>
      <c r="AK90" s="435"/>
      <c r="AL90" s="435"/>
      <c r="AM90" s="393"/>
      <c r="AN90" s="393"/>
      <c r="AO90" s="393"/>
      <c r="AP90" s="393"/>
      <c r="AQ90" s="393"/>
      <c r="AR90" s="393"/>
      <c r="AS90" s="503"/>
      <c r="AT90" s="502"/>
      <c r="AU90" s="410"/>
      <c r="AV90" s="398"/>
      <c r="AW90" s="398"/>
      <c r="AX90" s="398"/>
      <c r="AY90" s="398"/>
      <c r="AZ90" s="398"/>
      <c r="BA90" s="398"/>
    </row>
    <row r="91" customHeight="1" spans="2:53">
      <c r="B91" s="272"/>
      <c r="C91" s="283"/>
      <c r="D91" s="292"/>
      <c r="E91" s="293"/>
      <c r="F91" s="294"/>
      <c r="G91" s="295"/>
      <c r="H91" s="296"/>
      <c r="I91" s="296"/>
      <c r="J91" s="328"/>
      <c r="K91" s="329"/>
      <c r="L91" s="293"/>
      <c r="M91" s="298"/>
      <c r="N91" s="319"/>
      <c r="O91" s="319"/>
      <c r="P91" s="325"/>
      <c r="Q91" s="319"/>
      <c r="R91" s="319"/>
      <c r="S91" s="319"/>
      <c r="T91" s="319"/>
      <c r="U91" s="354"/>
      <c r="V91" s="319"/>
      <c r="W91" s="319"/>
      <c r="X91" s="319"/>
      <c r="Y91" s="319"/>
      <c r="Z91" s="319"/>
      <c r="AA91" s="319"/>
      <c r="AB91" s="319"/>
      <c r="AC91" s="319"/>
      <c r="AD91" s="319"/>
      <c r="AE91" s="393"/>
      <c r="AF91" s="393"/>
      <c r="AG91" s="393"/>
      <c r="AH91" s="393"/>
      <c r="AI91" s="393"/>
      <c r="AJ91" s="393"/>
      <c r="AK91" s="435"/>
      <c r="AL91" s="435"/>
      <c r="AM91" s="393"/>
      <c r="AN91" s="393"/>
      <c r="AO91" s="393"/>
      <c r="AP91" s="393"/>
      <c r="AQ91" s="393"/>
      <c r="AR91" s="393"/>
      <c r="AS91" s="503"/>
      <c r="AT91" s="502"/>
      <c r="AU91" s="410"/>
      <c r="AV91" s="398"/>
      <c r="AW91" s="398"/>
      <c r="AX91" s="398"/>
      <c r="AY91" s="398"/>
      <c r="AZ91" s="398"/>
      <c r="BA91" s="398"/>
    </row>
    <row r="92" customHeight="1" spans="2:53">
      <c r="B92" s="272"/>
      <c r="C92" s="283"/>
      <c r="D92" s="288" t="s">
        <v>141</v>
      </c>
      <c r="E92" s="289" t="str">
        <f ca="1">IF('MULTIC IRB'!F38&gt;0,'MULTIC IRB'!F38," ")</f>
        <v>雨刮间歇开关</v>
      </c>
      <c r="F92" s="290"/>
      <c r="G92" s="280"/>
      <c r="H92" s="291" t="s">
        <v>804</v>
      </c>
      <c r="I92" s="291" t="s">
        <v>805</v>
      </c>
      <c r="J92" s="280"/>
      <c r="K92" s="326" t="str">
        <f ca="1">IF('MULTIC IRB'!F39&gt;0,'MULTIC IRB'!F39," ")</f>
        <v>洗涤器开关</v>
      </c>
      <c r="L92" s="289"/>
      <c r="M92" s="298" t="s">
        <v>144</v>
      </c>
      <c r="N92" s="319"/>
      <c r="O92" s="319"/>
      <c r="P92" s="325"/>
      <c r="Q92" s="319"/>
      <c r="R92" s="319"/>
      <c r="S92" s="319"/>
      <c r="T92" s="319"/>
      <c r="U92" s="354"/>
      <c r="V92" s="319"/>
      <c r="W92" s="319"/>
      <c r="X92" s="319"/>
      <c r="Y92" s="319"/>
      <c r="Z92" s="319"/>
      <c r="AA92" s="319"/>
      <c r="AB92" s="319"/>
      <c r="AC92" s="319"/>
      <c r="AD92" s="319"/>
      <c r="AE92" s="393"/>
      <c r="AF92" s="393"/>
      <c r="AG92" s="393"/>
      <c r="AH92" s="393"/>
      <c r="AI92" s="393"/>
      <c r="AJ92" s="393"/>
      <c r="AK92" s="435"/>
      <c r="AL92" s="435"/>
      <c r="AM92" s="393"/>
      <c r="AN92" s="393"/>
      <c r="AO92" s="393"/>
      <c r="AP92" s="393"/>
      <c r="AQ92" s="393"/>
      <c r="AR92" s="393"/>
      <c r="AS92" s="503"/>
      <c r="AT92" s="502"/>
      <c r="AU92" s="410"/>
      <c r="AV92" s="398"/>
      <c r="AW92" s="398"/>
      <c r="AX92" s="398"/>
      <c r="AY92" s="398"/>
      <c r="AZ92" s="398"/>
      <c r="BA92" s="398"/>
    </row>
    <row r="93" customHeight="1" spans="2:53">
      <c r="B93" s="272"/>
      <c r="C93" s="283"/>
      <c r="D93" s="292"/>
      <c r="E93" s="293"/>
      <c r="F93" s="294"/>
      <c r="G93" s="295"/>
      <c r="H93" s="296"/>
      <c r="I93" s="296"/>
      <c r="J93" s="328"/>
      <c r="K93" s="329"/>
      <c r="L93" s="293"/>
      <c r="M93" s="298"/>
      <c r="N93" s="319"/>
      <c r="O93" s="319"/>
      <c r="P93" s="325"/>
      <c r="Q93" s="319"/>
      <c r="R93" s="319"/>
      <c r="S93" s="319"/>
      <c r="T93" s="319"/>
      <c r="U93" s="354"/>
      <c r="V93" s="319"/>
      <c r="W93" s="319"/>
      <c r="X93" s="319"/>
      <c r="Y93" s="319"/>
      <c r="Z93" s="319"/>
      <c r="AA93" s="319"/>
      <c r="AB93" s="319"/>
      <c r="AC93" s="319"/>
      <c r="AD93" s="319"/>
      <c r="AE93" s="393"/>
      <c r="AF93" s="393"/>
      <c r="AG93" s="393"/>
      <c r="AH93" s="393"/>
      <c r="AI93" s="393"/>
      <c r="AJ93" s="393"/>
      <c r="AK93" s="435"/>
      <c r="AL93" s="435"/>
      <c r="AM93" s="393"/>
      <c r="AN93" s="393"/>
      <c r="AO93" s="393"/>
      <c r="AP93" s="393"/>
      <c r="AQ93" s="393"/>
      <c r="AR93" s="393"/>
      <c r="AS93" s="503"/>
      <c r="AT93" s="502"/>
      <c r="AU93" s="410"/>
      <c r="AV93" s="398"/>
      <c r="AW93" s="398"/>
      <c r="AX93" s="398"/>
      <c r="AY93" s="398"/>
      <c r="AZ93" s="398"/>
      <c r="BA93" s="398"/>
    </row>
    <row r="94" customHeight="1" spans="2:53">
      <c r="B94" s="272"/>
      <c r="C94" s="283"/>
      <c r="D94" s="288" t="s">
        <v>147</v>
      </c>
      <c r="E94" s="289" t="str">
        <f ca="1">IF('MULTIC IRB'!F40&gt;0,'MULTIC IRB'!F40," ")</f>
        <v>喇叭开关</v>
      </c>
      <c r="F94" s="290"/>
      <c r="G94" s="280"/>
      <c r="H94" s="291" t="s">
        <v>806</v>
      </c>
      <c r="I94" s="291" t="s">
        <v>807</v>
      </c>
      <c r="J94" s="280"/>
      <c r="K94" s="326" t="str">
        <f ca="1">IF('MULTIC IRB'!F41&gt;0,'MULTIC IRB'!F41," ")</f>
        <v>司机灯开关</v>
      </c>
      <c r="L94" s="289"/>
      <c r="M94" s="298" t="s">
        <v>150</v>
      </c>
      <c r="N94" s="319"/>
      <c r="O94" s="334" t="s">
        <v>808</v>
      </c>
      <c r="P94" s="325"/>
      <c r="Q94" s="319"/>
      <c r="R94" s="319"/>
      <c r="S94" s="319"/>
      <c r="T94" s="319"/>
      <c r="U94" s="354"/>
      <c r="V94" s="319"/>
      <c r="W94" s="319"/>
      <c r="X94" s="319"/>
      <c r="Y94" s="319"/>
      <c r="Z94" s="319"/>
      <c r="AA94" s="319"/>
      <c r="AB94" s="319"/>
      <c r="AC94" s="319"/>
      <c r="AD94" s="319"/>
      <c r="AE94" s="393"/>
      <c r="AF94" s="393"/>
      <c r="AG94" s="393"/>
      <c r="AH94" s="393"/>
      <c r="AI94" s="393"/>
      <c r="AJ94" s="393"/>
      <c r="AK94" s="435"/>
      <c r="AL94" s="435"/>
      <c r="AM94" s="393"/>
      <c r="AN94" s="393"/>
      <c r="AO94" s="393"/>
      <c r="AP94" s="393"/>
      <c r="AQ94" s="393"/>
      <c r="AR94" s="393"/>
      <c r="AS94" s="503"/>
      <c r="AT94" s="502"/>
      <c r="AU94" s="410"/>
      <c r="AV94" s="398"/>
      <c r="AW94" s="398"/>
      <c r="AX94" s="398"/>
      <c r="AY94" s="398"/>
      <c r="AZ94" s="398"/>
      <c r="BA94" s="398"/>
    </row>
    <row r="95" customHeight="1" spans="2:53">
      <c r="B95" s="272"/>
      <c r="C95" s="283"/>
      <c r="D95" s="292"/>
      <c r="E95" s="293"/>
      <c r="F95" s="294"/>
      <c r="G95" s="295"/>
      <c r="H95" s="296"/>
      <c r="I95" s="296"/>
      <c r="J95" s="328"/>
      <c r="K95" s="329"/>
      <c r="L95" s="293"/>
      <c r="M95" s="298"/>
      <c r="N95" s="319"/>
      <c r="O95" s="335"/>
      <c r="P95" s="325"/>
      <c r="Q95" s="319"/>
      <c r="R95" s="319"/>
      <c r="S95" s="319"/>
      <c r="T95" s="319"/>
      <c r="U95" s="354"/>
      <c r="V95" s="319"/>
      <c r="W95" s="319"/>
      <c r="X95" s="319"/>
      <c r="Y95" s="319"/>
      <c r="Z95" s="319"/>
      <c r="AA95" s="319"/>
      <c r="AB95" s="319"/>
      <c r="AC95" s="319"/>
      <c r="AD95" s="319"/>
      <c r="AE95" s="393"/>
      <c r="AF95" s="393"/>
      <c r="AG95" s="393"/>
      <c r="AH95" s="393"/>
      <c r="AI95" s="393"/>
      <c r="AJ95" s="393"/>
      <c r="AK95" s="435"/>
      <c r="AL95" s="435"/>
      <c r="AM95" s="393"/>
      <c r="AN95" s="393"/>
      <c r="AO95" s="393"/>
      <c r="AP95" s="393"/>
      <c r="AQ95" s="393"/>
      <c r="AR95" s="393"/>
      <c r="AS95" s="503"/>
      <c r="AT95" s="502"/>
      <c r="AU95" s="410"/>
      <c r="AV95" s="398"/>
      <c r="AW95" s="398"/>
      <c r="AX95" s="398"/>
      <c r="AY95" s="398"/>
      <c r="AZ95" s="398"/>
      <c r="BA95" s="398"/>
    </row>
    <row r="96" customHeight="1" spans="2:53">
      <c r="B96" s="272"/>
      <c r="C96" s="283"/>
      <c r="D96" s="288" t="s">
        <v>153</v>
      </c>
      <c r="E96" s="289" t="str">
        <f ca="1">IF('MULTIC IRB'!F42&gt;0,'MULTIC IRB'!F42," ")</f>
        <v> </v>
      </c>
      <c r="F96" s="290"/>
      <c r="G96" s="280"/>
      <c r="H96" s="291" t="s">
        <v>809</v>
      </c>
      <c r="I96" s="291" t="s">
        <v>810</v>
      </c>
      <c r="J96" s="280"/>
      <c r="K96" s="326" t="str">
        <f ca="1">IF('MULTIC IRB'!F43&gt;0,'MULTIC IRB'!F43," ")</f>
        <v> </v>
      </c>
      <c r="L96" s="289"/>
      <c r="M96" s="298" t="s">
        <v>155</v>
      </c>
      <c r="N96" s="319"/>
      <c r="O96" s="319"/>
      <c r="P96" s="325"/>
      <c r="Q96" s="319"/>
      <c r="R96" s="319"/>
      <c r="S96" s="319"/>
      <c r="T96" s="319"/>
      <c r="U96" s="354"/>
      <c r="V96" s="319"/>
      <c r="W96" s="319"/>
      <c r="X96" s="319"/>
      <c r="Y96" s="319"/>
      <c r="Z96" s="319"/>
      <c r="AA96" s="319"/>
      <c r="AB96" s="319"/>
      <c r="AC96" s="319"/>
      <c r="AD96" s="319"/>
      <c r="AE96" s="393"/>
      <c r="AF96" s="393"/>
      <c r="AG96" s="393"/>
      <c r="AH96" s="393"/>
      <c r="AI96" s="393"/>
      <c r="AJ96" s="393"/>
      <c r="AK96" s="435"/>
      <c r="AL96" s="435"/>
      <c r="AM96" s="393"/>
      <c r="AN96" s="393"/>
      <c r="AO96" s="393"/>
      <c r="AP96" s="393"/>
      <c r="AQ96" s="393"/>
      <c r="AR96" s="393"/>
      <c r="AS96" s="503"/>
      <c r="AT96" s="502"/>
      <c r="AU96" s="410"/>
      <c r="AV96" s="398"/>
      <c r="AW96" s="398"/>
      <c r="AX96" s="398"/>
      <c r="AY96" s="398"/>
      <c r="AZ96" s="398"/>
      <c r="BA96" s="398"/>
    </row>
    <row r="97" customHeight="1" spans="2:53">
      <c r="B97" s="272"/>
      <c r="C97" s="283"/>
      <c r="D97" s="292"/>
      <c r="E97" s="293"/>
      <c r="F97" s="294"/>
      <c r="G97" s="295"/>
      <c r="H97" s="296"/>
      <c r="I97" s="296"/>
      <c r="J97" s="328"/>
      <c r="K97" s="329"/>
      <c r="L97" s="293"/>
      <c r="M97" s="298"/>
      <c r="N97" s="319"/>
      <c r="O97" s="319"/>
      <c r="P97" s="325"/>
      <c r="Q97" s="319"/>
      <c r="R97" s="319"/>
      <c r="S97" s="319"/>
      <c r="T97" s="319"/>
      <c r="U97" s="354"/>
      <c r="V97" s="319"/>
      <c r="W97" s="319"/>
      <c r="X97" s="319"/>
      <c r="Y97" s="319"/>
      <c r="Z97" s="319"/>
      <c r="AA97" s="319"/>
      <c r="AB97" s="319"/>
      <c r="AC97" s="319"/>
      <c r="AD97" s="319"/>
      <c r="AE97" s="393"/>
      <c r="AF97" s="393"/>
      <c r="AG97" s="393"/>
      <c r="AH97" s="393"/>
      <c r="AI97" s="393"/>
      <c r="AJ97" s="393"/>
      <c r="AK97" s="435"/>
      <c r="AL97" s="435"/>
      <c r="AM97" s="393"/>
      <c r="AN97" s="393"/>
      <c r="AO97" s="393"/>
      <c r="AP97" s="393"/>
      <c r="AQ97" s="393"/>
      <c r="AR97" s="393"/>
      <c r="AS97" s="503"/>
      <c r="AT97" s="502"/>
      <c r="AU97" s="410"/>
      <c r="AV97" s="398"/>
      <c r="AW97" s="398"/>
      <c r="AX97" s="398"/>
      <c r="AY97" s="398"/>
      <c r="AZ97" s="398"/>
      <c r="BA97" s="398"/>
    </row>
    <row r="98" customHeight="1" spans="2:53">
      <c r="B98" s="272"/>
      <c r="C98" s="283"/>
      <c r="D98" s="288" t="s">
        <v>157</v>
      </c>
      <c r="E98" s="289" t="str">
        <f ca="1">IF('MULTIC IRB'!F44&gt;0,'MULTIC IRB'!F44," ")</f>
        <v> </v>
      </c>
      <c r="F98" s="290"/>
      <c r="G98" s="280"/>
      <c r="H98" s="291" t="s">
        <v>811</v>
      </c>
      <c r="I98" s="291" t="s">
        <v>812</v>
      </c>
      <c r="J98" s="280"/>
      <c r="K98" s="326" t="str">
        <f ca="1">IF('MULTIC IRB'!F45&gt;0,'MULTIC IRB'!F45," ")</f>
        <v>门2开开关</v>
      </c>
      <c r="L98" s="289"/>
      <c r="M98" s="298" t="s">
        <v>159</v>
      </c>
      <c r="N98" s="319"/>
      <c r="O98" s="319"/>
      <c r="P98" s="325"/>
      <c r="Q98" s="319"/>
      <c r="R98" s="319"/>
      <c r="S98" s="319"/>
      <c r="T98" s="319"/>
      <c r="U98" s="354"/>
      <c r="V98" s="319"/>
      <c r="W98" s="319"/>
      <c r="X98" s="319"/>
      <c r="Y98" s="319"/>
      <c r="Z98" s="319"/>
      <c r="AA98" s="319"/>
      <c r="AB98" s="319"/>
      <c r="AC98" s="319"/>
      <c r="AD98" s="319"/>
      <c r="AE98" s="393"/>
      <c r="AF98" s="393"/>
      <c r="AG98" s="393"/>
      <c r="AH98" s="393"/>
      <c r="AI98" s="393"/>
      <c r="AJ98" s="393"/>
      <c r="AK98" s="435"/>
      <c r="AL98" s="435"/>
      <c r="AM98" s="393"/>
      <c r="AN98" s="393"/>
      <c r="AO98" s="393"/>
      <c r="AP98" s="393"/>
      <c r="AQ98" s="393"/>
      <c r="AR98" s="393"/>
      <c r="AS98" s="503"/>
      <c r="AT98" s="502"/>
      <c r="AU98" s="410"/>
      <c r="AV98" s="398"/>
      <c r="AW98" s="398"/>
      <c r="AX98" s="398"/>
      <c r="AY98" s="398"/>
      <c r="AZ98" s="398"/>
      <c r="BA98" s="398"/>
    </row>
    <row r="99" customHeight="1" spans="2:53">
      <c r="B99" s="272"/>
      <c r="C99" s="283"/>
      <c r="D99" s="292"/>
      <c r="E99" s="293"/>
      <c r="F99" s="294"/>
      <c r="G99" s="295"/>
      <c r="H99" s="296"/>
      <c r="I99" s="296"/>
      <c r="J99" s="328"/>
      <c r="K99" s="329"/>
      <c r="L99" s="293"/>
      <c r="M99" s="298"/>
      <c r="N99" s="319"/>
      <c r="O99" s="319"/>
      <c r="P99" s="325"/>
      <c r="Q99" s="319"/>
      <c r="R99" s="319"/>
      <c r="S99" s="319"/>
      <c r="T99" s="319"/>
      <c r="U99" s="354"/>
      <c r="V99" s="319"/>
      <c r="W99" s="319"/>
      <c r="X99" s="319"/>
      <c r="Y99" s="319"/>
      <c r="Z99" s="319"/>
      <c r="AA99" s="319"/>
      <c r="AB99" s="319"/>
      <c r="AC99" s="319"/>
      <c r="AD99" s="319"/>
      <c r="AE99" s="393"/>
      <c r="AF99" s="393"/>
      <c r="AG99" s="393"/>
      <c r="AH99" s="393"/>
      <c r="AI99" s="393"/>
      <c r="AJ99" s="393"/>
      <c r="AK99" s="435"/>
      <c r="AL99" s="435"/>
      <c r="AM99" s="393"/>
      <c r="AN99" s="393"/>
      <c r="AO99" s="393"/>
      <c r="AP99" s="393"/>
      <c r="AQ99" s="393"/>
      <c r="AR99" s="393"/>
      <c r="AS99" s="503"/>
      <c r="AT99" s="502"/>
      <c r="AU99" s="410"/>
      <c r="AV99" s="398"/>
      <c r="AW99" s="398"/>
      <c r="AX99" s="398"/>
      <c r="AY99" s="398"/>
      <c r="AZ99" s="398"/>
      <c r="BA99" s="398"/>
    </row>
    <row r="100" customHeight="1" spans="2:53">
      <c r="B100" s="272"/>
      <c r="C100" s="283"/>
      <c r="D100" s="288" t="s">
        <v>162</v>
      </c>
      <c r="E100" s="289" t="str">
        <f ca="1">IF('MULTIC IRB'!F46&gt;0,'MULTIC IRB'!F46," ")</f>
        <v>门2关开关</v>
      </c>
      <c r="F100" s="290"/>
      <c r="G100" s="280"/>
      <c r="H100" s="291" t="s">
        <v>813</v>
      </c>
      <c r="I100" s="291" t="s">
        <v>814</v>
      </c>
      <c r="J100" s="280"/>
      <c r="K100" s="326" t="str">
        <f ca="1">IF('MULTIC IRB'!F47&gt;0,'MULTIC IRB'!F47," ")</f>
        <v>门1关开关</v>
      </c>
      <c r="L100" s="289"/>
      <c r="M100" s="298" t="s">
        <v>165</v>
      </c>
      <c r="N100" s="319"/>
      <c r="O100" s="319"/>
      <c r="P100" s="325"/>
      <c r="Q100" s="319"/>
      <c r="R100" s="319"/>
      <c r="S100" s="319"/>
      <c r="T100" s="319"/>
      <c r="U100" s="354"/>
      <c r="V100" s="319"/>
      <c r="W100" s="319"/>
      <c r="X100" s="319"/>
      <c r="Y100" s="319"/>
      <c r="Z100" s="319"/>
      <c r="AA100" s="319"/>
      <c r="AB100" s="319"/>
      <c r="AC100" s="319"/>
      <c r="AD100" s="319"/>
      <c r="AE100" s="393"/>
      <c r="AF100" s="393"/>
      <c r="AG100" s="393"/>
      <c r="AH100" s="393"/>
      <c r="AI100" s="393"/>
      <c r="AJ100" s="393"/>
      <c r="AK100" s="435"/>
      <c r="AL100" s="435"/>
      <c r="AM100" s="393"/>
      <c r="AN100" s="393"/>
      <c r="AO100" s="393"/>
      <c r="AP100" s="393"/>
      <c r="AQ100" s="393"/>
      <c r="AR100" s="393"/>
      <c r="AS100" s="503"/>
      <c r="AT100" s="502"/>
      <c r="AU100" s="410"/>
      <c r="AV100" s="398"/>
      <c r="AW100" s="398"/>
      <c r="AX100" s="398"/>
      <c r="AY100" s="398"/>
      <c r="AZ100" s="398"/>
      <c r="BA100" s="398"/>
    </row>
    <row r="101" customHeight="1" spans="2:53">
      <c r="B101" s="272"/>
      <c r="C101" s="283"/>
      <c r="D101" s="292"/>
      <c r="E101" s="293"/>
      <c r="F101" s="294"/>
      <c r="G101" s="295"/>
      <c r="H101" s="296"/>
      <c r="I101" s="296"/>
      <c r="J101" s="328"/>
      <c r="K101" s="329"/>
      <c r="L101" s="293"/>
      <c r="M101" s="298"/>
      <c r="N101" s="319"/>
      <c r="O101" s="319"/>
      <c r="P101" s="325"/>
      <c r="Q101" s="319"/>
      <c r="R101" s="319"/>
      <c r="S101" s="319"/>
      <c r="T101" s="319"/>
      <c r="U101" s="354"/>
      <c r="V101" s="319"/>
      <c r="W101" s="319"/>
      <c r="X101" s="319"/>
      <c r="Y101" s="319"/>
      <c r="Z101" s="319"/>
      <c r="AA101" s="319"/>
      <c r="AB101" s="319"/>
      <c r="AC101" s="319"/>
      <c r="AD101" s="319"/>
      <c r="AE101" s="393"/>
      <c r="AF101" s="393"/>
      <c r="AG101" s="393"/>
      <c r="AH101" s="393"/>
      <c r="AI101" s="393"/>
      <c r="AJ101" s="393"/>
      <c r="AK101" s="435"/>
      <c r="AL101" s="435"/>
      <c r="AM101" s="393"/>
      <c r="AN101" s="393"/>
      <c r="AO101" s="393"/>
      <c r="AP101" s="393"/>
      <c r="AQ101" s="393"/>
      <c r="AR101" s="393"/>
      <c r="AS101" s="503"/>
      <c r="AT101" s="502"/>
      <c r="AU101" s="410"/>
      <c r="AV101" s="398"/>
      <c r="AW101" s="398"/>
      <c r="AX101" s="398"/>
      <c r="AY101" s="398"/>
      <c r="AZ101" s="398"/>
      <c r="BA101" s="398"/>
    </row>
    <row r="102" customHeight="1" spans="2:53">
      <c r="B102" s="272"/>
      <c r="C102" s="283"/>
      <c r="D102" s="284"/>
      <c r="E102" s="285"/>
      <c r="F102" s="286"/>
      <c r="G102" s="280"/>
      <c r="H102" s="282"/>
      <c r="I102" s="282"/>
      <c r="J102" s="280"/>
      <c r="K102" s="323"/>
      <c r="L102" s="323"/>
      <c r="M102" s="324"/>
      <c r="N102" s="319"/>
      <c r="O102" s="319"/>
      <c r="P102" s="325"/>
      <c r="Q102" s="319"/>
      <c r="R102" s="319"/>
      <c r="S102" s="319"/>
      <c r="T102" s="319"/>
      <c r="U102" s="354"/>
      <c r="V102" s="319"/>
      <c r="W102" s="319"/>
      <c r="X102" s="319"/>
      <c r="Y102" s="319"/>
      <c r="Z102" s="319"/>
      <c r="AA102" s="319"/>
      <c r="AB102" s="319"/>
      <c r="AC102" s="319"/>
      <c r="AD102" s="319"/>
      <c r="AE102" s="393"/>
      <c r="AF102" s="393"/>
      <c r="AG102" s="393"/>
      <c r="AH102" s="393"/>
      <c r="AI102" s="393"/>
      <c r="AJ102" s="393"/>
      <c r="AK102" s="435"/>
      <c r="AL102" s="435"/>
      <c r="AM102" s="393"/>
      <c r="AN102" s="393"/>
      <c r="AO102" s="393"/>
      <c r="AP102" s="393"/>
      <c r="AQ102" s="393"/>
      <c r="AR102" s="393"/>
      <c r="AS102" s="503"/>
      <c r="AT102" s="502"/>
      <c r="AU102" s="410"/>
      <c r="AV102" s="398"/>
      <c r="AW102" s="398"/>
      <c r="AX102" s="398"/>
      <c r="AY102" s="398"/>
      <c r="AZ102" s="398"/>
      <c r="BA102" s="398"/>
    </row>
    <row r="103" customHeight="1" spans="2:53">
      <c r="B103" s="272"/>
      <c r="C103" s="283"/>
      <c r="D103" s="284"/>
      <c r="E103" s="285"/>
      <c r="F103" s="286"/>
      <c r="G103" s="280"/>
      <c r="H103" s="282"/>
      <c r="I103" s="282"/>
      <c r="J103" s="280"/>
      <c r="K103" s="323"/>
      <c r="L103" s="323"/>
      <c r="M103" s="324"/>
      <c r="N103" s="319"/>
      <c r="O103" s="319"/>
      <c r="P103" s="325"/>
      <c r="Q103" s="319"/>
      <c r="R103" s="319"/>
      <c r="S103" s="319"/>
      <c r="T103" s="319"/>
      <c r="U103" s="354"/>
      <c r="V103" s="319"/>
      <c r="W103" s="280"/>
      <c r="X103" s="319"/>
      <c r="Y103" s="319"/>
      <c r="Z103" s="319"/>
      <c r="AA103" s="319"/>
      <c r="AB103" s="354"/>
      <c r="AC103" s="319"/>
      <c r="AD103" s="280"/>
      <c r="AE103" s="456"/>
      <c r="AF103" s="456"/>
      <c r="AG103" s="393"/>
      <c r="AH103" s="393"/>
      <c r="AI103" s="393"/>
      <c r="AJ103" s="393"/>
      <c r="AK103" s="435"/>
      <c r="AL103" s="435"/>
      <c r="AM103" s="393"/>
      <c r="AN103" s="393"/>
      <c r="AO103" s="393"/>
      <c r="AP103" s="393"/>
      <c r="AQ103" s="393"/>
      <c r="AR103" s="393"/>
      <c r="AS103" s="503"/>
      <c r="AT103" s="502"/>
      <c r="AU103" s="410"/>
      <c r="AV103" s="398"/>
      <c r="AW103" s="398"/>
      <c r="AX103" s="398"/>
      <c r="AY103" s="398"/>
      <c r="AZ103" s="398"/>
      <c r="BA103" s="398"/>
    </row>
    <row r="104" customHeight="1" spans="2:53">
      <c r="B104" s="272"/>
      <c r="C104" s="414"/>
      <c r="D104" s="415"/>
      <c r="E104" s="416"/>
      <c r="F104" s="417"/>
      <c r="G104" s="418"/>
      <c r="H104" s="419"/>
      <c r="I104" s="419"/>
      <c r="J104" s="418"/>
      <c r="K104" s="441"/>
      <c r="L104" s="441"/>
      <c r="M104" s="442"/>
      <c r="N104" s="443"/>
      <c r="O104" s="444"/>
      <c r="P104" s="445"/>
      <c r="Q104" s="444"/>
      <c r="R104" s="444"/>
      <c r="S104" s="444"/>
      <c r="T104" s="444"/>
      <c r="U104" s="462"/>
      <c r="V104" s="444"/>
      <c r="W104" s="418"/>
      <c r="X104" s="444"/>
      <c r="Y104" s="444"/>
      <c r="Z104" s="444"/>
      <c r="AA104" s="444"/>
      <c r="AB104" s="462"/>
      <c r="AC104" s="444"/>
      <c r="AD104" s="418"/>
      <c r="AE104" s="475"/>
      <c r="AF104" s="475"/>
      <c r="AG104" s="488"/>
      <c r="AH104" s="488"/>
      <c r="AI104" s="488"/>
      <c r="AJ104" s="488"/>
      <c r="AK104" s="489"/>
      <c r="AL104" s="489"/>
      <c r="AM104" s="488"/>
      <c r="AN104" s="488"/>
      <c r="AO104" s="488"/>
      <c r="AP104" s="488"/>
      <c r="AQ104" s="488"/>
      <c r="AR104" s="488"/>
      <c r="AS104" s="504"/>
      <c r="AT104" s="505"/>
      <c r="AU104" s="410"/>
      <c r="AV104" s="398"/>
      <c r="AW104" s="398"/>
      <c r="AX104" s="398"/>
      <c r="AY104" s="398"/>
      <c r="AZ104" s="398"/>
      <c r="BA104" s="398"/>
    </row>
    <row r="105" customHeight="1" spans="2:53">
      <c r="B105" s="420"/>
      <c r="C105" s="421"/>
      <c r="D105" s="422"/>
      <c r="E105" s="423"/>
      <c r="F105" s="424"/>
      <c r="G105" s="425"/>
      <c r="H105" s="426"/>
      <c r="I105" s="446"/>
      <c r="J105" s="385"/>
      <c r="K105" s="447"/>
      <c r="L105" s="447"/>
      <c r="M105" s="448"/>
      <c r="N105" s="384"/>
      <c r="O105" s="384"/>
      <c r="P105" s="449"/>
      <c r="Q105" s="384"/>
      <c r="R105" s="384"/>
      <c r="S105" s="384"/>
      <c r="T105" s="384"/>
      <c r="U105" s="463"/>
      <c r="V105" s="384"/>
      <c r="W105" s="464"/>
      <c r="X105" s="464"/>
      <c r="Y105" s="464"/>
      <c r="Z105" s="456"/>
      <c r="AA105" s="456"/>
      <c r="AB105" s="456"/>
      <c r="AC105" s="456"/>
      <c r="AD105" s="456"/>
      <c r="AE105" s="425"/>
      <c r="AF105" s="425"/>
      <c r="AG105" s="425"/>
      <c r="AH105" s="425"/>
      <c r="AI105" s="425"/>
      <c r="AJ105" s="425"/>
      <c r="AK105" s="423"/>
      <c r="AL105" s="423"/>
      <c r="AM105" s="425"/>
      <c r="AN105" s="425"/>
      <c r="AO105" s="425"/>
      <c r="AP105" s="425"/>
      <c r="AQ105" s="425"/>
      <c r="AR105" s="425"/>
      <c r="AS105" s="506"/>
      <c r="AT105" s="507"/>
      <c r="AU105" s="407"/>
      <c r="AV105" s="398"/>
      <c r="AW105" s="398"/>
      <c r="AX105" s="398"/>
      <c r="AY105" s="398"/>
      <c r="AZ105" s="398"/>
      <c r="BA105" s="398"/>
    </row>
    <row r="106" ht="20.25" spans="2:53">
      <c r="B106" s="420"/>
      <c r="C106" s="427"/>
      <c r="D106" s="428"/>
      <c r="E106" s="429"/>
      <c r="F106" s="430" t="s">
        <v>815</v>
      </c>
      <c r="G106" s="431"/>
      <c r="H106" s="432"/>
      <c r="I106" s="432"/>
      <c r="J106" s="431"/>
      <c r="K106" s="450" t="s">
        <v>816</v>
      </c>
      <c r="L106" s="450"/>
      <c r="M106" s="451" t="s">
        <v>817</v>
      </c>
      <c r="N106" s="452"/>
      <c r="O106" s="452"/>
      <c r="P106" s="453"/>
      <c r="Q106" s="465" t="s">
        <v>818</v>
      </c>
      <c r="R106" s="452"/>
      <c r="S106" s="452"/>
      <c r="T106" s="452"/>
      <c r="U106" s="466"/>
      <c r="V106" s="452"/>
      <c r="W106" s="465" t="s">
        <v>819</v>
      </c>
      <c r="X106" s="452"/>
      <c r="Y106" s="452"/>
      <c r="Z106" s="452"/>
      <c r="AA106" s="476"/>
      <c r="AB106" s="476"/>
      <c r="AC106" s="476"/>
      <c r="AD106" s="465" t="s">
        <v>820</v>
      </c>
      <c r="AE106" s="393"/>
      <c r="AF106" s="393"/>
      <c r="AG106" s="393"/>
      <c r="AH106" s="393"/>
      <c r="AI106" s="393"/>
      <c r="AJ106" s="393"/>
      <c r="AK106" s="435"/>
      <c r="AL106" s="435"/>
      <c r="AM106" s="393"/>
      <c r="AN106" s="393"/>
      <c r="AO106" s="393"/>
      <c r="AP106" s="393"/>
      <c r="AQ106" s="393"/>
      <c r="AR106" s="393"/>
      <c r="AS106" s="503"/>
      <c r="AT106" s="502"/>
      <c r="AU106" s="407"/>
      <c r="AV106" s="398"/>
      <c r="AW106" s="398"/>
      <c r="AX106" s="398"/>
      <c r="AY106" s="398"/>
      <c r="AZ106" s="398"/>
      <c r="BA106" s="398"/>
    </row>
    <row r="107" ht="24.75" customHeight="1" spans="2:53">
      <c r="B107" s="420"/>
      <c r="C107" s="433"/>
      <c r="D107" s="434"/>
      <c r="E107" s="435"/>
      <c r="F107" s="436"/>
      <c r="G107" s="393"/>
      <c r="H107" s="437"/>
      <c r="I107" s="437"/>
      <c r="J107" s="393"/>
      <c r="K107" s="454"/>
      <c r="L107" s="454"/>
      <c r="M107" s="455"/>
      <c r="N107" s="456"/>
      <c r="O107" s="456"/>
      <c r="P107" s="457"/>
      <c r="Q107" s="456"/>
      <c r="R107" s="467"/>
      <c r="S107" s="467"/>
      <c r="T107" s="393"/>
      <c r="U107" s="468"/>
      <c r="V107" s="458"/>
      <c r="W107" s="456"/>
      <c r="X107" s="456"/>
      <c r="Y107" s="456"/>
      <c r="Z107" s="456"/>
      <c r="AA107" s="456"/>
      <c r="AB107" s="456"/>
      <c r="AC107" s="456"/>
      <c r="AD107" s="456"/>
      <c r="AE107" s="393"/>
      <c r="AF107" s="393"/>
      <c r="AG107" s="393"/>
      <c r="AH107" s="393"/>
      <c r="AI107" s="393"/>
      <c r="AJ107" s="393"/>
      <c r="AK107" s="454"/>
      <c r="AL107" s="435"/>
      <c r="AM107" s="490"/>
      <c r="AN107" s="393"/>
      <c r="AO107" s="393"/>
      <c r="AP107" s="393"/>
      <c r="AQ107" s="393"/>
      <c r="AR107" s="393"/>
      <c r="AS107" s="503"/>
      <c r="AT107" s="502"/>
      <c r="AU107" s="407"/>
      <c r="AV107" s="398"/>
      <c r="AW107" s="398"/>
      <c r="AX107" s="398"/>
      <c r="AY107" s="398"/>
      <c r="AZ107" s="398"/>
      <c r="BA107" s="398"/>
    </row>
    <row r="108" customHeight="1" spans="2:53">
      <c r="B108" s="420"/>
      <c r="C108" s="433"/>
      <c r="D108" s="434"/>
      <c r="E108" s="435"/>
      <c r="F108" s="436"/>
      <c r="G108" s="393"/>
      <c r="H108" s="437"/>
      <c r="I108" s="437"/>
      <c r="J108" s="393"/>
      <c r="K108" s="454"/>
      <c r="L108" s="454"/>
      <c r="M108" s="455"/>
      <c r="N108" s="456"/>
      <c r="O108" s="456"/>
      <c r="P108" s="457"/>
      <c r="Q108" s="456"/>
      <c r="R108" s="467"/>
      <c r="S108" s="467"/>
      <c r="T108" s="393"/>
      <c r="U108" s="468"/>
      <c r="V108" s="458"/>
      <c r="W108" s="456"/>
      <c r="X108" s="456"/>
      <c r="Y108" s="456"/>
      <c r="Z108" s="456"/>
      <c r="AA108" s="456"/>
      <c r="AB108" s="456"/>
      <c r="AC108" s="456"/>
      <c r="AD108" s="456"/>
      <c r="AE108" s="393"/>
      <c r="AF108" s="393"/>
      <c r="AG108" s="393"/>
      <c r="AH108" s="393"/>
      <c r="AI108" s="393"/>
      <c r="AJ108" s="393"/>
      <c r="AK108" s="454"/>
      <c r="AL108" s="435"/>
      <c r="AM108" s="393"/>
      <c r="AN108" s="393"/>
      <c r="AO108" s="393"/>
      <c r="AP108" s="393"/>
      <c r="AQ108" s="393"/>
      <c r="AR108" s="393"/>
      <c r="AS108" s="503"/>
      <c r="AT108" s="502"/>
      <c r="AU108" s="407"/>
      <c r="AV108" s="398"/>
      <c r="AW108" s="398"/>
      <c r="AX108" s="398"/>
      <c r="AY108" s="398"/>
      <c r="AZ108" s="398"/>
      <c r="BA108" s="398"/>
    </row>
    <row r="109" customHeight="1" spans="2:53">
      <c r="B109" s="420"/>
      <c r="C109" s="433"/>
      <c r="D109" s="434"/>
      <c r="E109" s="435"/>
      <c r="F109" s="436"/>
      <c r="G109" s="393"/>
      <c r="H109" s="437"/>
      <c r="I109" s="437"/>
      <c r="J109" s="393"/>
      <c r="K109" s="454"/>
      <c r="L109" s="454"/>
      <c r="M109" s="455"/>
      <c r="N109" s="456"/>
      <c r="O109" s="456"/>
      <c r="P109" s="457"/>
      <c r="Q109" s="456"/>
      <c r="R109" s="467"/>
      <c r="S109" s="467"/>
      <c r="T109" s="393"/>
      <c r="U109" s="468"/>
      <c r="V109" s="458"/>
      <c r="W109" s="456"/>
      <c r="X109" s="456"/>
      <c r="Y109" s="456"/>
      <c r="Z109" s="456"/>
      <c r="AA109" s="456"/>
      <c r="AB109" s="477"/>
      <c r="AC109" s="477"/>
      <c r="AD109" s="456"/>
      <c r="AE109" s="393"/>
      <c r="AF109" s="393"/>
      <c r="AG109" s="393"/>
      <c r="AH109" s="393"/>
      <c r="AI109" s="393"/>
      <c r="AJ109" s="393"/>
      <c r="AK109" s="454"/>
      <c r="AL109" s="435"/>
      <c r="AM109" s="393"/>
      <c r="AN109" s="393"/>
      <c r="AO109" s="393"/>
      <c r="AP109" s="393"/>
      <c r="AQ109" s="393"/>
      <c r="AR109" s="393"/>
      <c r="AS109" s="503"/>
      <c r="AT109" s="502"/>
      <c r="AU109" s="407"/>
      <c r="AV109" s="398"/>
      <c r="AW109" s="398"/>
      <c r="AX109" s="398"/>
      <c r="AY109" s="398"/>
      <c r="AZ109" s="398"/>
      <c r="BA109" s="398"/>
    </row>
    <row r="110" customHeight="1" spans="2:53">
      <c r="B110" s="420"/>
      <c r="C110" s="433"/>
      <c r="D110" s="438"/>
      <c r="E110" s="439"/>
      <c r="F110" s="439"/>
      <c r="G110" s="393"/>
      <c r="H110" s="440"/>
      <c r="I110" s="437"/>
      <c r="J110" s="393"/>
      <c r="K110" s="456"/>
      <c r="L110" s="456"/>
      <c r="M110" s="455"/>
      <c r="N110" s="456"/>
      <c r="O110" s="456"/>
      <c r="P110" s="457"/>
      <c r="Q110" s="456"/>
      <c r="R110" s="467"/>
      <c r="S110" s="467"/>
      <c r="T110" s="393"/>
      <c r="U110" s="468"/>
      <c r="V110" s="458"/>
      <c r="W110" s="456"/>
      <c r="X110" s="456"/>
      <c r="Y110" s="456"/>
      <c r="Z110" s="456"/>
      <c r="AA110" s="456"/>
      <c r="AB110" s="477"/>
      <c r="AC110" s="477"/>
      <c r="AD110" s="456"/>
      <c r="AE110" s="393"/>
      <c r="AF110" s="393"/>
      <c r="AG110" s="393"/>
      <c r="AH110" s="393"/>
      <c r="AI110" s="393"/>
      <c r="AJ110" s="439"/>
      <c r="AK110" s="439"/>
      <c r="AL110" s="439"/>
      <c r="AM110" s="393"/>
      <c r="AN110" s="491"/>
      <c r="AO110" s="393"/>
      <c r="AP110" s="393"/>
      <c r="AQ110" s="393"/>
      <c r="AR110" s="393"/>
      <c r="AS110" s="503"/>
      <c r="AT110" s="502"/>
      <c r="AU110" s="407"/>
      <c r="AV110" s="398"/>
      <c r="AW110" s="398"/>
      <c r="AX110" s="398"/>
      <c r="AY110" s="398"/>
      <c r="AZ110" s="398"/>
      <c r="BA110" s="398"/>
    </row>
    <row r="111" customHeight="1" spans="2:53">
      <c r="B111" s="420"/>
      <c r="C111" s="433"/>
      <c r="D111" s="438"/>
      <c r="E111" s="439"/>
      <c r="F111" s="439"/>
      <c r="G111" s="393"/>
      <c r="H111" s="440"/>
      <c r="I111" s="440"/>
      <c r="J111" s="458"/>
      <c r="K111" s="439"/>
      <c r="L111" s="439"/>
      <c r="M111" s="438"/>
      <c r="N111" s="456"/>
      <c r="O111" s="456"/>
      <c r="P111" s="457"/>
      <c r="Q111" s="456"/>
      <c r="R111" s="469"/>
      <c r="S111" s="467"/>
      <c r="T111" s="393"/>
      <c r="U111" s="468"/>
      <c r="V111" s="458"/>
      <c r="W111" s="456"/>
      <c r="X111" s="456"/>
      <c r="Y111" s="456"/>
      <c r="Z111" s="456"/>
      <c r="AA111" s="456"/>
      <c r="AB111" s="456"/>
      <c r="AC111" s="456"/>
      <c r="AD111" s="456"/>
      <c r="AE111" s="393"/>
      <c r="AF111" s="393"/>
      <c r="AG111" s="393"/>
      <c r="AH111" s="393"/>
      <c r="AI111" s="393"/>
      <c r="AJ111" s="439"/>
      <c r="AK111" s="439"/>
      <c r="AL111" s="439"/>
      <c r="AM111" s="393"/>
      <c r="AN111" s="491"/>
      <c r="AO111" s="491"/>
      <c r="AP111" s="458"/>
      <c r="AQ111" s="439"/>
      <c r="AR111" s="439"/>
      <c r="AS111" s="439"/>
      <c r="AT111" s="502"/>
      <c r="AU111" s="407"/>
      <c r="AV111" s="398"/>
      <c r="AW111" s="398"/>
      <c r="AX111" s="398"/>
      <c r="AY111" s="398"/>
      <c r="AZ111" s="398"/>
      <c r="BA111" s="398"/>
    </row>
    <row r="112" customHeight="1" spans="2:53">
      <c r="B112" s="420"/>
      <c r="C112" s="433"/>
      <c r="D112" s="438"/>
      <c r="E112" s="439"/>
      <c r="F112" s="439"/>
      <c r="G112" s="393"/>
      <c r="H112" s="440"/>
      <c r="I112" s="440"/>
      <c r="J112" s="458"/>
      <c r="K112" s="439"/>
      <c r="L112" s="439"/>
      <c r="M112" s="438"/>
      <c r="N112" s="456"/>
      <c r="O112" s="456"/>
      <c r="P112" s="457"/>
      <c r="Q112" s="456"/>
      <c r="R112" s="467"/>
      <c r="S112" s="467"/>
      <c r="T112" s="393"/>
      <c r="U112" s="468"/>
      <c r="V112" s="458"/>
      <c r="W112" s="456"/>
      <c r="X112" s="456"/>
      <c r="Y112" s="478"/>
      <c r="Z112" s="470"/>
      <c r="AA112" s="470"/>
      <c r="AB112" s="456"/>
      <c r="AC112" s="456"/>
      <c r="AD112" s="456"/>
      <c r="AE112" s="393"/>
      <c r="AF112" s="393"/>
      <c r="AG112" s="393"/>
      <c r="AH112" s="393"/>
      <c r="AI112" s="393"/>
      <c r="AJ112" s="439"/>
      <c r="AK112" s="439"/>
      <c r="AL112" s="439"/>
      <c r="AM112" s="393"/>
      <c r="AN112" s="491"/>
      <c r="AO112" s="491"/>
      <c r="AP112" s="458"/>
      <c r="AQ112" s="439"/>
      <c r="AR112" s="439"/>
      <c r="AS112" s="439"/>
      <c r="AT112" s="502"/>
      <c r="AU112" s="407"/>
      <c r="AV112" s="398"/>
      <c r="AW112" s="398"/>
      <c r="AX112" s="398"/>
      <c r="AY112" s="398"/>
      <c r="AZ112" s="398"/>
      <c r="BA112" s="398"/>
    </row>
    <row r="113" customHeight="1" spans="2:53">
      <c r="B113" s="420"/>
      <c r="C113" s="433"/>
      <c r="D113" s="438"/>
      <c r="E113" s="439"/>
      <c r="F113" s="439"/>
      <c r="G113" s="393"/>
      <c r="H113" s="440"/>
      <c r="I113" s="440"/>
      <c r="J113" s="458"/>
      <c r="K113" s="439"/>
      <c r="L113" s="439"/>
      <c r="M113" s="438"/>
      <c r="N113" s="456"/>
      <c r="O113" s="456"/>
      <c r="P113" s="457"/>
      <c r="Q113" s="456"/>
      <c r="R113" s="469"/>
      <c r="S113" s="467"/>
      <c r="T113" s="393"/>
      <c r="U113" s="468"/>
      <c r="V113" s="458"/>
      <c r="W113" s="456"/>
      <c r="X113" s="456"/>
      <c r="Y113" s="456"/>
      <c r="Z113" s="470"/>
      <c r="AA113" s="470"/>
      <c r="AB113" s="456"/>
      <c r="AC113" s="456"/>
      <c r="AD113" s="456"/>
      <c r="AE113" s="393"/>
      <c r="AF113" s="393"/>
      <c r="AG113" s="393"/>
      <c r="AH113" s="393"/>
      <c r="AI113" s="393"/>
      <c r="AJ113" s="439"/>
      <c r="AK113" s="439"/>
      <c r="AL113" s="439"/>
      <c r="AM113" s="393"/>
      <c r="AN113" s="491"/>
      <c r="AO113" s="491"/>
      <c r="AP113" s="458"/>
      <c r="AQ113" s="439"/>
      <c r="AR113" s="439"/>
      <c r="AS113" s="439"/>
      <c r="AT113" s="502"/>
      <c r="AU113" s="407"/>
      <c r="AV113" s="398"/>
      <c r="AW113" s="398"/>
      <c r="AX113" s="398"/>
      <c r="AY113" s="398"/>
      <c r="AZ113" s="398"/>
      <c r="BA113" s="398"/>
    </row>
    <row r="114" customHeight="1" spans="2:53">
      <c r="B114" s="420"/>
      <c r="C114" s="433"/>
      <c r="D114" s="438"/>
      <c r="E114" s="439"/>
      <c r="F114" s="439"/>
      <c r="G114" s="393"/>
      <c r="H114" s="440"/>
      <c r="I114" s="440"/>
      <c r="J114" s="458"/>
      <c r="K114" s="439"/>
      <c r="L114" s="439"/>
      <c r="M114" s="438"/>
      <c r="N114" s="456"/>
      <c r="O114" s="456"/>
      <c r="P114" s="457"/>
      <c r="Q114" s="456"/>
      <c r="R114" s="467"/>
      <c r="S114" s="467"/>
      <c r="T114" s="393"/>
      <c r="U114" s="468"/>
      <c r="V114" s="458"/>
      <c r="W114" s="456"/>
      <c r="X114" s="456"/>
      <c r="Y114" s="456"/>
      <c r="Z114" s="468"/>
      <c r="AA114" s="468"/>
      <c r="AB114" s="456"/>
      <c r="AC114" s="456"/>
      <c r="AD114" s="456"/>
      <c r="AE114" s="393"/>
      <c r="AF114" s="479"/>
      <c r="AG114" s="393"/>
      <c r="AH114" s="393"/>
      <c r="AI114" s="393"/>
      <c r="AJ114" s="439"/>
      <c r="AK114" s="439"/>
      <c r="AL114" s="439"/>
      <c r="AM114" s="393"/>
      <c r="AN114" s="491"/>
      <c r="AO114" s="491"/>
      <c r="AP114" s="458"/>
      <c r="AQ114" s="439"/>
      <c r="AR114" s="439"/>
      <c r="AS114" s="439"/>
      <c r="AT114" s="502"/>
      <c r="AU114" s="407"/>
      <c r="AV114" s="398"/>
      <c r="AW114" s="398"/>
      <c r="AX114" s="398"/>
      <c r="AY114" s="398"/>
      <c r="AZ114" s="398"/>
      <c r="BA114" s="398"/>
    </row>
    <row r="115" customHeight="1" spans="2:53">
      <c r="B115" s="420"/>
      <c r="C115" s="433"/>
      <c r="D115" s="438"/>
      <c r="E115" s="439"/>
      <c r="F115" s="439"/>
      <c r="G115" s="393"/>
      <c r="H115" s="440"/>
      <c r="I115" s="440"/>
      <c r="J115" s="458"/>
      <c r="K115" s="439"/>
      <c r="L115" s="439"/>
      <c r="M115" s="438"/>
      <c r="N115" s="456"/>
      <c r="O115" s="456"/>
      <c r="P115" s="457"/>
      <c r="Q115" s="456"/>
      <c r="R115" s="470"/>
      <c r="S115" s="470"/>
      <c r="T115" s="393"/>
      <c r="U115" s="468"/>
      <c r="V115" s="458"/>
      <c r="W115" s="456"/>
      <c r="X115" s="456"/>
      <c r="Y115" s="456"/>
      <c r="Z115" s="468"/>
      <c r="AA115" s="468"/>
      <c r="AB115" s="456"/>
      <c r="AC115" s="456"/>
      <c r="AD115" s="456"/>
      <c r="AE115" s="393"/>
      <c r="AF115" s="479"/>
      <c r="AG115" s="393"/>
      <c r="AH115" s="393"/>
      <c r="AI115" s="393"/>
      <c r="AJ115" s="439"/>
      <c r="AK115" s="439"/>
      <c r="AL115" s="439"/>
      <c r="AM115" s="393"/>
      <c r="AN115" s="491"/>
      <c r="AO115" s="491"/>
      <c r="AP115" s="458"/>
      <c r="AQ115" s="439"/>
      <c r="AR115" s="439"/>
      <c r="AS115" s="439"/>
      <c r="AT115" s="502"/>
      <c r="AU115" s="407"/>
      <c r="AV115" s="398"/>
      <c r="AW115" s="398"/>
      <c r="AX115" s="398"/>
      <c r="AY115" s="398"/>
      <c r="AZ115" s="398"/>
      <c r="BA115" s="398"/>
    </row>
    <row r="116" customHeight="1" spans="2:53">
      <c r="B116" s="420"/>
      <c r="C116" s="433"/>
      <c r="D116" s="438"/>
      <c r="E116" s="439"/>
      <c r="F116" s="439"/>
      <c r="G116" s="393"/>
      <c r="H116" s="440"/>
      <c r="I116" s="440"/>
      <c r="J116" s="458"/>
      <c r="K116" s="439"/>
      <c r="L116" s="439"/>
      <c r="M116" s="438"/>
      <c r="N116" s="456"/>
      <c r="O116" s="456"/>
      <c r="P116" s="457"/>
      <c r="Q116" s="456"/>
      <c r="R116" s="470"/>
      <c r="S116" s="470"/>
      <c r="T116" s="393"/>
      <c r="U116" s="468"/>
      <c r="V116" s="458"/>
      <c r="W116" s="456"/>
      <c r="X116" s="456"/>
      <c r="Y116" s="456"/>
      <c r="Z116" s="480"/>
      <c r="AA116" s="480"/>
      <c r="AB116" s="456"/>
      <c r="AC116" s="456"/>
      <c r="AD116" s="456"/>
      <c r="AE116" s="393"/>
      <c r="AF116" s="479"/>
      <c r="AG116" s="393"/>
      <c r="AH116" s="393"/>
      <c r="AI116" s="393"/>
      <c r="AJ116" s="439"/>
      <c r="AK116" s="492" t="s">
        <v>821</v>
      </c>
      <c r="AL116" s="439"/>
      <c r="AM116" s="393"/>
      <c r="AN116" s="491"/>
      <c r="AO116" s="491"/>
      <c r="AP116" s="458"/>
      <c r="AQ116" s="439"/>
      <c r="AR116" s="439"/>
      <c r="AS116" s="439"/>
      <c r="AT116" s="502"/>
      <c r="AU116" s="407"/>
      <c r="AV116" s="398"/>
      <c r="AW116" s="398"/>
      <c r="AX116" s="398"/>
      <c r="AY116" s="398"/>
      <c r="AZ116" s="398"/>
      <c r="BA116" s="398"/>
    </row>
    <row r="117" customHeight="1" spans="2:53">
      <c r="B117" s="420"/>
      <c r="C117" s="433"/>
      <c r="D117" s="438"/>
      <c r="E117" s="439"/>
      <c r="F117" s="439"/>
      <c r="G117" s="393"/>
      <c r="H117" s="440"/>
      <c r="I117" s="440"/>
      <c r="J117" s="458"/>
      <c r="K117" s="439"/>
      <c r="L117" s="439"/>
      <c r="M117" s="438"/>
      <c r="N117" s="456"/>
      <c r="O117" s="456"/>
      <c r="P117" s="457"/>
      <c r="Q117" s="456"/>
      <c r="R117" s="470"/>
      <c r="S117" s="470"/>
      <c r="T117" s="393"/>
      <c r="U117" s="468"/>
      <c r="V117" s="458"/>
      <c r="W117" s="456"/>
      <c r="X117" s="456"/>
      <c r="Y117" s="456"/>
      <c r="Z117" s="480"/>
      <c r="AA117" s="480"/>
      <c r="AB117" s="456"/>
      <c r="AC117" s="456"/>
      <c r="AD117" s="456"/>
      <c r="AE117" s="393"/>
      <c r="AF117" s="479"/>
      <c r="AG117" s="393"/>
      <c r="AH117" s="393"/>
      <c r="AI117" s="393"/>
      <c r="AJ117" s="439"/>
      <c r="AK117" s="493"/>
      <c r="AL117" s="439"/>
      <c r="AM117" s="393"/>
      <c r="AN117" s="491"/>
      <c r="AO117" s="491"/>
      <c r="AP117" s="458"/>
      <c r="AQ117" s="439"/>
      <c r="AR117" s="439"/>
      <c r="AS117" s="439"/>
      <c r="AT117" s="502"/>
      <c r="AU117" s="407"/>
      <c r="AV117" s="398"/>
      <c r="AW117" s="398"/>
      <c r="AX117" s="398"/>
      <c r="AY117" s="398"/>
      <c r="AZ117" s="398"/>
      <c r="BA117" s="398"/>
    </row>
    <row r="118" customHeight="1" spans="2:53">
      <c r="B118" s="420"/>
      <c r="C118" s="433"/>
      <c r="D118" s="438"/>
      <c r="E118" s="439"/>
      <c r="F118" s="439"/>
      <c r="G118" s="393"/>
      <c r="H118" s="440"/>
      <c r="I118" s="440"/>
      <c r="J118" s="458"/>
      <c r="K118" s="439"/>
      <c r="L118" s="439"/>
      <c r="M118" s="438"/>
      <c r="N118" s="456"/>
      <c r="O118" s="456"/>
      <c r="P118" s="457"/>
      <c r="Q118" s="456"/>
      <c r="R118" s="470"/>
      <c r="S118" s="470"/>
      <c r="T118" s="393"/>
      <c r="U118" s="468"/>
      <c r="V118" s="458"/>
      <c r="W118" s="456"/>
      <c r="X118" s="456"/>
      <c r="Y118" s="456"/>
      <c r="Z118" s="480"/>
      <c r="AA118" s="480"/>
      <c r="AB118" s="456"/>
      <c r="AC118" s="456"/>
      <c r="AD118" s="456"/>
      <c r="AE118" s="393"/>
      <c r="AF118" s="479"/>
      <c r="AG118" s="393"/>
      <c r="AH118" s="393"/>
      <c r="AI118" s="393"/>
      <c r="AJ118" s="439"/>
      <c r="AK118" s="493"/>
      <c r="AL118" s="439"/>
      <c r="AM118" s="393"/>
      <c r="AN118" s="491"/>
      <c r="AO118" s="491"/>
      <c r="AP118" s="458"/>
      <c r="AQ118" s="439"/>
      <c r="AR118" s="439"/>
      <c r="AS118" s="439"/>
      <c r="AT118" s="502"/>
      <c r="AU118" s="407"/>
      <c r="AV118" s="398"/>
      <c r="AW118" s="398"/>
      <c r="AX118" s="398"/>
      <c r="AY118" s="398"/>
      <c r="AZ118" s="398"/>
      <c r="BA118" s="398"/>
    </row>
    <row r="119" customHeight="1" spans="2:53">
      <c r="B119" s="420"/>
      <c r="C119" s="433"/>
      <c r="D119" s="438"/>
      <c r="E119" s="439"/>
      <c r="F119" s="439"/>
      <c r="G119" s="393"/>
      <c r="H119" s="440"/>
      <c r="I119" s="440"/>
      <c r="J119" s="458"/>
      <c r="K119" s="439"/>
      <c r="L119" s="439"/>
      <c r="M119" s="438"/>
      <c r="N119" s="456"/>
      <c r="O119" s="456"/>
      <c r="P119" s="457"/>
      <c r="Q119" s="456"/>
      <c r="R119" s="470"/>
      <c r="S119" s="470"/>
      <c r="T119" s="393"/>
      <c r="U119" s="468"/>
      <c r="V119" s="458"/>
      <c r="W119" s="456"/>
      <c r="X119" s="456"/>
      <c r="Y119" s="456"/>
      <c r="Z119" s="480"/>
      <c r="AA119" s="480"/>
      <c r="AB119" s="456"/>
      <c r="AC119" s="456"/>
      <c r="AD119" s="456"/>
      <c r="AE119" s="393"/>
      <c r="AF119" s="479"/>
      <c r="AG119" s="393"/>
      <c r="AH119" s="393"/>
      <c r="AI119" s="393"/>
      <c r="AJ119" s="439"/>
      <c r="AK119" s="494"/>
      <c r="AL119" s="439"/>
      <c r="AM119" s="393"/>
      <c r="AN119" s="491"/>
      <c r="AO119" s="491"/>
      <c r="AP119" s="458"/>
      <c r="AQ119" s="439"/>
      <c r="AR119" s="439"/>
      <c r="AS119" s="439"/>
      <c r="AT119" s="502"/>
      <c r="AU119" s="407"/>
      <c r="AV119" s="398"/>
      <c r="AW119" s="398"/>
      <c r="AX119" s="398"/>
      <c r="AY119" s="398"/>
      <c r="AZ119" s="398"/>
      <c r="BA119" s="398"/>
    </row>
    <row r="120" customHeight="1" spans="2:53">
      <c r="B120" s="420"/>
      <c r="C120" s="433"/>
      <c r="D120" s="438"/>
      <c r="E120" s="439"/>
      <c r="F120" s="439"/>
      <c r="G120" s="393"/>
      <c r="H120" s="440"/>
      <c r="I120" s="440"/>
      <c r="J120" s="458"/>
      <c r="K120" s="439"/>
      <c r="L120" s="439"/>
      <c r="M120" s="438"/>
      <c r="N120" s="456"/>
      <c r="O120" s="456"/>
      <c r="P120" s="457"/>
      <c r="Q120" s="456"/>
      <c r="R120" s="470"/>
      <c r="S120" s="470"/>
      <c r="T120" s="393"/>
      <c r="U120" s="468"/>
      <c r="V120" s="458"/>
      <c r="W120" s="456"/>
      <c r="X120" s="456"/>
      <c r="Y120" s="456"/>
      <c r="Z120" s="480"/>
      <c r="AA120" s="480"/>
      <c r="AB120" s="456"/>
      <c r="AC120" s="456"/>
      <c r="AD120" s="456"/>
      <c r="AE120" s="393"/>
      <c r="AF120" s="479"/>
      <c r="AG120" s="393"/>
      <c r="AH120" s="393"/>
      <c r="AI120" s="393"/>
      <c r="AJ120" s="439"/>
      <c r="AK120" s="439"/>
      <c r="AL120" s="439"/>
      <c r="AM120" s="393"/>
      <c r="AN120" s="491"/>
      <c r="AO120" s="491"/>
      <c r="AP120" s="458"/>
      <c r="AQ120" s="439"/>
      <c r="AR120" s="439"/>
      <c r="AS120" s="439"/>
      <c r="AT120" s="502"/>
      <c r="AU120" s="407"/>
      <c r="AV120" s="398"/>
      <c r="AW120" s="398"/>
      <c r="AX120" s="398"/>
      <c r="AY120" s="398"/>
      <c r="AZ120" s="398"/>
      <c r="BA120" s="398"/>
    </row>
    <row r="121" customHeight="1" spans="2:53">
      <c r="B121" s="420"/>
      <c r="C121" s="433"/>
      <c r="D121" s="438"/>
      <c r="E121" s="439"/>
      <c r="F121" s="439"/>
      <c r="G121" s="393"/>
      <c r="H121" s="440"/>
      <c r="I121" s="440"/>
      <c r="J121" s="458"/>
      <c r="K121" s="439"/>
      <c r="L121" s="439"/>
      <c r="M121" s="438"/>
      <c r="N121" s="456"/>
      <c r="O121" s="456"/>
      <c r="P121" s="457"/>
      <c r="Q121" s="456"/>
      <c r="R121" s="470"/>
      <c r="S121" s="470"/>
      <c r="T121" s="393"/>
      <c r="U121" s="468"/>
      <c r="V121" s="458"/>
      <c r="W121" s="456"/>
      <c r="X121" s="456"/>
      <c r="Y121" s="456"/>
      <c r="Z121" s="480"/>
      <c r="AA121" s="480"/>
      <c r="AB121" s="456"/>
      <c r="AC121" s="456"/>
      <c r="AD121" s="456"/>
      <c r="AE121" s="393"/>
      <c r="AF121" s="479"/>
      <c r="AG121" s="393"/>
      <c r="AH121" s="393"/>
      <c r="AI121" s="393"/>
      <c r="AJ121" s="439"/>
      <c r="AK121" s="439"/>
      <c r="AL121" s="439"/>
      <c r="AM121" s="393"/>
      <c r="AN121" s="491"/>
      <c r="AO121" s="491"/>
      <c r="AP121" s="458"/>
      <c r="AQ121" s="439"/>
      <c r="AR121" s="439"/>
      <c r="AS121" s="439"/>
      <c r="AT121" s="502"/>
      <c r="AU121" s="407"/>
      <c r="AV121" s="398"/>
      <c r="AW121" s="398"/>
      <c r="AX121" s="398"/>
      <c r="AY121" s="398"/>
      <c r="AZ121" s="398"/>
      <c r="BA121" s="398"/>
    </row>
    <row r="122" customHeight="1" spans="2:53">
      <c r="B122" s="420"/>
      <c r="C122" s="433"/>
      <c r="D122" s="438"/>
      <c r="E122" s="439"/>
      <c r="F122" s="439"/>
      <c r="G122" s="393"/>
      <c r="H122" s="440"/>
      <c r="I122" s="440"/>
      <c r="J122" s="458"/>
      <c r="K122" s="439"/>
      <c r="L122" s="439"/>
      <c r="M122" s="438"/>
      <c r="N122" s="456"/>
      <c r="O122" s="456"/>
      <c r="P122" s="457"/>
      <c r="Q122" s="456"/>
      <c r="R122" s="470"/>
      <c r="S122" s="470"/>
      <c r="T122" s="393"/>
      <c r="U122" s="468"/>
      <c r="V122" s="458"/>
      <c r="W122" s="456"/>
      <c r="X122" s="456"/>
      <c r="Y122" s="456"/>
      <c r="Z122" s="456"/>
      <c r="AA122" s="456"/>
      <c r="AB122" s="456"/>
      <c r="AC122" s="456"/>
      <c r="AD122" s="456"/>
      <c r="AE122" s="393"/>
      <c r="AF122" s="479"/>
      <c r="AG122" s="393"/>
      <c r="AH122" s="393"/>
      <c r="AI122" s="393"/>
      <c r="AJ122" s="439"/>
      <c r="AK122" s="439"/>
      <c r="AL122" s="439"/>
      <c r="AM122" s="393"/>
      <c r="AN122" s="491"/>
      <c r="AO122" s="491"/>
      <c r="AP122" s="458"/>
      <c r="AQ122" s="439"/>
      <c r="AR122" s="439"/>
      <c r="AS122" s="439"/>
      <c r="AT122" s="502"/>
      <c r="AU122" s="407"/>
      <c r="AV122" s="398"/>
      <c r="AW122" s="398"/>
      <c r="AX122" s="398"/>
      <c r="AY122" s="398"/>
      <c r="AZ122" s="398"/>
      <c r="BA122" s="398"/>
    </row>
    <row r="123" customHeight="1" spans="2:53">
      <c r="B123" s="420"/>
      <c r="C123" s="433"/>
      <c r="D123" s="438"/>
      <c r="E123" s="439"/>
      <c r="F123" s="439"/>
      <c r="G123" s="393"/>
      <c r="H123" s="440"/>
      <c r="I123" s="440"/>
      <c r="J123" s="458"/>
      <c r="K123" s="439"/>
      <c r="L123" s="439"/>
      <c r="M123" s="438"/>
      <c r="N123" s="456"/>
      <c r="O123" s="456"/>
      <c r="P123" s="457"/>
      <c r="Q123" s="456"/>
      <c r="R123" s="471"/>
      <c r="S123" s="470"/>
      <c r="T123" s="393"/>
      <c r="U123" s="468"/>
      <c r="V123" s="458"/>
      <c r="W123" s="456"/>
      <c r="X123" s="456"/>
      <c r="Y123" s="456"/>
      <c r="Z123" s="456"/>
      <c r="AA123" s="456"/>
      <c r="AB123" s="456"/>
      <c r="AC123" s="456"/>
      <c r="AD123" s="456"/>
      <c r="AE123" s="393"/>
      <c r="AF123" s="479"/>
      <c r="AG123" s="393"/>
      <c r="AH123" s="393"/>
      <c r="AI123" s="393"/>
      <c r="AJ123" s="439"/>
      <c r="AK123" s="439"/>
      <c r="AL123" s="439"/>
      <c r="AM123" s="393"/>
      <c r="AN123" s="491"/>
      <c r="AO123" s="491"/>
      <c r="AP123" s="458"/>
      <c r="AQ123" s="439"/>
      <c r="AR123" s="439"/>
      <c r="AS123" s="439"/>
      <c r="AT123" s="502"/>
      <c r="AU123" s="407"/>
      <c r="AV123" s="398"/>
      <c r="AW123" s="398"/>
      <c r="AX123" s="398"/>
      <c r="AY123" s="398"/>
      <c r="AZ123" s="398"/>
      <c r="BA123" s="398"/>
    </row>
    <row r="124" customHeight="1" spans="2:53">
      <c r="B124" s="420"/>
      <c r="C124" s="433"/>
      <c r="D124" s="438"/>
      <c r="E124" s="439"/>
      <c r="F124" s="439"/>
      <c r="G124" s="393"/>
      <c r="H124" s="440"/>
      <c r="I124" s="440"/>
      <c r="J124" s="458"/>
      <c r="K124" s="439"/>
      <c r="L124" s="439"/>
      <c r="M124" s="438"/>
      <c r="N124" s="456"/>
      <c r="O124" s="456"/>
      <c r="P124" s="457"/>
      <c r="Q124" s="456"/>
      <c r="R124" s="470"/>
      <c r="S124" s="470"/>
      <c r="T124" s="393"/>
      <c r="U124" s="468"/>
      <c r="V124" s="458"/>
      <c r="W124" s="456"/>
      <c r="X124" s="456"/>
      <c r="Y124" s="456"/>
      <c r="Z124" s="456"/>
      <c r="AA124" s="456"/>
      <c r="AB124" s="456"/>
      <c r="AC124" s="456"/>
      <c r="AD124" s="456"/>
      <c r="AE124" s="393"/>
      <c r="AF124" s="479"/>
      <c r="AG124" s="393"/>
      <c r="AH124" s="393"/>
      <c r="AI124" s="393"/>
      <c r="AJ124" s="439"/>
      <c r="AK124" s="439"/>
      <c r="AL124" s="439"/>
      <c r="AM124" s="393"/>
      <c r="AN124" s="491"/>
      <c r="AO124" s="491"/>
      <c r="AP124" s="458"/>
      <c r="AQ124" s="439"/>
      <c r="AR124" s="439"/>
      <c r="AS124" s="439"/>
      <c r="AT124" s="502"/>
      <c r="AU124" s="407"/>
      <c r="AV124" s="398"/>
      <c r="AW124" s="398"/>
      <c r="AX124" s="398"/>
      <c r="AY124" s="398"/>
      <c r="AZ124" s="398"/>
      <c r="BA124" s="398"/>
    </row>
    <row r="125" customHeight="1" spans="2:53">
      <c r="B125" s="420"/>
      <c r="C125" s="433"/>
      <c r="D125" s="438"/>
      <c r="E125" s="439"/>
      <c r="F125" s="439"/>
      <c r="G125" s="393"/>
      <c r="H125" s="440"/>
      <c r="I125" s="440"/>
      <c r="J125" s="458"/>
      <c r="K125" s="439"/>
      <c r="L125" s="439"/>
      <c r="M125" s="438"/>
      <c r="N125" s="456"/>
      <c r="O125" s="456"/>
      <c r="P125" s="457"/>
      <c r="Q125" s="456"/>
      <c r="R125" s="470"/>
      <c r="S125" s="470"/>
      <c r="T125" s="456"/>
      <c r="U125" s="472"/>
      <c r="V125" s="456"/>
      <c r="W125" s="456"/>
      <c r="X125" s="456"/>
      <c r="Y125" s="456"/>
      <c r="Z125" s="456"/>
      <c r="AA125" s="456"/>
      <c r="AB125" s="456"/>
      <c r="AC125" s="456"/>
      <c r="AD125" s="456"/>
      <c r="AE125" s="393"/>
      <c r="AF125" s="479"/>
      <c r="AG125" s="393"/>
      <c r="AH125" s="393"/>
      <c r="AI125" s="393"/>
      <c r="AJ125" s="439"/>
      <c r="AK125" s="439"/>
      <c r="AL125" s="439"/>
      <c r="AM125" s="393"/>
      <c r="AN125" s="491"/>
      <c r="AO125" s="491"/>
      <c r="AP125" s="458"/>
      <c r="AQ125" s="439"/>
      <c r="AR125" s="439"/>
      <c r="AS125" s="439"/>
      <c r="AT125" s="502"/>
      <c r="AU125" s="407"/>
      <c r="AV125" s="398"/>
      <c r="AW125" s="398"/>
      <c r="AX125" s="398"/>
      <c r="AY125" s="398"/>
      <c r="AZ125" s="398"/>
      <c r="BA125" s="398"/>
    </row>
    <row r="126" customHeight="1" spans="2:53">
      <c r="B126" s="420"/>
      <c r="C126" s="433"/>
      <c r="D126" s="438"/>
      <c r="E126" s="439"/>
      <c r="F126" s="439"/>
      <c r="G126" s="393"/>
      <c r="H126" s="440"/>
      <c r="I126" s="440"/>
      <c r="J126" s="458"/>
      <c r="K126" s="439"/>
      <c r="L126" s="439"/>
      <c r="M126" s="438"/>
      <c r="N126" s="456"/>
      <c r="O126" s="456"/>
      <c r="P126" s="457"/>
      <c r="Q126" s="456"/>
      <c r="R126" s="470"/>
      <c r="S126" s="470"/>
      <c r="T126" s="456"/>
      <c r="U126" s="472"/>
      <c r="V126" s="456"/>
      <c r="W126" s="456"/>
      <c r="X126" s="456"/>
      <c r="Y126" s="456"/>
      <c r="Z126" s="456"/>
      <c r="AA126" s="456"/>
      <c r="AB126" s="456"/>
      <c r="AC126" s="456"/>
      <c r="AD126" s="456"/>
      <c r="AE126" s="393"/>
      <c r="AF126" s="479"/>
      <c r="AG126" s="393"/>
      <c r="AH126" s="393"/>
      <c r="AI126" s="393"/>
      <c r="AJ126" s="439"/>
      <c r="AK126" s="439"/>
      <c r="AL126" s="439"/>
      <c r="AM126" s="393"/>
      <c r="AN126" s="491"/>
      <c r="AO126" s="491"/>
      <c r="AP126" s="458"/>
      <c r="AQ126" s="439"/>
      <c r="AR126" s="439"/>
      <c r="AS126" s="439"/>
      <c r="AT126" s="502"/>
      <c r="AU126" s="407"/>
      <c r="AV126" s="398"/>
      <c r="AW126" s="398"/>
      <c r="AX126" s="398"/>
      <c r="AY126" s="398"/>
      <c r="AZ126" s="398"/>
      <c r="BA126" s="398"/>
    </row>
    <row r="127" customHeight="1" spans="2:53">
      <c r="B127" s="420"/>
      <c r="C127" s="433"/>
      <c r="D127" s="438"/>
      <c r="E127" s="439"/>
      <c r="F127" s="439"/>
      <c r="G127" s="393"/>
      <c r="H127" s="440"/>
      <c r="I127" s="440"/>
      <c r="J127" s="458"/>
      <c r="K127" s="439"/>
      <c r="L127" s="439"/>
      <c r="M127" s="438"/>
      <c r="N127" s="456"/>
      <c r="O127" s="456"/>
      <c r="P127" s="457"/>
      <c r="Q127" s="456"/>
      <c r="R127" s="470"/>
      <c r="S127" s="470"/>
      <c r="T127" s="456"/>
      <c r="U127" s="472"/>
      <c r="V127" s="456"/>
      <c r="W127" s="456"/>
      <c r="X127" s="456"/>
      <c r="Y127" s="456"/>
      <c r="Z127" s="456"/>
      <c r="AA127" s="456"/>
      <c r="AB127" s="456"/>
      <c r="AC127" s="456"/>
      <c r="AD127" s="456"/>
      <c r="AE127" s="393"/>
      <c r="AF127" s="479"/>
      <c r="AG127" s="393"/>
      <c r="AH127" s="393"/>
      <c r="AI127" s="393"/>
      <c r="AJ127" s="439"/>
      <c r="AK127" s="492" t="s">
        <v>822</v>
      </c>
      <c r="AL127" s="439"/>
      <c r="AM127" s="393"/>
      <c r="AN127" s="491"/>
      <c r="AO127" s="491"/>
      <c r="AP127" s="458"/>
      <c r="AQ127" s="439"/>
      <c r="AR127" s="439"/>
      <c r="AS127" s="439"/>
      <c r="AT127" s="502"/>
      <c r="AU127" s="407"/>
      <c r="AV127" s="398"/>
      <c r="AW127" s="398"/>
      <c r="AX127" s="398"/>
      <c r="AY127" s="398"/>
      <c r="AZ127" s="398"/>
      <c r="BA127" s="398"/>
    </row>
    <row r="128" customHeight="1" spans="2:53">
      <c r="B128" s="420"/>
      <c r="C128" s="433"/>
      <c r="D128" s="438"/>
      <c r="E128" s="439"/>
      <c r="F128" s="439"/>
      <c r="G128" s="393"/>
      <c r="H128" s="440"/>
      <c r="I128" s="440"/>
      <c r="J128" s="458"/>
      <c r="K128" s="439"/>
      <c r="L128" s="439"/>
      <c r="M128" s="438"/>
      <c r="N128" s="456"/>
      <c r="O128" s="456"/>
      <c r="P128" s="457"/>
      <c r="Q128" s="456"/>
      <c r="R128" s="470"/>
      <c r="S128" s="470"/>
      <c r="T128" s="456"/>
      <c r="U128" s="472"/>
      <c r="V128" s="456"/>
      <c r="W128" s="456"/>
      <c r="X128" s="456"/>
      <c r="Y128" s="456"/>
      <c r="Z128" s="456"/>
      <c r="AA128" s="456"/>
      <c r="AB128" s="456"/>
      <c r="AC128" s="456"/>
      <c r="AD128" s="456"/>
      <c r="AE128" s="393"/>
      <c r="AF128" s="479"/>
      <c r="AG128" s="393"/>
      <c r="AH128" s="393"/>
      <c r="AI128" s="393"/>
      <c r="AJ128" s="439"/>
      <c r="AK128" s="493"/>
      <c r="AL128" s="439"/>
      <c r="AM128" s="393"/>
      <c r="AN128" s="491"/>
      <c r="AO128" s="491"/>
      <c r="AP128" s="458"/>
      <c r="AQ128" s="439"/>
      <c r="AR128" s="439"/>
      <c r="AS128" s="439"/>
      <c r="AT128" s="502"/>
      <c r="AU128" s="407"/>
      <c r="AV128" s="398"/>
      <c r="AW128" s="398"/>
      <c r="AX128" s="398"/>
      <c r="AY128" s="398"/>
      <c r="AZ128" s="398"/>
      <c r="BA128" s="398"/>
    </row>
    <row r="129" ht="30.75" customHeight="1" spans="2:53">
      <c r="B129" s="420"/>
      <c r="C129" s="433"/>
      <c r="D129" s="438"/>
      <c r="E129" s="439"/>
      <c r="F129" s="439"/>
      <c r="G129" s="393"/>
      <c r="H129" s="440"/>
      <c r="I129" s="440"/>
      <c r="J129" s="458"/>
      <c r="K129" s="439"/>
      <c r="L129" s="439"/>
      <c r="M129" s="438"/>
      <c r="N129" s="456"/>
      <c r="O129" s="456"/>
      <c r="P129" s="457"/>
      <c r="Q129" s="456"/>
      <c r="R129" s="456"/>
      <c r="S129" s="456"/>
      <c r="T129" s="456"/>
      <c r="U129" s="559"/>
      <c r="V129" s="456"/>
      <c r="W129" s="456"/>
      <c r="X129" s="456"/>
      <c r="Y129" s="456"/>
      <c r="Z129" s="456"/>
      <c r="AA129" s="456"/>
      <c r="AB129" s="456"/>
      <c r="AC129" s="456"/>
      <c r="AD129" s="456"/>
      <c r="AE129" s="393"/>
      <c r="AF129" s="479"/>
      <c r="AG129" s="393"/>
      <c r="AH129" s="393"/>
      <c r="AI129" s="393"/>
      <c r="AJ129" s="439"/>
      <c r="AK129" s="494"/>
      <c r="AL129" s="439"/>
      <c r="AM129" s="393"/>
      <c r="AN129" s="491"/>
      <c r="AO129" s="491"/>
      <c r="AP129" s="458"/>
      <c r="AQ129" s="439"/>
      <c r="AR129" s="439"/>
      <c r="AS129" s="439"/>
      <c r="AT129" s="502"/>
      <c r="AU129" s="407"/>
      <c r="AV129" s="398"/>
      <c r="AW129" s="398"/>
      <c r="AX129" s="398"/>
      <c r="AY129" s="398"/>
      <c r="AZ129" s="398"/>
      <c r="BA129" s="398"/>
    </row>
    <row r="130" customHeight="1" spans="2:53">
      <c r="B130" s="420"/>
      <c r="C130" s="433"/>
      <c r="D130" s="438"/>
      <c r="E130" s="439"/>
      <c r="F130" s="439"/>
      <c r="G130" s="393"/>
      <c r="H130" s="440"/>
      <c r="I130" s="440"/>
      <c r="J130" s="458"/>
      <c r="K130" s="439"/>
      <c r="L130" s="439"/>
      <c r="M130" s="438"/>
      <c r="N130" s="456"/>
      <c r="O130" s="456"/>
      <c r="P130" s="457"/>
      <c r="Q130" s="560"/>
      <c r="R130" s="456"/>
      <c r="S130" s="456"/>
      <c r="T130" s="561"/>
      <c r="U130" s="559"/>
      <c r="V130" s="456"/>
      <c r="W130" s="456"/>
      <c r="X130" s="456"/>
      <c r="Y130" s="456"/>
      <c r="Z130" s="456"/>
      <c r="AA130" s="456"/>
      <c r="AB130" s="456"/>
      <c r="AC130" s="456"/>
      <c r="AD130" s="456"/>
      <c r="AE130" s="393"/>
      <c r="AF130" s="393"/>
      <c r="AG130" s="393"/>
      <c r="AH130" s="393"/>
      <c r="AI130" s="393"/>
      <c r="AJ130" s="439"/>
      <c r="AK130" s="439"/>
      <c r="AL130" s="439"/>
      <c r="AM130" s="393"/>
      <c r="AN130" s="491"/>
      <c r="AO130" s="491"/>
      <c r="AP130" s="458"/>
      <c r="AQ130" s="439"/>
      <c r="AR130" s="439"/>
      <c r="AS130" s="439"/>
      <c r="AT130" s="502"/>
      <c r="AU130" s="407"/>
      <c r="AV130" s="398"/>
      <c r="AW130" s="398"/>
      <c r="AX130" s="398"/>
      <c r="AY130" s="398"/>
      <c r="AZ130" s="398"/>
      <c r="BA130" s="398"/>
    </row>
    <row r="131" ht="21.9" customHeight="1" spans="2:53">
      <c r="B131" s="420"/>
      <c r="C131" s="433"/>
      <c r="D131" s="508" t="s">
        <v>823</v>
      </c>
      <c r="E131" s="509"/>
      <c r="F131" s="510" t="s">
        <v>431</v>
      </c>
      <c r="G131" s="393"/>
      <c r="H131" s="440"/>
      <c r="I131" s="440"/>
      <c r="J131" s="508" t="s">
        <v>823</v>
      </c>
      <c r="K131" s="509"/>
      <c r="L131" s="543" t="s">
        <v>431</v>
      </c>
      <c r="M131" s="508" t="s">
        <v>823</v>
      </c>
      <c r="N131" s="510" t="s">
        <v>431</v>
      </c>
      <c r="O131" s="456"/>
      <c r="P131" s="457"/>
      <c r="Q131" s="508" t="s">
        <v>823</v>
      </c>
      <c r="R131" s="509" t="s">
        <v>431</v>
      </c>
      <c r="S131" s="510"/>
      <c r="T131" s="561"/>
      <c r="U131" s="559"/>
      <c r="V131" s="456"/>
      <c r="W131" s="508" t="s">
        <v>823</v>
      </c>
      <c r="X131" s="509" t="s">
        <v>431</v>
      </c>
      <c r="Y131" s="509"/>
      <c r="Z131" s="510"/>
      <c r="AA131" s="456"/>
      <c r="AB131" s="456"/>
      <c r="AC131" s="456"/>
      <c r="AD131" s="508" t="s">
        <v>823</v>
      </c>
      <c r="AE131" s="509" t="s">
        <v>431</v>
      </c>
      <c r="AF131" s="509"/>
      <c r="AG131" s="510"/>
      <c r="AH131" s="393"/>
      <c r="AI131" s="393"/>
      <c r="AJ131" s="439"/>
      <c r="AK131" s="439"/>
      <c r="AL131" s="439"/>
      <c r="AM131" s="393"/>
      <c r="AN131" s="491"/>
      <c r="AO131" s="491"/>
      <c r="AP131" s="458"/>
      <c r="AQ131" s="439"/>
      <c r="AR131" s="439"/>
      <c r="AS131" s="439"/>
      <c r="AT131" s="502"/>
      <c r="AU131" s="407"/>
      <c r="AV131" s="398"/>
      <c r="AW131" s="398"/>
      <c r="AX131" s="398"/>
      <c r="AY131" s="398"/>
      <c r="AZ131" s="398"/>
      <c r="BA131" s="398"/>
    </row>
    <row r="132" ht="21.9" customHeight="1" spans="2:53">
      <c r="B132" s="420"/>
      <c r="C132" s="433"/>
      <c r="D132" s="511" t="s">
        <v>676</v>
      </c>
      <c r="E132" s="512"/>
      <c r="F132" s="513" t="str">
        <f ca="1">'SCC1'!A104</f>
        <v>VBAT</v>
      </c>
      <c r="G132" s="393"/>
      <c r="H132" s="514" t="str">
        <f ca="1">'SCC1'!F104</f>
        <v>20A 保险</v>
      </c>
      <c r="I132" s="440"/>
      <c r="J132" s="544" t="s">
        <v>434</v>
      </c>
      <c r="K132" s="545"/>
      <c r="L132" s="546">
        <f ca="1">'SCC1'!G6</f>
        <v>0</v>
      </c>
      <c r="M132" s="544" t="s">
        <v>442</v>
      </c>
      <c r="N132" s="516">
        <f ca="1">'SCC1'!G10</f>
        <v>0</v>
      </c>
      <c r="O132" s="456"/>
      <c r="P132" s="457"/>
      <c r="Q132" s="544" t="s">
        <v>445</v>
      </c>
      <c r="R132" s="562">
        <f ca="1">'SCC1'!G11</f>
        <v>0</v>
      </c>
      <c r="S132" s="516"/>
      <c r="T132" s="456"/>
      <c r="U132" s="559"/>
      <c r="V132" s="456"/>
      <c r="W132" s="563" t="s">
        <v>681</v>
      </c>
      <c r="X132" s="564" t="str">
        <f ca="1">'SCC1'!A107</f>
        <v>VAMS2</v>
      </c>
      <c r="Y132" s="564"/>
      <c r="Z132" s="574"/>
      <c r="AA132" s="575"/>
      <c r="AB132" s="576" t="str">
        <f ca="1">'SCC1'!F107</f>
        <v>20A 保险</v>
      </c>
      <c r="AC132" s="456"/>
      <c r="AD132" s="544" t="s">
        <v>498</v>
      </c>
      <c r="AE132" s="562">
        <f ca="1">'SCC1'!G33</f>
        <v>0</v>
      </c>
      <c r="AF132" s="562"/>
      <c r="AG132" s="516"/>
      <c r="AH132" s="393"/>
      <c r="AI132" s="393"/>
      <c r="AJ132" s="439"/>
      <c r="AK132" s="439"/>
      <c r="AL132" s="439"/>
      <c r="AM132" s="393"/>
      <c r="AN132" s="491"/>
      <c r="AO132" s="491"/>
      <c r="AP132" s="458"/>
      <c r="AQ132" s="439"/>
      <c r="AR132" s="439"/>
      <c r="AS132" s="439"/>
      <c r="AT132" s="502"/>
      <c r="AU132" s="407"/>
      <c r="AV132" s="398"/>
      <c r="AW132" s="398"/>
      <c r="AX132" s="398"/>
      <c r="AY132" s="398"/>
      <c r="AZ132" s="398"/>
      <c r="BA132" s="398"/>
    </row>
    <row r="133" ht="21.9" customHeight="1" spans="2:53">
      <c r="B133" s="420"/>
      <c r="C133" s="433"/>
      <c r="D133" s="511" t="s">
        <v>678</v>
      </c>
      <c r="E133" s="512"/>
      <c r="F133" s="513" t="str">
        <f ca="1">'SCC1'!A105</f>
        <v>VAMS1</v>
      </c>
      <c r="G133" s="393"/>
      <c r="H133" s="515" t="str">
        <f ca="1">'SCC1'!F105</f>
        <v>30A 保险</v>
      </c>
      <c r="I133" s="440"/>
      <c r="J133" s="544" t="s">
        <v>436</v>
      </c>
      <c r="K133" s="545"/>
      <c r="L133" s="546">
        <f ca="1">'SCC1'!G7</f>
        <v>0</v>
      </c>
      <c r="M133" s="544" t="s">
        <v>504</v>
      </c>
      <c r="N133" s="516">
        <f ca="1">'SCC1'!G36</f>
        <v>0</v>
      </c>
      <c r="O133" s="456"/>
      <c r="P133" s="457"/>
      <c r="Q133" s="544" t="s">
        <v>447</v>
      </c>
      <c r="R133" s="562">
        <f ca="1">'SCC1'!G12</f>
        <v>0</v>
      </c>
      <c r="S133" s="516"/>
      <c r="T133" s="393"/>
      <c r="U133" s="468"/>
      <c r="V133" s="458"/>
      <c r="W133" s="563" t="s">
        <v>683</v>
      </c>
      <c r="X133" s="564" t="str">
        <f ca="1">'SCC1'!A108</f>
        <v>VAMS2</v>
      </c>
      <c r="Y133" s="564"/>
      <c r="Z133" s="574"/>
      <c r="AA133" s="575"/>
      <c r="AB133" s="576" t="str">
        <f ca="1">'SCC1'!F108</f>
        <v>20A 保险</v>
      </c>
      <c r="AC133" s="456"/>
      <c r="AD133" s="544" t="s">
        <v>574</v>
      </c>
      <c r="AE133" s="562" t="str">
        <f ca="1">'SCC1'!G62</f>
        <v>远光灯</v>
      </c>
      <c r="AF133" s="562"/>
      <c r="AG133" s="516"/>
      <c r="AH133" s="393"/>
      <c r="AI133" s="393"/>
      <c r="AJ133" s="439"/>
      <c r="AK133" s="439"/>
      <c r="AL133" s="439"/>
      <c r="AM133" s="393"/>
      <c r="AN133" s="491"/>
      <c r="AO133" s="491"/>
      <c r="AP133" s="458"/>
      <c r="AQ133" s="439"/>
      <c r="AR133" s="439"/>
      <c r="AS133" s="439"/>
      <c r="AT133" s="502"/>
      <c r="AU133" s="407"/>
      <c r="AV133" s="398"/>
      <c r="AW133" s="398"/>
      <c r="AX133" s="398"/>
      <c r="AY133" s="398"/>
      <c r="AZ133" s="398"/>
      <c r="BA133" s="398"/>
    </row>
    <row r="134" ht="21.9" customHeight="1" spans="2:53">
      <c r="B134" s="420"/>
      <c r="C134" s="433"/>
      <c r="D134" s="511" t="s">
        <v>680</v>
      </c>
      <c r="E134" s="512"/>
      <c r="F134" s="513" t="str">
        <f ca="1">'SCC1'!A106</f>
        <v>VAMS1</v>
      </c>
      <c r="G134" s="393"/>
      <c r="H134" s="514" t="str">
        <f ca="1">'SCC1'!F106</f>
        <v>30A 保险</v>
      </c>
      <c r="I134" s="440"/>
      <c r="J134" s="544" t="s">
        <v>438</v>
      </c>
      <c r="K134" s="545"/>
      <c r="L134" s="546">
        <f ca="1">'SCC1'!G8</f>
        <v>0</v>
      </c>
      <c r="M134" s="544" t="s">
        <v>506</v>
      </c>
      <c r="N134" s="516">
        <f ca="1">'SCC1'!G37</f>
        <v>0</v>
      </c>
      <c r="O134" s="456"/>
      <c r="P134" s="457"/>
      <c r="Q134" s="544" t="s">
        <v>449</v>
      </c>
      <c r="R134" s="562">
        <f ca="1">'SCC1'!G13</f>
        <v>0</v>
      </c>
      <c r="S134" s="516"/>
      <c r="T134" s="393"/>
      <c r="U134" s="468"/>
      <c r="V134" s="458"/>
      <c r="W134" s="563" t="s">
        <v>684</v>
      </c>
      <c r="X134" s="564" t="str">
        <f ca="1">'SCC1'!A109</f>
        <v>VAMS2</v>
      </c>
      <c r="Y134" s="564"/>
      <c r="Z134" s="574"/>
      <c r="AA134" s="575"/>
      <c r="AB134" s="576" t="str">
        <f ca="1">'SCC1'!F109</f>
        <v>20A 保险</v>
      </c>
      <c r="AC134" s="456"/>
      <c r="AD134" s="544" t="s">
        <v>627</v>
      </c>
      <c r="AE134" s="562" t="str">
        <f ca="1">'SCC1'!G79</f>
        <v>换气扇</v>
      </c>
      <c r="AF134" s="562"/>
      <c r="AG134" s="516"/>
      <c r="AH134" s="393"/>
      <c r="AI134" s="393"/>
      <c r="AJ134" s="439"/>
      <c r="AK134" s="492" t="s">
        <v>824</v>
      </c>
      <c r="AL134" s="439"/>
      <c r="AM134" s="393"/>
      <c r="AN134" s="491"/>
      <c r="AO134" s="491"/>
      <c r="AP134" s="458"/>
      <c r="AQ134" s="439"/>
      <c r="AR134" s="439"/>
      <c r="AS134" s="439"/>
      <c r="AT134" s="502"/>
      <c r="AU134" s="407"/>
      <c r="AV134" s="398"/>
      <c r="AW134" s="398"/>
      <c r="AX134" s="398"/>
      <c r="AY134" s="398"/>
      <c r="AZ134" s="398"/>
      <c r="BA134" s="398"/>
    </row>
    <row r="135" ht="21.9" customHeight="1" spans="2:53">
      <c r="B135" s="420"/>
      <c r="C135" s="433"/>
      <c r="D135" s="511" t="s">
        <v>623</v>
      </c>
      <c r="E135" s="512"/>
      <c r="F135" s="516" t="str">
        <f ca="1">'SCC1'!G78</f>
        <v>低速雨刮</v>
      </c>
      <c r="G135" s="393"/>
      <c r="H135" s="440"/>
      <c r="I135" s="440"/>
      <c r="J135" s="544" t="s">
        <v>440</v>
      </c>
      <c r="K135" s="545"/>
      <c r="L135" s="546">
        <f ca="1">'SCC1'!G9</f>
        <v>0</v>
      </c>
      <c r="M135" s="544" t="s">
        <v>508</v>
      </c>
      <c r="N135" s="516">
        <f ca="1">'SCC1'!G38</f>
        <v>0</v>
      </c>
      <c r="O135" s="456"/>
      <c r="P135" s="457"/>
      <c r="Q135" s="544" t="s">
        <v>451</v>
      </c>
      <c r="R135" s="562">
        <f ca="1">'SCC1'!G14</f>
        <v>0</v>
      </c>
      <c r="S135" s="516"/>
      <c r="T135" s="393"/>
      <c r="U135" s="468"/>
      <c r="V135" s="458"/>
      <c r="W135" s="544" t="s">
        <v>630</v>
      </c>
      <c r="X135" s="562" t="str">
        <f ca="1">'SCC1'!G80</f>
        <v>电视机电源</v>
      </c>
      <c r="Y135" s="562"/>
      <c r="Z135" s="516"/>
      <c r="AA135" s="456"/>
      <c r="AB135" s="456"/>
      <c r="AC135" s="456"/>
      <c r="AD135" s="544" t="s">
        <v>578</v>
      </c>
      <c r="AE135" s="562" t="str">
        <f ca="1">'SCC1'!G63</f>
        <v>除霜器</v>
      </c>
      <c r="AF135" s="562"/>
      <c r="AG135" s="516"/>
      <c r="AH135" s="393"/>
      <c r="AI135" s="393"/>
      <c r="AJ135" s="439"/>
      <c r="AK135" s="494"/>
      <c r="AL135" s="439"/>
      <c r="AM135" s="393"/>
      <c r="AN135" s="491"/>
      <c r="AO135" s="491"/>
      <c r="AP135" s="458"/>
      <c r="AQ135" s="439"/>
      <c r="AR135" s="439"/>
      <c r="AS135" s="439"/>
      <c r="AT135" s="502"/>
      <c r="AU135" s="407"/>
      <c r="AV135" s="398"/>
      <c r="AW135" s="398"/>
      <c r="AX135" s="398"/>
      <c r="AY135" s="398"/>
      <c r="AZ135" s="398"/>
      <c r="BA135" s="398"/>
    </row>
    <row r="136" ht="21.9" customHeight="1" spans="2:53">
      <c r="B136" s="420"/>
      <c r="C136" s="433"/>
      <c r="D136" s="511" t="s">
        <v>585</v>
      </c>
      <c r="E136" s="512"/>
      <c r="F136" s="516" t="str">
        <f ca="1">'SCC1'!G65</f>
        <v>阅读灯</v>
      </c>
      <c r="G136" s="393"/>
      <c r="H136" s="440"/>
      <c r="I136" s="440"/>
      <c r="J136" s="544" t="s">
        <v>635</v>
      </c>
      <c r="K136" s="545"/>
      <c r="L136" s="546">
        <f ca="1">'SCC1'!G82</f>
        <v>0</v>
      </c>
      <c r="M136" s="544" t="s">
        <v>500</v>
      </c>
      <c r="N136" s="516">
        <f ca="1">'SCC1'!G34</f>
        <v>0</v>
      </c>
      <c r="O136" s="456"/>
      <c r="P136" s="457"/>
      <c r="Q136" s="544" t="s">
        <v>659</v>
      </c>
      <c r="R136" s="562" t="str">
        <f ca="1">'SCC1'!A95</f>
        <v>AD Line1</v>
      </c>
      <c r="S136" s="516"/>
      <c r="T136" s="393"/>
      <c r="U136" s="468"/>
      <c r="V136" s="458"/>
      <c r="W136" s="544" t="s">
        <v>582</v>
      </c>
      <c r="X136" s="562" t="str">
        <f ca="1">'SCC1'!G64</f>
        <v>高速雨刮器</v>
      </c>
      <c r="Y136" s="562"/>
      <c r="Z136" s="516"/>
      <c r="AA136" s="456"/>
      <c r="AB136" s="456"/>
      <c r="AC136" s="456"/>
      <c r="AD136" s="544" t="s">
        <v>563</v>
      </c>
      <c r="AE136" s="562">
        <f ca="1">'SCC1'!G58</f>
        <v>0</v>
      </c>
      <c r="AF136" s="562"/>
      <c r="AG136" s="516"/>
      <c r="AH136" s="393"/>
      <c r="AI136" s="393"/>
      <c r="AJ136" s="439"/>
      <c r="AK136" s="439"/>
      <c r="AL136" s="439"/>
      <c r="AM136" s="393"/>
      <c r="AN136" s="491"/>
      <c r="AO136" s="491"/>
      <c r="AP136" s="458"/>
      <c r="AQ136" s="439"/>
      <c r="AR136" s="439"/>
      <c r="AS136" s="439"/>
      <c r="AT136" s="502"/>
      <c r="AU136" s="407"/>
      <c r="AV136" s="398"/>
      <c r="AW136" s="398"/>
      <c r="AX136" s="398"/>
      <c r="AY136" s="398"/>
      <c r="AZ136" s="398"/>
      <c r="BA136" s="398"/>
    </row>
    <row r="137" ht="21.9" customHeight="1" spans="2:53">
      <c r="B137" s="420"/>
      <c r="C137" s="433"/>
      <c r="D137" s="511" t="s">
        <v>589</v>
      </c>
      <c r="E137" s="512"/>
      <c r="F137" s="516">
        <f ca="1">'SCC1'!G66</f>
        <v>0</v>
      </c>
      <c r="G137" s="393"/>
      <c r="H137" s="440"/>
      <c r="I137" s="440"/>
      <c r="J137" s="544" t="s">
        <v>514</v>
      </c>
      <c r="K137" s="545"/>
      <c r="L137" s="546">
        <f ca="1">'SCC1'!G40</f>
        <v>0</v>
      </c>
      <c r="M137" s="544" t="s">
        <v>511</v>
      </c>
      <c r="N137" s="516">
        <f ca="1">'SCC1'!G39</f>
        <v>0</v>
      </c>
      <c r="O137" s="456"/>
      <c r="P137" s="457"/>
      <c r="Q137" s="544" t="s">
        <v>663</v>
      </c>
      <c r="R137" s="562" t="str">
        <f ca="1">'SCC1'!A96</f>
        <v>AD Line2</v>
      </c>
      <c r="S137" s="516"/>
      <c r="T137" s="393"/>
      <c r="U137" s="468"/>
      <c r="V137" s="458"/>
      <c r="W137" s="544" t="s">
        <v>555</v>
      </c>
      <c r="X137" s="562" t="str">
        <f ca="1">'SCC1'!G55</f>
        <v>右后转向灯</v>
      </c>
      <c r="Y137" s="562"/>
      <c r="Z137" s="516"/>
      <c r="AA137" s="456"/>
      <c r="AB137" s="456"/>
      <c r="AC137" s="456"/>
      <c r="AD137" s="548" t="s">
        <v>686</v>
      </c>
      <c r="AE137" s="577" t="str">
        <f ca="1">'SCC1'!A111</f>
        <v>GND</v>
      </c>
      <c r="AF137" s="577"/>
      <c r="AG137" s="579"/>
      <c r="AH137" s="393"/>
      <c r="AI137" s="393"/>
      <c r="AJ137" s="439"/>
      <c r="AK137" s="439"/>
      <c r="AL137" s="439"/>
      <c r="AM137" s="393"/>
      <c r="AN137" s="491"/>
      <c r="AO137" s="491"/>
      <c r="AP137" s="458"/>
      <c r="AQ137" s="439"/>
      <c r="AR137" s="439"/>
      <c r="AS137" s="439"/>
      <c r="AT137" s="502"/>
      <c r="AU137" s="407"/>
      <c r="AV137" s="398"/>
      <c r="AW137" s="398"/>
      <c r="AX137" s="398"/>
      <c r="AY137" s="398"/>
      <c r="AZ137" s="398"/>
      <c r="BA137" s="398"/>
    </row>
    <row r="138" ht="21.9" customHeight="1" spans="2:53">
      <c r="B138" s="420"/>
      <c r="C138" s="433"/>
      <c r="D138" s="511" t="s">
        <v>592</v>
      </c>
      <c r="E138" s="512"/>
      <c r="F138" s="516" t="str">
        <f ca="1">'SCC1'!G67</f>
        <v>电喇叭</v>
      </c>
      <c r="G138" s="393"/>
      <c r="H138" s="440"/>
      <c r="I138" s="440"/>
      <c r="J138" s="544" t="s">
        <v>516</v>
      </c>
      <c r="K138" s="545"/>
      <c r="L138" s="546">
        <f ca="1">'SCC1'!G41</f>
        <v>0</v>
      </c>
      <c r="M138" s="544" t="s">
        <v>461</v>
      </c>
      <c r="N138" s="516">
        <f ca="1">'SCC1'!G18</f>
        <v>0</v>
      </c>
      <c r="O138" s="456"/>
      <c r="P138" s="457"/>
      <c r="Q138" s="544" t="s">
        <v>655</v>
      </c>
      <c r="R138" s="565" t="str">
        <f ca="1">'SCC1'!A93</f>
        <v>CAN_120 终端电阻</v>
      </c>
      <c r="S138" s="566"/>
      <c r="T138" s="393"/>
      <c r="U138" s="468"/>
      <c r="V138" s="458"/>
      <c r="W138" s="544" t="s">
        <v>558</v>
      </c>
      <c r="X138" s="562">
        <f ca="1">'SCC1'!G56</f>
        <v>0</v>
      </c>
      <c r="Y138" s="562"/>
      <c r="Z138" s="516"/>
      <c r="AA138" s="456"/>
      <c r="AB138" s="456"/>
      <c r="AC138" s="456"/>
      <c r="AD138" s="456"/>
      <c r="AE138" s="393"/>
      <c r="AF138" s="393"/>
      <c r="AG138" s="393"/>
      <c r="AH138" s="580"/>
      <c r="AI138" s="580"/>
      <c r="AJ138" s="580"/>
      <c r="AK138" s="492" t="s">
        <v>825</v>
      </c>
      <c r="AL138" s="439"/>
      <c r="AM138" s="393"/>
      <c r="AN138" s="491"/>
      <c r="AO138" s="491"/>
      <c r="AP138" s="458"/>
      <c r="AQ138" s="439"/>
      <c r="AR138" s="439"/>
      <c r="AS138" s="439"/>
      <c r="AT138" s="502"/>
      <c r="AU138" s="407"/>
      <c r="AV138" s="398"/>
      <c r="AW138" s="398"/>
      <c r="AX138" s="398"/>
      <c r="AY138" s="398"/>
      <c r="AZ138" s="398"/>
      <c r="BA138" s="398"/>
    </row>
    <row r="139" ht="21.9" customHeight="1" spans="2:53">
      <c r="B139" s="420"/>
      <c r="C139" s="433"/>
      <c r="D139" s="511" t="s">
        <v>530</v>
      </c>
      <c r="E139" s="512"/>
      <c r="F139" s="516" t="str">
        <f ca="1">'SCC1'!G47</f>
        <v>右前转向灯</v>
      </c>
      <c r="G139" s="393"/>
      <c r="H139" s="440"/>
      <c r="I139" s="440"/>
      <c r="J139" s="544" t="s">
        <v>596</v>
      </c>
      <c r="K139" s="545"/>
      <c r="L139" s="546" t="str">
        <f ca="1">'SCC1'!G68</f>
        <v>近光灯</v>
      </c>
      <c r="M139" s="544" t="s">
        <v>615</v>
      </c>
      <c r="N139" s="516" t="str">
        <f ca="1">'SCC1'!G75</f>
        <v>行李仓灯</v>
      </c>
      <c r="O139" s="456"/>
      <c r="P139" s="457"/>
      <c r="Q139" s="544" t="s">
        <v>647</v>
      </c>
      <c r="R139" s="565" t="str">
        <f ca="1">'SCC1'!A89</f>
        <v>CAN1_ L</v>
      </c>
      <c r="S139" s="566"/>
      <c r="T139" s="393"/>
      <c r="U139" s="468"/>
      <c r="V139" s="458"/>
      <c r="W139" s="544" t="s">
        <v>549</v>
      </c>
      <c r="X139" s="562" t="str">
        <f ca="1">'SCC1'!G53</f>
        <v>后雾灯</v>
      </c>
      <c r="Y139" s="562"/>
      <c r="Z139" s="516"/>
      <c r="AA139" s="456"/>
      <c r="AB139" s="456"/>
      <c r="AC139" s="456"/>
      <c r="AD139" s="456"/>
      <c r="AE139" s="393"/>
      <c r="AF139" s="393"/>
      <c r="AG139" s="393"/>
      <c r="AH139" s="580"/>
      <c r="AI139" s="581"/>
      <c r="AJ139" s="581"/>
      <c r="AK139" s="494"/>
      <c r="AL139" s="439"/>
      <c r="AM139" s="393"/>
      <c r="AN139" s="491"/>
      <c r="AO139" s="491"/>
      <c r="AP139" s="458"/>
      <c r="AQ139" s="439"/>
      <c r="AR139" s="439"/>
      <c r="AS139" s="439"/>
      <c r="AT139" s="502"/>
      <c r="AU139" s="407"/>
      <c r="AV139" s="398"/>
      <c r="AW139" s="398"/>
      <c r="AX139" s="398"/>
      <c r="AY139" s="398"/>
      <c r="AZ139" s="398"/>
      <c r="BA139" s="398"/>
    </row>
    <row r="140" ht="21.9" customHeight="1" spans="2:53">
      <c r="B140" s="420"/>
      <c r="C140" s="433"/>
      <c r="D140" s="511" t="s">
        <v>533</v>
      </c>
      <c r="E140" s="512"/>
      <c r="F140" s="516" t="str">
        <f ca="1">'SCC1'!G48</f>
        <v>室内灯1</v>
      </c>
      <c r="G140" s="393"/>
      <c r="H140" s="440"/>
      <c r="I140" s="440"/>
      <c r="J140" s="544" t="s">
        <v>598</v>
      </c>
      <c r="K140" s="545"/>
      <c r="L140" s="546" t="str">
        <f ca="1">'SCC1'!G69</f>
        <v>投币机集中润滑</v>
      </c>
      <c r="M140" s="544" t="s">
        <v>618</v>
      </c>
      <c r="N140" s="516" t="str">
        <f ca="1">'SCC1'!G76</f>
        <v>监视器 GPS电源</v>
      </c>
      <c r="O140" s="456"/>
      <c r="P140" s="457"/>
      <c r="Q140" s="544" t="s">
        <v>650</v>
      </c>
      <c r="R140" s="565" t="str">
        <f ca="1">'SCC1'!A90</f>
        <v>CAN1_ H</v>
      </c>
      <c r="S140" s="566"/>
      <c r="T140" s="393"/>
      <c r="U140" s="468"/>
      <c r="V140" s="458"/>
      <c r="W140" s="544" t="s">
        <v>551</v>
      </c>
      <c r="X140" s="562" t="str">
        <f ca="1">'SCC1'!G54</f>
        <v>左后转向灯</v>
      </c>
      <c r="Y140" s="562"/>
      <c r="Z140" s="516"/>
      <c r="AA140" s="456"/>
      <c r="AB140" s="456"/>
      <c r="AC140" s="456"/>
      <c r="AD140" s="456"/>
      <c r="AE140" s="393"/>
      <c r="AF140" s="393"/>
      <c r="AG140" s="393"/>
      <c r="AH140" s="580"/>
      <c r="AI140" s="581"/>
      <c r="AJ140" s="581"/>
      <c r="AK140" s="439"/>
      <c r="AL140" s="439"/>
      <c r="AM140" s="393"/>
      <c r="AN140" s="491"/>
      <c r="AO140" s="491"/>
      <c r="AP140" s="458"/>
      <c r="AQ140" s="439"/>
      <c r="AR140" s="439"/>
      <c r="AS140" s="439"/>
      <c r="AT140" s="502"/>
      <c r="AU140" s="407"/>
      <c r="AV140" s="398"/>
      <c r="AW140" s="398"/>
      <c r="AX140" s="398"/>
      <c r="AY140" s="398"/>
      <c r="AZ140" s="398"/>
      <c r="BA140" s="398"/>
    </row>
    <row r="141" ht="21.9" customHeight="1" spans="2:53">
      <c r="B141" s="420"/>
      <c r="C141" s="433"/>
      <c r="D141" s="511" t="s">
        <v>537</v>
      </c>
      <c r="E141" s="512"/>
      <c r="F141" s="516" t="str">
        <f ca="1">'SCC1'!G49</f>
        <v>室内灯2</v>
      </c>
      <c r="G141" s="393"/>
      <c r="H141" s="440"/>
      <c r="I141" s="437"/>
      <c r="J141" s="544" t="s">
        <v>633</v>
      </c>
      <c r="K141" s="545"/>
      <c r="L141" s="546" t="str">
        <f ca="1">'SCC1'!G81</f>
        <v>前雾灯</v>
      </c>
      <c r="M141" s="544" t="s">
        <v>526</v>
      </c>
      <c r="N141" s="516" t="str">
        <f ca="1">'SCC1'!G46</f>
        <v>左前转向灯</v>
      </c>
      <c r="O141" s="456"/>
      <c r="P141" s="547"/>
      <c r="Q141" s="544" t="s">
        <v>657</v>
      </c>
      <c r="R141" s="567" t="str">
        <f ca="1">'SCC1'!C94</f>
        <v>GND</v>
      </c>
      <c r="S141" s="568"/>
      <c r="T141" s="393"/>
      <c r="U141" s="468"/>
      <c r="V141" s="458"/>
      <c r="W141" s="544" t="s">
        <v>560</v>
      </c>
      <c r="X141" s="562" t="str">
        <f ca="1">'SCC1'!G57</f>
        <v>司机灯</v>
      </c>
      <c r="Y141" s="562"/>
      <c r="Z141" s="516"/>
      <c r="AA141" s="456"/>
      <c r="AB141" s="456"/>
      <c r="AC141" s="456"/>
      <c r="AD141" s="456"/>
      <c r="AE141" s="393"/>
      <c r="AF141" s="393"/>
      <c r="AG141" s="393"/>
      <c r="AH141" s="580"/>
      <c r="AI141" s="580"/>
      <c r="AJ141" s="580"/>
      <c r="AK141" s="492" t="s">
        <v>826</v>
      </c>
      <c r="AL141" s="439"/>
      <c r="AM141" s="393"/>
      <c r="AN141" s="491"/>
      <c r="AO141" s="393"/>
      <c r="AP141" s="393"/>
      <c r="AQ141" s="393"/>
      <c r="AR141" s="393"/>
      <c r="AS141" s="503"/>
      <c r="AT141" s="502"/>
      <c r="AU141" s="407"/>
      <c r="AV141" s="398"/>
      <c r="AW141" s="398"/>
      <c r="AX141" s="398"/>
      <c r="AY141" s="398"/>
      <c r="AZ141" s="398"/>
      <c r="BA141" s="398"/>
    </row>
    <row r="142" ht="21.9" customHeight="1" spans="2:53">
      <c r="B142" s="420"/>
      <c r="C142" s="433"/>
      <c r="D142" s="511" t="s">
        <v>540</v>
      </c>
      <c r="E142" s="512"/>
      <c r="F142" s="516" t="str">
        <f ca="1">'SCC1'!G50</f>
        <v>门2关电磁阀</v>
      </c>
      <c r="G142" s="393"/>
      <c r="H142" s="437"/>
      <c r="I142" s="437"/>
      <c r="J142" s="544" t="s">
        <v>601</v>
      </c>
      <c r="K142" s="545"/>
      <c r="L142" s="546" t="str">
        <f ca="1">'SCC1'!G70</f>
        <v>倒车灯蜂鸣器</v>
      </c>
      <c r="M142" s="544" t="s">
        <v>543</v>
      </c>
      <c r="N142" s="516" t="str">
        <f ca="1">'SCC1'!G51</f>
        <v>刹车灯</v>
      </c>
      <c r="O142" s="456"/>
      <c r="P142" s="547"/>
      <c r="Q142" s="544" t="s">
        <v>652</v>
      </c>
      <c r="R142" s="565" t="str">
        <f ca="1">'SCC1'!A91</f>
        <v>CAN1_ L</v>
      </c>
      <c r="S142" s="566"/>
      <c r="T142" s="393"/>
      <c r="U142" s="468"/>
      <c r="V142" s="458"/>
      <c r="W142" s="544" t="s">
        <v>621</v>
      </c>
      <c r="X142" s="562" t="str">
        <f ca="1">'SCC1'!G77</f>
        <v>位置灯</v>
      </c>
      <c r="Y142" s="562"/>
      <c r="Z142" s="516"/>
      <c r="AA142" s="456"/>
      <c r="AB142" s="456"/>
      <c r="AC142" s="456"/>
      <c r="AD142" s="456"/>
      <c r="AE142" s="393"/>
      <c r="AF142" s="393"/>
      <c r="AG142" s="393"/>
      <c r="AH142" s="393"/>
      <c r="AI142" s="393"/>
      <c r="AJ142" s="393"/>
      <c r="AK142" s="494"/>
      <c r="AL142" s="435"/>
      <c r="AM142" s="393"/>
      <c r="AN142" s="393"/>
      <c r="AO142" s="393"/>
      <c r="AP142" s="393"/>
      <c r="AQ142" s="393"/>
      <c r="AR142" s="393"/>
      <c r="AS142" s="503"/>
      <c r="AT142" s="502"/>
      <c r="AU142" s="407"/>
      <c r="AV142" s="398"/>
      <c r="AW142" s="398"/>
      <c r="AX142" s="398"/>
      <c r="AY142" s="398"/>
      <c r="AZ142" s="398"/>
      <c r="BA142" s="398"/>
    </row>
    <row r="143" ht="21.9" customHeight="1" spans="2:53">
      <c r="B143" s="420"/>
      <c r="C143" s="433"/>
      <c r="D143" s="511" t="s">
        <v>476</v>
      </c>
      <c r="E143" s="512"/>
      <c r="F143" s="516">
        <f ca="1">'SCC1'!G24</f>
        <v>0</v>
      </c>
      <c r="G143" s="393"/>
      <c r="H143" s="517" t="str">
        <f ca="1">'SCC1'!C105</f>
        <v>总开关电1</v>
      </c>
      <c r="I143" s="437"/>
      <c r="J143" s="544" t="s">
        <v>604</v>
      </c>
      <c r="K143" s="545"/>
      <c r="L143" s="546" t="str">
        <f ca="1">'SCC1'!G71</f>
        <v>门1开电磁阀</v>
      </c>
      <c r="M143" s="544" t="s">
        <v>546</v>
      </c>
      <c r="N143" s="516" t="str">
        <f ca="1">'SCC1'!G52</f>
        <v>车门控制电源</v>
      </c>
      <c r="O143" s="456"/>
      <c r="P143" s="457"/>
      <c r="Q143" s="548" t="s">
        <v>653</v>
      </c>
      <c r="R143" s="569" t="str">
        <f ca="1">'SCC1'!A92</f>
        <v>CAN1_ H</v>
      </c>
      <c r="S143" s="570"/>
      <c r="T143" s="393"/>
      <c r="U143" s="468"/>
      <c r="V143" s="458"/>
      <c r="W143" s="544" t="s">
        <v>493</v>
      </c>
      <c r="X143" s="562" t="str">
        <f ca="1">'SCC1'!G31</f>
        <v>刹车信号</v>
      </c>
      <c r="Y143" s="562"/>
      <c r="Z143" s="516"/>
      <c r="AA143" s="456"/>
      <c r="AB143" s="456"/>
      <c r="AC143" s="456"/>
      <c r="AD143" s="456"/>
      <c r="AE143" s="393"/>
      <c r="AF143" s="393"/>
      <c r="AG143" s="393"/>
      <c r="AH143" s="393"/>
      <c r="AI143" s="393"/>
      <c r="AJ143" s="393"/>
      <c r="AK143" s="435"/>
      <c r="AL143" s="435"/>
      <c r="AM143" s="393"/>
      <c r="AN143" s="393"/>
      <c r="AO143" s="393"/>
      <c r="AP143" s="393"/>
      <c r="AQ143" s="393"/>
      <c r="AR143" s="393"/>
      <c r="AS143" s="503"/>
      <c r="AT143" s="502"/>
      <c r="AU143" s="407"/>
      <c r="AV143" s="398"/>
      <c r="AW143" s="398"/>
      <c r="AX143" s="398"/>
      <c r="AY143" s="398"/>
      <c r="AZ143" s="398"/>
      <c r="BA143" s="398"/>
    </row>
    <row r="144" ht="21.9" customHeight="1" spans="2:53">
      <c r="B144" s="420"/>
      <c r="C144" s="433"/>
      <c r="D144" s="511" t="s">
        <v>478</v>
      </c>
      <c r="E144" s="512"/>
      <c r="F144" s="516">
        <f ca="1">'SCC1'!G25</f>
        <v>0</v>
      </c>
      <c r="G144" s="393"/>
      <c r="H144" s="437"/>
      <c r="I144" s="437"/>
      <c r="J144" s="544" t="s">
        <v>607</v>
      </c>
      <c r="K144" s="545"/>
      <c r="L144" s="546" t="str">
        <f ca="1">'SCC1'!G72</f>
        <v>门1关电磁阀</v>
      </c>
      <c r="M144" s="544" t="s">
        <v>565</v>
      </c>
      <c r="N144" s="516" t="str">
        <f ca="1">'SCC1'!G59</f>
        <v>洗涤器</v>
      </c>
      <c r="O144" s="456"/>
      <c r="P144" s="457"/>
      <c r="Q144" s="456"/>
      <c r="R144" s="470"/>
      <c r="S144" s="470"/>
      <c r="T144" s="393"/>
      <c r="U144" s="468"/>
      <c r="V144" s="458"/>
      <c r="W144" s="544" t="s">
        <v>496</v>
      </c>
      <c r="X144" s="562">
        <f ca="1">'SCC1'!G32</f>
        <v>0</v>
      </c>
      <c r="Y144" s="562"/>
      <c r="Z144" s="516"/>
      <c r="AA144" s="456"/>
      <c r="AB144" s="578" t="str">
        <f ca="1">'SCC1'!C107</f>
        <v>总开关电2</v>
      </c>
      <c r="AC144" s="456"/>
      <c r="AD144" s="456"/>
      <c r="AE144" s="393"/>
      <c r="AF144" s="393"/>
      <c r="AG144" s="393"/>
      <c r="AH144" s="393"/>
      <c r="AI144" s="393"/>
      <c r="AJ144" s="393"/>
      <c r="AK144" s="435"/>
      <c r="AL144" s="435"/>
      <c r="AM144" s="393"/>
      <c r="AN144" s="393"/>
      <c r="AO144" s="393"/>
      <c r="AP144" s="393"/>
      <c r="AQ144" s="393"/>
      <c r="AR144" s="393"/>
      <c r="AS144" s="503"/>
      <c r="AT144" s="502"/>
      <c r="AU144" s="407"/>
      <c r="AV144" s="398"/>
      <c r="AW144" s="398"/>
      <c r="AX144" s="398"/>
      <c r="AY144" s="398"/>
      <c r="AZ144" s="398"/>
      <c r="BA144" s="398"/>
    </row>
    <row r="145" ht="21.9" customHeight="1" spans="2:53">
      <c r="B145" s="420"/>
      <c r="C145" s="433"/>
      <c r="D145" s="511" t="s">
        <v>453</v>
      </c>
      <c r="E145" s="512"/>
      <c r="F145" s="516" t="str">
        <f ca="1">'SCC1'!G15</f>
        <v>气压1报警</v>
      </c>
      <c r="G145" s="393"/>
      <c r="H145" s="437"/>
      <c r="I145" s="437"/>
      <c r="J145" s="544" t="s">
        <v>610</v>
      </c>
      <c r="K145" s="545"/>
      <c r="L145" s="546">
        <f ca="1">'SCC1'!G73</f>
        <v>0</v>
      </c>
      <c r="M145" s="544" t="s">
        <v>568</v>
      </c>
      <c r="N145" s="516" t="str">
        <f ca="1">'SCC1'!G60</f>
        <v>门2开电磁阀</v>
      </c>
      <c r="O145" s="456"/>
      <c r="P145" s="457"/>
      <c r="Q145" s="456"/>
      <c r="R145" s="470"/>
      <c r="S145" s="470"/>
      <c r="T145" s="393"/>
      <c r="U145" s="468"/>
      <c r="V145" s="458"/>
      <c r="W145" s="544" t="s">
        <v>502</v>
      </c>
      <c r="X145" s="562">
        <f ca="1">'SCC1'!G35</f>
        <v>0</v>
      </c>
      <c r="Y145" s="562"/>
      <c r="Z145" s="516"/>
      <c r="AA145" s="456"/>
      <c r="AB145" s="456"/>
      <c r="AC145" s="456"/>
      <c r="AD145" s="456"/>
      <c r="AE145" s="393"/>
      <c r="AF145" s="393"/>
      <c r="AG145" s="393"/>
      <c r="AH145" s="393"/>
      <c r="AI145" s="393"/>
      <c r="AJ145" s="393"/>
      <c r="AK145" s="435"/>
      <c r="AL145" s="435"/>
      <c r="AM145" s="393"/>
      <c r="AN145" s="393"/>
      <c r="AO145" s="393"/>
      <c r="AP145" s="393"/>
      <c r="AQ145" s="393"/>
      <c r="AR145" s="393"/>
      <c r="AS145" s="503"/>
      <c r="AT145" s="502"/>
      <c r="AU145" s="407"/>
      <c r="AV145" s="398"/>
      <c r="AW145" s="398"/>
      <c r="AX145" s="398"/>
      <c r="AY145" s="398"/>
      <c r="AZ145" s="398"/>
      <c r="BA145" s="398"/>
    </row>
    <row r="146" ht="21.9" customHeight="1" spans="2:53">
      <c r="B146" s="420"/>
      <c r="C146" s="433"/>
      <c r="D146" s="511" t="s">
        <v>456</v>
      </c>
      <c r="E146" s="512"/>
      <c r="F146" s="516" t="str">
        <f ca="1">'SCC1'!G16</f>
        <v>气压2报警</v>
      </c>
      <c r="G146" s="393"/>
      <c r="H146" s="437"/>
      <c r="I146" s="437"/>
      <c r="J146" s="544" t="s">
        <v>612</v>
      </c>
      <c r="K146" s="545"/>
      <c r="L146" s="546" t="str">
        <f ca="1">'SCC1'!G74</f>
        <v>干燥器</v>
      </c>
      <c r="M146" s="548" t="s">
        <v>571</v>
      </c>
      <c r="N146" s="523" t="str">
        <f ca="1">'SCC1'!G61</f>
        <v>传感器电源</v>
      </c>
      <c r="O146" s="456"/>
      <c r="P146" s="457"/>
      <c r="Q146" s="456"/>
      <c r="R146" s="470"/>
      <c r="S146" s="470"/>
      <c r="T146" s="393"/>
      <c r="U146" s="468"/>
      <c r="V146" s="458"/>
      <c r="W146" s="544" t="s">
        <v>489</v>
      </c>
      <c r="X146" s="562">
        <f ca="1">'SCC1'!G29</f>
        <v>0</v>
      </c>
      <c r="Y146" s="562"/>
      <c r="Z146" s="516"/>
      <c r="AA146" s="456"/>
      <c r="AB146" s="456"/>
      <c r="AC146" s="456"/>
      <c r="AD146" s="456"/>
      <c r="AE146" s="393"/>
      <c r="AF146" s="393"/>
      <c r="AG146" s="393"/>
      <c r="AH146" s="393"/>
      <c r="AI146" s="393"/>
      <c r="AJ146" s="393"/>
      <c r="AK146" s="492" t="s">
        <v>827</v>
      </c>
      <c r="AL146" s="435"/>
      <c r="AM146" s="393"/>
      <c r="AN146" s="393"/>
      <c r="AO146" s="393"/>
      <c r="AP146" s="393"/>
      <c r="AQ146" s="393"/>
      <c r="AR146" s="393"/>
      <c r="AS146" s="503"/>
      <c r="AT146" s="502"/>
      <c r="AU146" s="407"/>
      <c r="AV146" s="398"/>
      <c r="AW146" s="398"/>
      <c r="AX146" s="398"/>
      <c r="AY146" s="398"/>
      <c r="AZ146" s="398"/>
      <c r="BA146" s="398"/>
    </row>
    <row r="147" ht="21.9" customHeight="1" spans="2:53">
      <c r="B147" s="420"/>
      <c r="C147" s="433"/>
      <c r="D147" s="511" t="s">
        <v>459</v>
      </c>
      <c r="E147" s="512"/>
      <c r="F147" s="516">
        <f ca="1">'SCC1'!G17</f>
        <v>0</v>
      </c>
      <c r="G147" s="393"/>
      <c r="H147" s="437"/>
      <c r="I147" s="437"/>
      <c r="J147" s="544" t="s">
        <v>671</v>
      </c>
      <c r="K147" s="545"/>
      <c r="L147" s="516" t="str">
        <f ca="1">'SCC1'!A99</f>
        <v>CAN_120 终端电阻</v>
      </c>
      <c r="M147" s="549"/>
      <c r="N147" s="456"/>
      <c r="O147" s="456"/>
      <c r="P147" s="457"/>
      <c r="Q147" s="456"/>
      <c r="R147" s="456"/>
      <c r="S147" s="456"/>
      <c r="T147" s="456"/>
      <c r="U147" s="559"/>
      <c r="V147" s="456"/>
      <c r="W147" s="544" t="s">
        <v>491</v>
      </c>
      <c r="X147" s="562">
        <f ca="1">'SCC1'!G30</f>
        <v>0</v>
      </c>
      <c r="Y147" s="562"/>
      <c r="Z147" s="516"/>
      <c r="AA147" s="456"/>
      <c r="AB147" s="456"/>
      <c r="AC147" s="456"/>
      <c r="AD147" s="456"/>
      <c r="AE147" s="393"/>
      <c r="AF147" s="393"/>
      <c r="AG147" s="393"/>
      <c r="AH147" s="477"/>
      <c r="AI147" s="477"/>
      <c r="AJ147" s="477"/>
      <c r="AK147" s="494"/>
      <c r="AL147" s="435"/>
      <c r="AM147" s="393"/>
      <c r="AN147" s="393"/>
      <c r="AO147" s="393"/>
      <c r="AP147" s="393"/>
      <c r="AQ147" s="393"/>
      <c r="AR147" s="393"/>
      <c r="AS147" s="503"/>
      <c r="AT147" s="502"/>
      <c r="AU147" s="407"/>
      <c r="AV147" s="398"/>
      <c r="AW147" s="398"/>
      <c r="AX147" s="398"/>
      <c r="AY147" s="398"/>
      <c r="AZ147" s="398"/>
      <c r="BA147" s="398"/>
    </row>
    <row r="148" ht="21.9" customHeight="1" spans="2:53">
      <c r="B148" s="420"/>
      <c r="C148" s="433"/>
      <c r="D148" s="511" t="s">
        <v>463</v>
      </c>
      <c r="E148" s="512"/>
      <c r="F148" s="516" t="str">
        <f ca="1">'SCC1'!G19</f>
        <v>左前蹄片报警</v>
      </c>
      <c r="G148" s="393"/>
      <c r="H148" s="437"/>
      <c r="I148" s="437"/>
      <c r="J148" s="544" t="s">
        <v>665</v>
      </c>
      <c r="K148" s="545"/>
      <c r="L148" s="516" t="str">
        <f ca="1">'SCC1'!C97</f>
        <v>CAN2_L for cluster</v>
      </c>
      <c r="M148" s="549"/>
      <c r="N148" s="456"/>
      <c r="O148" s="456"/>
      <c r="P148" s="457"/>
      <c r="Q148" s="456"/>
      <c r="R148" s="456"/>
      <c r="S148" s="456"/>
      <c r="T148" s="456"/>
      <c r="U148" s="559"/>
      <c r="V148" s="456"/>
      <c r="W148" s="544" t="s">
        <v>480</v>
      </c>
      <c r="X148" s="562" t="str">
        <f ca="1">'SCC1'!G26</f>
        <v>模拟量测试用</v>
      </c>
      <c r="Y148" s="562"/>
      <c r="Z148" s="516"/>
      <c r="AA148" s="456"/>
      <c r="AB148" s="456"/>
      <c r="AC148" s="456"/>
      <c r="AD148" s="456"/>
      <c r="AE148" s="394"/>
      <c r="AF148" s="394"/>
      <c r="AG148" s="394"/>
      <c r="AH148" s="477"/>
      <c r="AI148" s="477"/>
      <c r="AJ148" s="477"/>
      <c r="AK148" s="435"/>
      <c r="AL148" s="435"/>
      <c r="AM148" s="393"/>
      <c r="AN148" s="393"/>
      <c r="AO148" s="393"/>
      <c r="AP148" s="393"/>
      <c r="AQ148" s="393"/>
      <c r="AR148" s="393"/>
      <c r="AS148" s="503"/>
      <c r="AT148" s="502"/>
      <c r="AU148" s="407"/>
      <c r="AV148" s="398"/>
      <c r="AW148" s="398"/>
      <c r="AX148" s="398"/>
      <c r="AY148" s="398"/>
      <c r="AZ148" s="398"/>
      <c r="BA148" s="398"/>
    </row>
    <row r="149" ht="21.9" customHeight="1" spans="2:53">
      <c r="B149" s="420"/>
      <c r="C149" s="433"/>
      <c r="D149" s="511" t="s">
        <v>466</v>
      </c>
      <c r="E149" s="512"/>
      <c r="F149" s="516" t="str">
        <f ca="1">'SCC1'!G20</f>
        <v>右前蹄片报警</v>
      </c>
      <c r="G149" s="393"/>
      <c r="H149" s="437"/>
      <c r="I149" s="437"/>
      <c r="J149" s="548" t="s">
        <v>668</v>
      </c>
      <c r="K149" s="550"/>
      <c r="L149" s="523" t="str">
        <f ca="1">'SCC1'!C98</f>
        <v>CAN2_H for cluster</v>
      </c>
      <c r="M149" s="549"/>
      <c r="N149" s="456"/>
      <c r="O149" s="456"/>
      <c r="P149" s="457"/>
      <c r="Q149" s="456"/>
      <c r="R149" s="456"/>
      <c r="S149" s="456"/>
      <c r="T149" s="456"/>
      <c r="U149" s="559"/>
      <c r="V149" s="456"/>
      <c r="W149" s="544" t="s">
        <v>483</v>
      </c>
      <c r="X149" s="562">
        <f ca="1">'SCC1'!G27</f>
        <v>0</v>
      </c>
      <c r="Y149" s="562"/>
      <c r="Z149" s="516"/>
      <c r="AA149" s="456"/>
      <c r="AB149" s="456"/>
      <c r="AC149" s="456"/>
      <c r="AD149" s="456"/>
      <c r="AE149" s="394"/>
      <c r="AF149" s="394"/>
      <c r="AG149" s="394"/>
      <c r="AH149" s="477"/>
      <c r="AI149" s="477"/>
      <c r="AJ149" s="477"/>
      <c r="AK149" s="435"/>
      <c r="AL149" s="435"/>
      <c r="AM149" s="393"/>
      <c r="AN149" s="393"/>
      <c r="AO149" s="393"/>
      <c r="AP149" s="393"/>
      <c r="AQ149" s="393"/>
      <c r="AR149" s="393"/>
      <c r="AS149" s="503"/>
      <c r="AT149" s="502"/>
      <c r="AU149" s="407"/>
      <c r="AV149" s="398"/>
      <c r="AW149" s="398"/>
      <c r="AX149" s="398"/>
      <c r="AY149" s="398"/>
      <c r="AZ149" s="398"/>
      <c r="BA149" s="398"/>
    </row>
    <row r="150" ht="21.9" customHeight="1" spans="2:53">
      <c r="B150" s="420"/>
      <c r="C150" s="433"/>
      <c r="D150" s="511" t="s">
        <v>469</v>
      </c>
      <c r="E150" s="512"/>
      <c r="F150" s="516" t="str">
        <f ca="1">'SCC1'!G21</f>
        <v>驻车信号</v>
      </c>
      <c r="G150" s="393"/>
      <c r="H150" s="437"/>
      <c r="I150" s="437"/>
      <c r="J150" s="393"/>
      <c r="K150" s="393"/>
      <c r="L150" s="456"/>
      <c r="M150" s="549"/>
      <c r="N150" s="456"/>
      <c r="O150" s="456"/>
      <c r="P150" s="457"/>
      <c r="Q150" s="456"/>
      <c r="R150" s="456"/>
      <c r="S150" s="456"/>
      <c r="T150" s="456"/>
      <c r="U150" s="559"/>
      <c r="V150" s="456"/>
      <c r="W150" s="544" t="s">
        <v>638</v>
      </c>
      <c r="X150" s="562" t="str">
        <f ca="1">'SCC1'!G83</f>
        <v>传感器电源</v>
      </c>
      <c r="Y150" s="562"/>
      <c r="Z150" s="516"/>
      <c r="AA150" s="456"/>
      <c r="AB150" s="456"/>
      <c r="AC150" s="456"/>
      <c r="AD150" s="456"/>
      <c r="AE150" s="394"/>
      <c r="AF150" s="394"/>
      <c r="AG150" s="394"/>
      <c r="AH150" s="393"/>
      <c r="AI150" s="393"/>
      <c r="AJ150" s="393"/>
      <c r="AK150" s="435"/>
      <c r="AL150" s="435"/>
      <c r="AM150" s="393"/>
      <c r="AN150" s="393"/>
      <c r="AO150" s="393"/>
      <c r="AP150" s="393"/>
      <c r="AQ150" s="393"/>
      <c r="AR150" s="393"/>
      <c r="AS150" s="503"/>
      <c r="AT150" s="502"/>
      <c r="AU150" s="407"/>
      <c r="AV150" s="398"/>
      <c r="AW150" s="398"/>
      <c r="AX150" s="398"/>
      <c r="AY150" s="398"/>
      <c r="AZ150" s="398"/>
      <c r="BA150" s="398"/>
    </row>
    <row r="151" ht="21.9" customHeight="1" spans="2:53">
      <c r="B151" s="420"/>
      <c r="C151" s="433"/>
      <c r="D151" s="518" t="s">
        <v>472</v>
      </c>
      <c r="E151" s="519"/>
      <c r="F151" s="520">
        <f ca="1">'SCC1'!G22</f>
        <v>0</v>
      </c>
      <c r="G151" s="393"/>
      <c r="H151" s="437"/>
      <c r="I151" s="437"/>
      <c r="J151" s="393"/>
      <c r="K151" s="393"/>
      <c r="L151" s="456"/>
      <c r="M151" s="549"/>
      <c r="N151" s="456"/>
      <c r="O151" s="456"/>
      <c r="P151" s="457"/>
      <c r="Q151" s="456"/>
      <c r="R151" s="456"/>
      <c r="S151" s="456"/>
      <c r="T151" s="456"/>
      <c r="U151" s="559"/>
      <c r="V151" s="456"/>
      <c r="W151" s="544" t="s">
        <v>642</v>
      </c>
      <c r="X151" s="562" t="str">
        <f ca="1">'SCC1'!G84</f>
        <v>传感器电源</v>
      </c>
      <c r="Y151" s="562"/>
      <c r="Z151" s="516"/>
      <c r="AA151" s="456"/>
      <c r="AB151" s="456"/>
      <c r="AC151" s="456"/>
      <c r="AD151" s="456"/>
      <c r="AE151" s="394"/>
      <c r="AF151" s="394"/>
      <c r="AG151" s="394"/>
      <c r="AH151" s="393"/>
      <c r="AI151" s="393"/>
      <c r="AJ151" s="393"/>
      <c r="AK151" s="435"/>
      <c r="AL151" s="435"/>
      <c r="AM151" s="393"/>
      <c r="AN151" s="393"/>
      <c r="AO151" s="393"/>
      <c r="AP151" s="393"/>
      <c r="AQ151" s="393"/>
      <c r="AR151" s="393"/>
      <c r="AS151" s="503"/>
      <c r="AT151" s="502"/>
      <c r="AU151" s="407"/>
      <c r="AV151" s="398"/>
      <c r="AW151" s="398"/>
      <c r="AX151" s="398"/>
      <c r="AY151" s="398"/>
      <c r="AZ151" s="398"/>
      <c r="BA151" s="398"/>
    </row>
    <row r="152" ht="21.9" customHeight="1" spans="2:53">
      <c r="B152" s="420"/>
      <c r="C152" s="433"/>
      <c r="D152" s="521" t="s">
        <v>474</v>
      </c>
      <c r="E152" s="522"/>
      <c r="F152" s="523">
        <f ca="1">'SCC1'!G23</f>
        <v>0</v>
      </c>
      <c r="G152" s="393"/>
      <c r="H152" s="437"/>
      <c r="I152" s="437"/>
      <c r="J152" s="393"/>
      <c r="K152" s="393"/>
      <c r="L152" s="456"/>
      <c r="M152" s="549"/>
      <c r="N152" s="456"/>
      <c r="O152" s="456"/>
      <c r="P152" s="457"/>
      <c r="Q152" s="456"/>
      <c r="R152" s="456"/>
      <c r="S152" s="456"/>
      <c r="T152" s="456"/>
      <c r="U152" s="559"/>
      <c r="V152" s="456"/>
      <c r="W152" s="548" t="s">
        <v>485</v>
      </c>
      <c r="X152" s="571" t="str">
        <f ca="1">'SCC1'!G28</f>
        <v>雨刮停位信号</v>
      </c>
      <c r="Y152" s="571"/>
      <c r="Z152" s="523"/>
      <c r="AA152" s="456"/>
      <c r="AB152" s="456"/>
      <c r="AC152" s="456"/>
      <c r="AD152" s="456"/>
      <c r="AE152" s="393"/>
      <c r="AF152" s="393"/>
      <c r="AG152" s="393"/>
      <c r="AH152" s="393"/>
      <c r="AI152" s="393"/>
      <c r="AJ152" s="393"/>
      <c r="AK152" s="435"/>
      <c r="AL152" s="435"/>
      <c r="AM152" s="393"/>
      <c r="AN152" s="393"/>
      <c r="AO152" s="393"/>
      <c r="AP152" s="393"/>
      <c r="AQ152" s="393"/>
      <c r="AR152" s="393"/>
      <c r="AS152" s="503"/>
      <c r="AT152" s="502"/>
      <c r="AU152" s="407"/>
      <c r="AV152" s="398"/>
      <c r="AW152" s="398"/>
      <c r="AX152" s="398"/>
      <c r="AY152" s="398"/>
      <c r="AZ152" s="398"/>
      <c r="BA152" s="398"/>
    </row>
    <row r="153" customHeight="1" spans="2:53">
      <c r="B153" s="420"/>
      <c r="C153" s="524"/>
      <c r="D153" s="525"/>
      <c r="E153" s="489"/>
      <c r="F153" s="526"/>
      <c r="G153" s="488"/>
      <c r="H153" s="527"/>
      <c r="I153" s="527"/>
      <c r="J153" s="488"/>
      <c r="K153" s="475"/>
      <c r="L153" s="475"/>
      <c r="M153" s="551"/>
      <c r="N153" s="475"/>
      <c r="O153" s="475"/>
      <c r="P153" s="552"/>
      <c r="Q153" s="475"/>
      <c r="R153" s="475"/>
      <c r="S153" s="475"/>
      <c r="T153" s="475"/>
      <c r="U153" s="475"/>
      <c r="V153" s="552"/>
      <c r="W153" s="475"/>
      <c r="X153" s="475"/>
      <c r="Y153" s="475"/>
      <c r="Z153" s="475"/>
      <c r="AA153" s="475"/>
      <c r="AB153" s="552"/>
      <c r="AC153" s="475"/>
      <c r="AD153" s="475"/>
      <c r="AE153" s="488"/>
      <c r="AF153" s="488"/>
      <c r="AG153" s="488"/>
      <c r="AH153" s="582"/>
      <c r="AI153" s="582"/>
      <c r="AJ153" s="582"/>
      <c r="AK153" s="583"/>
      <c r="AL153" s="416"/>
      <c r="AM153" s="418"/>
      <c r="AN153" s="418"/>
      <c r="AO153" s="418"/>
      <c r="AP153" s="418"/>
      <c r="AQ153" s="418"/>
      <c r="AR153" s="418"/>
      <c r="AS153" s="596"/>
      <c r="AT153" s="597"/>
      <c r="AU153" s="407"/>
      <c r="AV153" s="398"/>
      <c r="AW153" s="398"/>
      <c r="AX153" s="398"/>
      <c r="AY153" s="398"/>
      <c r="AZ153" s="398"/>
      <c r="BA153" s="398"/>
    </row>
    <row r="154" customHeight="1" spans="2:47">
      <c r="B154" s="528"/>
      <c r="C154" s="529"/>
      <c r="D154" s="530"/>
      <c r="E154" s="530"/>
      <c r="F154" s="531"/>
      <c r="G154" s="532"/>
      <c r="H154" s="533"/>
      <c r="I154" s="533"/>
      <c r="J154" s="532"/>
      <c r="K154" s="553"/>
      <c r="L154" s="553"/>
      <c r="M154" s="554"/>
      <c r="N154" s="553"/>
      <c r="O154" s="553"/>
      <c r="P154" s="555"/>
      <c r="Q154" s="553"/>
      <c r="R154" s="553"/>
      <c r="S154" s="553"/>
      <c r="T154" s="553"/>
      <c r="U154" s="572"/>
      <c r="V154" s="553"/>
      <c r="W154" s="553"/>
      <c r="X154" s="553"/>
      <c r="Y154" s="553"/>
      <c r="Z154" s="553"/>
      <c r="AA154" s="553"/>
      <c r="AB154" s="553"/>
      <c r="AC154" s="553"/>
      <c r="AD154" s="553"/>
      <c r="AE154" s="532"/>
      <c r="AF154" s="532"/>
      <c r="AG154" s="532"/>
      <c r="AH154" s="532"/>
      <c r="AI154" s="532"/>
      <c r="AJ154" s="532"/>
      <c r="AK154" s="532"/>
      <c r="AL154" s="532"/>
      <c r="AM154" s="383"/>
      <c r="AN154" s="383"/>
      <c r="AO154" s="383"/>
      <c r="AP154" s="383"/>
      <c r="AQ154" s="383"/>
      <c r="AR154" s="383"/>
      <c r="AS154" s="402"/>
      <c r="AT154" s="383"/>
      <c r="AU154" s="407"/>
    </row>
    <row r="155" customHeight="1" spans="2:47">
      <c r="B155" s="528"/>
      <c r="C155" s="529"/>
      <c r="D155" s="530"/>
      <c r="E155" s="530"/>
      <c r="F155" s="531"/>
      <c r="G155" s="532"/>
      <c r="H155" s="533"/>
      <c r="I155" s="533"/>
      <c r="J155" s="532"/>
      <c r="K155" s="553"/>
      <c r="L155" s="553"/>
      <c r="M155" s="554"/>
      <c r="N155" s="553"/>
      <c r="O155" s="553"/>
      <c r="P155" s="555"/>
      <c r="Q155" s="553"/>
      <c r="R155" s="553"/>
      <c r="S155" s="553"/>
      <c r="T155" s="553"/>
      <c r="U155" s="572"/>
      <c r="V155" s="553"/>
      <c r="W155" s="553"/>
      <c r="X155" s="553"/>
      <c r="Y155" s="553"/>
      <c r="Z155" s="553"/>
      <c r="AA155" s="553"/>
      <c r="AB155" s="553"/>
      <c r="AC155" s="553"/>
      <c r="AD155" s="553"/>
      <c r="AE155" s="532"/>
      <c r="AF155" s="532"/>
      <c r="AG155" s="532"/>
      <c r="AH155" s="532"/>
      <c r="AI155" s="532"/>
      <c r="AJ155" s="532"/>
      <c r="AK155" s="532"/>
      <c r="AL155" s="532"/>
      <c r="AM155" s="584" t="s">
        <v>828</v>
      </c>
      <c r="AN155" s="585"/>
      <c r="AO155" s="584"/>
      <c r="AP155" s="593"/>
      <c r="AQ155" s="593"/>
      <c r="AR155" s="598" t="s">
        <v>829</v>
      </c>
      <c r="AS155" s="599"/>
      <c r="AT155" s="600"/>
      <c r="AU155" s="407"/>
    </row>
    <row r="156" customHeight="1" spans="2:47">
      <c r="B156" s="528"/>
      <c r="C156" s="529"/>
      <c r="D156" s="530"/>
      <c r="E156" s="530"/>
      <c r="F156" s="531"/>
      <c r="G156" s="532"/>
      <c r="H156" s="533"/>
      <c r="I156" s="533"/>
      <c r="J156" s="532"/>
      <c r="K156" s="553"/>
      <c r="L156" s="553"/>
      <c r="M156" s="554"/>
      <c r="N156" s="553"/>
      <c r="O156" s="553"/>
      <c r="P156" s="555"/>
      <c r="Q156" s="553"/>
      <c r="R156" s="553"/>
      <c r="S156" s="553"/>
      <c r="T156" s="553"/>
      <c r="U156" s="572"/>
      <c r="V156" s="553"/>
      <c r="W156" s="553"/>
      <c r="X156" s="553"/>
      <c r="Y156" s="553"/>
      <c r="Z156" s="553"/>
      <c r="AA156" s="553"/>
      <c r="AB156" s="553"/>
      <c r="AC156" s="553"/>
      <c r="AD156" s="553"/>
      <c r="AE156" s="532"/>
      <c r="AF156" s="532"/>
      <c r="AG156" s="532"/>
      <c r="AH156" s="532"/>
      <c r="AI156" s="532"/>
      <c r="AJ156" s="532"/>
      <c r="AK156" s="532"/>
      <c r="AL156" s="532"/>
      <c r="AM156" s="586" t="s">
        <v>830</v>
      </c>
      <c r="AN156" s="587"/>
      <c r="AO156" s="586"/>
      <c r="AP156" s="383"/>
      <c r="AQ156" s="383"/>
      <c r="AR156" s="601"/>
      <c r="AS156" s="602"/>
      <c r="AT156" s="603"/>
      <c r="AU156" s="407"/>
    </row>
    <row r="157" customHeight="1" spans="2:47">
      <c r="B157" s="528"/>
      <c r="C157" s="529"/>
      <c r="D157" s="530"/>
      <c r="E157" s="530"/>
      <c r="F157" s="531"/>
      <c r="G157" s="532"/>
      <c r="H157" s="533"/>
      <c r="I157" s="533"/>
      <c r="J157" s="532"/>
      <c r="K157" s="553"/>
      <c r="L157" s="553"/>
      <c r="M157" s="554"/>
      <c r="N157" s="553"/>
      <c r="O157" s="553"/>
      <c r="P157" s="555"/>
      <c r="Q157" s="553"/>
      <c r="R157" s="553"/>
      <c r="S157" s="553"/>
      <c r="T157" s="553"/>
      <c r="U157" s="572"/>
      <c r="V157" s="553"/>
      <c r="W157" s="553"/>
      <c r="X157" s="553"/>
      <c r="Y157" s="553"/>
      <c r="Z157" s="553"/>
      <c r="AA157" s="553"/>
      <c r="AB157" s="553"/>
      <c r="AC157" s="553"/>
      <c r="AD157" s="553"/>
      <c r="AE157" s="532"/>
      <c r="AF157" s="532"/>
      <c r="AG157" s="532"/>
      <c r="AH157" s="532"/>
      <c r="AI157" s="532"/>
      <c r="AJ157" s="532"/>
      <c r="AK157" s="532"/>
      <c r="AL157" s="588"/>
      <c r="AM157" s="589" t="s">
        <v>831</v>
      </c>
      <c r="AN157" s="590"/>
      <c r="AO157" s="586"/>
      <c r="AP157" s="383"/>
      <c r="AQ157" s="383"/>
      <c r="AR157" s="601"/>
      <c r="AS157" s="602"/>
      <c r="AT157" s="603"/>
      <c r="AU157" s="407"/>
    </row>
    <row r="158" customHeight="1" spans="2:47">
      <c r="B158" s="528"/>
      <c r="C158" s="534"/>
      <c r="D158" s="530"/>
      <c r="E158" s="535"/>
      <c r="F158" s="534"/>
      <c r="G158" s="532"/>
      <c r="H158" s="533"/>
      <c r="I158" s="533"/>
      <c r="J158" s="532"/>
      <c r="K158" s="553"/>
      <c r="L158" s="553"/>
      <c r="M158" s="554"/>
      <c r="N158" s="553"/>
      <c r="O158" s="553"/>
      <c r="P158" s="555"/>
      <c r="Q158" s="553"/>
      <c r="R158" s="553"/>
      <c r="S158" s="553"/>
      <c r="T158" s="553"/>
      <c r="U158" s="572"/>
      <c r="V158" s="553"/>
      <c r="W158" s="553"/>
      <c r="X158" s="553"/>
      <c r="Y158" s="553"/>
      <c r="Z158" s="553"/>
      <c r="AA158" s="553"/>
      <c r="AB158" s="553"/>
      <c r="AC158" s="553"/>
      <c r="AD158" s="553"/>
      <c r="AE158" s="532"/>
      <c r="AF158" s="532"/>
      <c r="AG158" s="532"/>
      <c r="AH158" s="532"/>
      <c r="AI158" s="532"/>
      <c r="AJ158" s="532"/>
      <c r="AK158" s="532"/>
      <c r="AL158" s="532"/>
      <c r="AM158" s="586" t="s">
        <v>832</v>
      </c>
      <c r="AN158" s="587"/>
      <c r="AO158" s="591" t="s">
        <v>833</v>
      </c>
      <c r="AP158" s="604"/>
      <c r="AQ158" s="592"/>
      <c r="AR158" s="601"/>
      <c r="AS158" s="602"/>
      <c r="AT158" s="603"/>
      <c r="AU158" s="407"/>
    </row>
    <row r="159" customHeight="1" spans="2:47">
      <c r="B159" s="528"/>
      <c r="C159" s="529"/>
      <c r="D159" s="530"/>
      <c r="E159" s="530"/>
      <c r="F159" s="529"/>
      <c r="G159" s="532"/>
      <c r="H159" s="533"/>
      <c r="I159" s="533"/>
      <c r="J159" s="532"/>
      <c r="K159" s="553"/>
      <c r="L159" s="553"/>
      <c r="M159" s="554"/>
      <c r="N159" s="553"/>
      <c r="O159" s="553"/>
      <c r="P159" s="555"/>
      <c r="Q159" s="553"/>
      <c r="R159" s="553"/>
      <c r="S159" s="553"/>
      <c r="T159" s="553"/>
      <c r="U159" s="572"/>
      <c r="V159" s="553"/>
      <c r="W159" s="553"/>
      <c r="X159" s="553"/>
      <c r="Y159" s="553"/>
      <c r="Z159" s="553"/>
      <c r="AA159" s="553"/>
      <c r="AB159" s="553"/>
      <c r="AC159" s="553"/>
      <c r="AD159" s="553"/>
      <c r="AE159" s="532"/>
      <c r="AF159" s="532"/>
      <c r="AG159" s="532"/>
      <c r="AH159" s="532"/>
      <c r="AI159" s="532"/>
      <c r="AJ159" s="532"/>
      <c r="AK159" s="532"/>
      <c r="AL159" s="532"/>
      <c r="AM159" s="586"/>
      <c r="AN159" s="587"/>
      <c r="AO159" s="605"/>
      <c r="AP159" s="606"/>
      <c r="AQ159" s="606"/>
      <c r="AR159" s="601"/>
      <c r="AS159" s="602"/>
      <c r="AT159" s="603"/>
      <c r="AU159" s="407"/>
    </row>
    <row r="160" customHeight="1" spans="2:47">
      <c r="B160" s="528"/>
      <c r="C160" s="529"/>
      <c r="D160" s="530"/>
      <c r="E160" s="530"/>
      <c r="F160" s="529"/>
      <c r="G160" s="532"/>
      <c r="H160" s="533"/>
      <c r="I160" s="533"/>
      <c r="J160" s="532"/>
      <c r="K160" s="553"/>
      <c r="L160" s="553"/>
      <c r="M160" s="554"/>
      <c r="N160" s="553"/>
      <c r="O160" s="553"/>
      <c r="P160" s="555"/>
      <c r="Q160" s="553"/>
      <c r="R160" s="553"/>
      <c r="S160" s="553"/>
      <c r="T160" s="553"/>
      <c r="U160" s="572"/>
      <c r="V160" s="553"/>
      <c r="W160" s="553"/>
      <c r="X160" s="553"/>
      <c r="Y160" s="553"/>
      <c r="Z160" s="553"/>
      <c r="AA160" s="553"/>
      <c r="AB160" s="553"/>
      <c r="AC160" s="553"/>
      <c r="AD160" s="553"/>
      <c r="AE160" s="532"/>
      <c r="AF160" s="532"/>
      <c r="AG160" s="532"/>
      <c r="AH160" s="532"/>
      <c r="AI160" s="532"/>
      <c r="AJ160" s="532"/>
      <c r="AK160" s="532"/>
      <c r="AL160" s="532"/>
      <c r="AM160" s="591" t="s">
        <v>834</v>
      </c>
      <c r="AN160" s="592"/>
      <c r="AO160" s="607"/>
      <c r="AP160" s="608"/>
      <c r="AQ160" s="608"/>
      <c r="AR160" s="609"/>
      <c r="AS160" s="610"/>
      <c r="AT160" s="611"/>
      <c r="AU160" s="407"/>
    </row>
    <row r="161" customHeight="1" spans="2:47">
      <c r="B161" s="528"/>
      <c r="C161" s="529"/>
      <c r="D161" s="530"/>
      <c r="E161" s="530"/>
      <c r="F161" s="529"/>
      <c r="G161" s="532"/>
      <c r="H161" s="533"/>
      <c r="I161" s="533"/>
      <c r="J161" s="532"/>
      <c r="K161" s="553"/>
      <c r="L161" s="553"/>
      <c r="M161" s="554"/>
      <c r="N161" s="553"/>
      <c r="O161" s="553"/>
      <c r="P161" s="555"/>
      <c r="Q161" s="553"/>
      <c r="R161" s="553"/>
      <c r="S161" s="553"/>
      <c r="T161" s="553"/>
      <c r="U161" s="572"/>
      <c r="V161" s="553"/>
      <c r="W161" s="553"/>
      <c r="X161" s="553"/>
      <c r="Y161" s="553"/>
      <c r="Z161" s="553"/>
      <c r="AA161" s="553"/>
      <c r="AB161" s="553"/>
      <c r="AC161" s="553"/>
      <c r="AD161" s="553"/>
      <c r="AE161" s="532"/>
      <c r="AF161" s="532"/>
      <c r="AG161" s="532"/>
      <c r="AH161" s="532"/>
      <c r="AI161" s="532"/>
      <c r="AJ161" s="532"/>
      <c r="AK161" s="532"/>
      <c r="AL161" s="532"/>
      <c r="AM161" s="586" t="s">
        <v>835</v>
      </c>
      <c r="AN161" s="587"/>
      <c r="AO161" s="593" t="s">
        <v>836</v>
      </c>
      <c r="AP161" s="585"/>
      <c r="AQ161" s="612" t="s">
        <v>837</v>
      </c>
      <c r="AR161" s="613"/>
      <c r="AS161" s="614" t="s">
        <v>838</v>
      </c>
      <c r="AT161" s="585" t="s">
        <v>839</v>
      </c>
      <c r="AU161" s="407"/>
    </row>
    <row r="162" customHeight="1" spans="2:47">
      <c r="B162" s="528"/>
      <c r="C162" s="529"/>
      <c r="D162" s="530"/>
      <c r="E162" s="530"/>
      <c r="F162" s="529"/>
      <c r="G162" s="532"/>
      <c r="H162" s="533"/>
      <c r="I162" s="533"/>
      <c r="J162" s="532"/>
      <c r="K162" s="553"/>
      <c r="L162" s="553"/>
      <c r="M162" s="554"/>
      <c r="N162" s="553"/>
      <c r="O162" s="553"/>
      <c r="P162" s="555"/>
      <c r="Q162" s="553"/>
      <c r="R162" s="553"/>
      <c r="S162" s="553"/>
      <c r="T162" s="553"/>
      <c r="U162" s="572"/>
      <c r="V162" s="553"/>
      <c r="W162" s="553"/>
      <c r="X162" s="553"/>
      <c r="Y162" s="553"/>
      <c r="Z162" s="553"/>
      <c r="AA162" s="553"/>
      <c r="AB162" s="553"/>
      <c r="AC162" s="553"/>
      <c r="AD162" s="553"/>
      <c r="AE162" s="532"/>
      <c r="AF162" s="532"/>
      <c r="AG162" s="532"/>
      <c r="AH162" s="532"/>
      <c r="AI162" s="532"/>
      <c r="AJ162" s="532"/>
      <c r="AK162" s="532"/>
      <c r="AL162" s="532"/>
      <c r="AM162" s="586"/>
      <c r="AN162" s="587"/>
      <c r="AO162" s="615" t="e">
        <f ca="1">#REF!</f>
        <v>#REF!</v>
      </c>
      <c r="AP162" s="587"/>
      <c r="AQ162" s="616" t="e">
        <f ca="1">#REF!</f>
        <v>#REF!</v>
      </c>
      <c r="AR162" s="617"/>
      <c r="AS162" s="618"/>
      <c r="AT162" s="587"/>
      <c r="AU162" s="407"/>
    </row>
    <row r="163" customHeight="1" spans="2:47">
      <c r="B163" s="528"/>
      <c r="C163" s="536"/>
      <c r="D163" s="530"/>
      <c r="E163" s="529"/>
      <c r="F163" s="530"/>
      <c r="G163" s="532"/>
      <c r="H163" s="533"/>
      <c r="I163" s="533"/>
      <c r="J163" s="532"/>
      <c r="K163" s="553"/>
      <c r="L163" s="553"/>
      <c r="M163" s="554"/>
      <c r="N163" s="553"/>
      <c r="O163" s="553"/>
      <c r="P163" s="555"/>
      <c r="Q163" s="553"/>
      <c r="R163" s="553"/>
      <c r="S163" s="553"/>
      <c r="T163" s="553"/>
      <c r="U163" s="572"/>
      <c r="V163" s="553"/>
      <c r="W163" s="553"/>
      <c r="X163" s="553"/>
      <c r="Y163" s="553"/>
      <c r="Z163" s="553"/>
      <c r="AA163" s="553"/>
      <c r="AB163" s="553"/>
      <c r="AC163" s="553"/>
      <c r="AD163" s="553"/>
      <c r="AE163" s="532"/>
      <c r="AF163" s="532"/>
      <c r="AG163" s="532"/>
      <c r="AH163" s="532"/>
      <c r="AI163" s="532"/>
      <c r="AJ163" s="532"/>
      <c r="AK163" s="532"/>
      <c r="AL163" s="532"/>
      <c r="AM163" s="589" t="s">
        <v>834</v>
      </c>
      <c r="AN163" s="590"/>
      <c r="AO163" s="589"/>
      <c r="AP163" s="590"/>
      <c r="AQ163" s="619"/>
      <c r="AR163" s="620"/>
      <c r="AS163" s="621"/>
      <c r="AT163" s="622">
        <v>0</v>
      </c>
      <c r="AU163" s="407"/>
    </row>
    <row r="164" customHeight="1" spans="2:47">
      <c r="B164" s="528"/>
      <c r="C164" s="536"/>
      <c r="D164" s="530"/>
      <c r="E164" s="532"/>
      <c r="F164" s="529"/>
      <c r="G164" s="532"/>
      <c r="H164" s="533"/>
      <c r="I164" s="533"/>
      <c r="J164" s="532"/>
      <c r="K164" s="553"/>
      <c r="L164" s="553"/>
      <c r="M164" s="554"/>
      <c r="N164" s="553"/>
      <c r="O164" s="553"/>
      <c r="P164" s="555"/>
      <c r="Q164" s="553"/>
      <c r="R164" s="553"/>
      <c r="S164" s="553"/>
      <c r="T164" s="553"/>
      <c r="U164" s="572"/>
      <c r="V164" s="553"/>
      <c r="W164" s="553"/>
      <c r="X164" s="553"/>
      <c r="Y164" s="553"/>
      <c r="Z164" s="553"/>
      <c r="AA164" s="553"/>
      <c r="AB164" s="553"/>
      <c r="AC164" s="553"/>
      <c r="AD164" s="553"/>
      <c r="AE164" s="532"/>
      <c r="AF164" s="532"/>
      <c r="AG164" s="532"/>
      <c r="AH164" s="532"/>
      <c r="AI164" s="532"/>
      <c r="AJ164" s="532"/>
      <c r="AK164" s="532"/>
      <c r="AL164" s="532"/>
      <c r="AM164" s="586" t="s">
        <v>840</v>
      </c>
      <c r="AN164" s="587"/>
      <c r="AO164" s="383" t="s">
        <v>841</v>
      </c>
      <c r="AP164" s="587"/>
      <c r="AQ164" s="586" t="s">
        <v>842</v>
      </c>
      <c r="AR164" s="587"/>
      <c r="AS164" s="623"/>
      <c r="AT164" s="622"/>
      <c r="AU164" s="407"/>
    </row>
    <row r="165" customHeight="1" spans="2:47">
      <c r="B165" s="528"/>
      <c r="C165" s="536"/>
      <c r="D165" s="529"/>
      <c r="E165" s="537"/>
      <c r="F165" s="529"/>
      <c r="G165" s="532"/>
      <c r="H165" s="533"/>
      <c r="I165" s="533"/>
      <c r="J165" s="532"/>
      <c r="K165" s="553"/>
      <c r="L165" s="553"/>
      <c r="M165" s="554"/>
      <c r="N165" s="553"/>
      <c r="O165" s="553"/>
      <c r="P165" s="555"/>
      <c r="Q165" s="553"/>
      <c r="R165" s="553"/>
      <c r="S165" s="553"/>
      <c r="T165" s="553"/>
      <c r="U165" s="572"/>
      <c r="V165" s="553"/>
      <c r="W165" s="553"/>
      <c r="X165" s="553"/>
      <c r="Y165" s="553"/>
      <c r="Z165" s="553"/>
      <c r="AA165" s="553"/>
      <c r="AB165" s="553"/>
      <c r="AC165" s="553"/>
      <c r="AD165" s="553"/>
      <c r="AE165" s="532"/>
      <c r="AF165" s="532"/>
      <c r="AG165" s="532"/>
      <c r="AH165" s="532"/>
      <c r="AI165" s="532"/>
      <c r="AJ165" s="532"/>
      <c r="AK165" s="532"/>
      <c r="AL165" s="532"/>
      <c r="AM165" s="586"/>
      <c r="AN165" s="587"/>
      <c r="AO165" s="586"/>
      <c r="AP165" s="587"/>
      <c r="AQ165" s="624" t="e">
        <f ca="1">#REF!</f>
        <v>#REF!</v>
      </c>
      <c r="AR165" s="625"/>
      <c r="AS165" s="626" t="s">
        <v>843</v>
      </c>
      <c r="AT165" s="622"/>
      <c r="AU165" s="407"/>
    </row>
    <row r="166" customHeight="1" spans="2:47">
      <c r="B166" s="528"/>
      <c r="C166" s="536"/>
      <c r="D166" s="537"/>
      <c r="E166" s="537"/>
      <c r="F166" s="529"/>
      <c r="G166" s="532"/>
      <c r="H166" s="533"/>
      <c r="I166" s="533"/>
      <c r="J166" s="532"/>
      <c r="K166" s="553"/>
      <c r="L166" s="553"/>
      <c r="M166" s="554"/>
      <c r="N166" s="553"/>
      <c r="O166" s="553"/>
      <c r="P166" s="555"/>
      <c r="Q166" s="553"/>
      <c r="R166" s="553"/>
      <c r="S166" s="553"/>
      <c r="T166" s="553"/>
      <c r="U166" s="572"/>
      <c r="V166" s="553"/>
      <c r="W166" s="553"/>
      <c r="X166" s="553"/>
      <c r="Y166" s="553"/>
      <c r="Z166" s="553"/>
      <c r="AA166" s="553"/>
      <c r="AB166" s="553"/>
      <c r="AC166" s="553"/>
      <c r="AD166" s="553"/>
      <c r="AE166" s="532"/>
      <c r="AF166" s="532"/>
      <c r="AG166" s="532"/>
      <c r="AH166" s="532"/>
      <c r="AI166" s="532"/>
      <c r="AJ166" s="532"/>
      <c r="AK166" s="532"/>
      <c r="AL166" s="532"/>
      <c r="AM166" s="589" t="s">
        <v>834</v>
      </c>
      <c r="AN166" s="590"/>
      <c r="AO166" s="589"/>
      <c r="AP166" s="590"/>
      <c r="AQ166" s="627"/>
      <c r="AR166" s="628"/>
      <c r="AS166" s="629"/>
      <c r="AT166" s="590"/>
      <c r="AU166" s="407"/>
    </row>
    <row r="167" ht="12.6" customHeight="1" spans="2:47">
      <c r="B167" s="528"/>
      <c r="C167" s="536"/>
      <c r="D167" s="529"/>
      <c r="E167" s="537"/>
      <c r="F167" s="529"/>
      <c r="G167" s="532"/>
      <c r="H167" s="533"/>
      <c r="I167" s="533"/>
      <c r="J167" s="532"/>
      <c r="K167" s="553"/>
      <c r="L167" s="553"/>
      <c r="M167" s="554"/>
      <c r="N167" s="553"/>
      <c r="O167" s="553"/>
      <c r="P167" s="555"/>
      <c r="Q167" s="553"/>
      <c r="R167" s="553"/>
      <c r="S167" s="553"/>
      <c r="T167" s="553"/>
      <c r="U167" s="572"/>
      <c r="V167" s="553"/>
      <c r="W167" s="553"/>
      <c r="X167" s="553"/>
      <c r="Y167" s="553"/>
      <c r="Z167" s="553"/>
      <c r="AA167" s="553"/>
      <c r="AB167" s="553"/>
      <c r="AC167" s="553"/>
      <c r="AD167" s="553"/>
      <c r="AE167" s="532"/>
      <c r="AF167" s="532"/>
      <c r="AG167" s="532"/>
      <c r="AH167" s="532"/>
      <c r="AI167" s="532"/>
      <c r="AJ167" s="532"/>
      <c r="AK167" s="532"/>
      <c r="AL167" s="532"/>
      <c r="AM167" s="586" t="s">
        <v>844</v>
      </c>
      <c r="AN167" s="593"/>
      <c r="AO167" s="383"/>
      <c r="AP167" s="593"/>
      <c r="AQ167" s="593"/>
      <c r="AR167" s="585"/>
      <c r="AS167" s="630"/>
      <c r="AT167" s="587" t="s">
        <v>845</v>
      </c>
      <c r="AU167" s="407"/>
    </row>
    <row r="168" ht="12.6" customHeight="1" spans="2:47">
      <c r="B168" s="528"/>
      <c r="C168" s="536"/>
      <c r="D168" s="529"/>
      <c r="E168" s="537"/>
      <c r="F168" s="529"/>
      <c r="G168" s="532"/>
      <c r="H168" s="533"/>
      <c r="I168" s="533"/>
      <c r="J168" s="532"/>
      <c r="K168" s="553"/>
      <c r="L168" s="553"/>
      <c r="M168" s="554"/>
      <c r="N168" s="553"/>
      <c r="O168" s="553"/>
      <c r="P168" s="555"/>
      <c r="Q168" s="553"/>
      <c r="R168" s="553"/>
      <c r="S168" s="553"/>
      <c r="T168" s="553"/>
      <c r="U168" s="572"/>
      <c r="V168" s="553"/>
      <c r="W168" s="553"/>
      <c r="X168" s="553"/>
      <c r="Y168" s="553"/>
      <c r="Z168" s="553"/>
      <c r="AA168" s="553"/>
      <c r="AB168" s="553"/>
      <c r="AC168" s="553"/>
      <c r="AD168" s="553"/>
      <c r="AE168" s="532"/>
      <c r="AF168" s="532"/>
      <c r="AG168" s="532"/>
      <c r="AH168" s="532"/>
      <c r="AI168" s="532"/>
      <c r="AJ168" s="532"/>
      <c r="AK168" s="532"/>
      <c r="AL168" s="532"/>
      <c r="AM168" s="586"/>
      <c r="AN168" s="383"/>
      <c r="AO168" s="383"/>
      <c r="AP168" s="383"/>
      <c r="AQ168" s="383"/>
      <c r="AR168" s="587"/>
      <c r="AS168" s="631" t="e">
        <f ca="1">#REF!</f>
        <v>#REF!</v>
      </c>
      <c r="AT168" s="632" t="s">
        <v>846</v>
      </c>
      <c r="AU168" s="407"/>
    </row>
    <row r="169" ht="14.25" customHeight="1" spans="2:47">
      <c r="B169" s="528"/>
      <c r="C169" s="536"/>
      <c r="D169" s="529"/>
      <c r="E169" s="537"/>
      <c r="F169" s="532"/>
      <c r="G169" s="532"/>
      <c r="H169" s="533"/>
      <c r="I169" s="533"/>
      <c r="J169" s="532"/>
      <c r="K169" s="553"/>
      <c r="L169" s="553"/>
      <c r="M169" s="554"/>
      <c r="N169" s="553"/>
      <c r="O169" s="553"/>
      <c r="P169" s="555"/>
      <c r="Q169" s="553"/>
      <c r="R169" s="553"/>
      <c r="S169" s="553"/>
      <c r="T169" s="553"/>
      <c r="U169" s="572"/>
      <c r="V169" s="553"/>
      <c r="W169" s="553"/>
      <c r="X169" s="553"/>
      <c r="Y169" s="553"/>
      <c r="Z169" s="553"/>
      <c r="AA169" s="553"/>
      <c r="AB169" s="553"/>
      <c r="AC169" s="553"/>
      <c r="AD169" s="553"/>
      <c r="AE169" s="532"/>
      <c r="AF169" s="532"/>
      <c r="AG169" s="532"/>
      <c r="AH169" s="532"/>
      <c r="AI169" s="532"/>
      <c r="AJ169" s="532"/>
      <c r="AK169" s="532"/>
      <c r="AL169" s="532"/>
      <c r="AM169" s="589"/>
      <c r="AN169" s="594"/>
      <c r="AO169" s="594"/>
      <c r="AP169" s="594"/>
      <c r="AQ169" s="594"/>
      <c r="AR169" s="590"/>
      <c r="AS169" s="633"/>
      <c r="AT169" s="634"/>
      <c r="AU169" s="407"/>
    </row>
    <row r="170" customHeight="1" spans="2:47">
      <c r="B170" s="538"/>
      <c r="C170" s="539"/>
      <c r="D170" s="540"/>
      <c r="E170" s="539"/>
      <c r="F170" s="541"/>
      <c r="G170" s="539"/>
      <c r="H170" s="542"/>
      <c r="I170" s="542"/>
      <c r="J170" s="539"/>
      <c r="K170" s="556"/>
      <c r="L170" s="556"/>
      <c r="M170" s="557"/>
      <c r="N170" s="556"/>
      <c r="O170" s="556"/>
      <c r="P170" s="558"/>
      <c r="Q170" s="556"/>
      <c r="R170" s="556"/>
      <c r="S170" s="556"/>
      <c r="T170" s="556"/>
      <c r="U170" s="573"/>
      <c r="V170" s="556"/>
      <c r="W170" s="556"/>
      <c r="X170" s="556"/>
      <c r="Y170" s="556"/>
      <c r="Z170" s="556"/>
      <c r="AA170" s="556"/>
      <c r="AB170" s="556"/>
      <c r="AC170" s="556"/>
      <c r="AD170" s="556"/>
      <c r="AE170" s="539"/>
      <c r="AF170" s="539"/>
      <c r="AG170" s="539"/>
      <c r="AH170" s="539"/>
      <c r="AI170" s="539"/>
      <c r="AJ170" s="539"/>
      <c r="AK170" s="539"/>
      <c r="AL170" s="539"/>
      <c r="AM170" s="595"/>
      <c r="AN170" s="595"/>
      <c r="AO170" s="595"/>
      <c r="AP170" s="595"/>
      <c r="AQ170" s="595"/>
      <c r="AR170" s="595"/>
      <c r="AS170" s="635"/>
      <c r="AT170" s="595"/>
      <c r="AU170" s="636"/>
    </row>
    <row r="171" ht="6.75" customHeight="1"/>
    <row r="175" customHeight="1" spans="43:43">
      <c r="AQ175" s="637"/>
    </row>
  </sheetData>
  <sheetProtection sheet="1" formatCells="0" objects="1" scenarios="1"/>
  <mergeCells count="383">
    <mergeCell ref="D2:H2"/>
    <mergeCell ref="R17:S17"/>
    <mergeCell ref="K106:L106"/>
    <mergeCell ref="D131:E131"/>
    <mergeCell ref="J131:K131"/>
    <mergeCell ref="R131:S131"/>
    <mergeCell ref="X131:Z131"/>
    <mergeCell ref="AE131:AG131"/>
    <mergeCell ref="D132:E132"/>
    <mergeCell ref="R132:S132"/>
    <mergeCell ref="X132:Z132"/>
    <mergeCell ref="AE132:AG132"/>
    <mergeCell ref="D133:E133"/>
    <mergeCell ref="R133:S133"/>
    <mergeCell ref="X133:Z133"/>
    <mergeCell ref="AE133:AG133"/>
    <mergeCell ref="D134:E134"/>
    <mergeCell ref="R134:S134"/>
    <mergeCell ref="X134:Z134"/>
    <mergeCell ref="AE134:AG134"/>
    <mergeCell ref="D135:E135"/>
    <mergeCell ref="R135:S135"/>
    <mergeCell ref="X135:Z135"/>
    <mergeCell ref="AE135:AG135"/>
    <mergeCell ref="D136:E136"/>
    <mergeCell ref="R136:S136"/>
    <mergeCell ref="X136:Z136"/>
    <mergeCell ref="AE136:AG136"/>
    <mergeCell ref="D137:E137"/>
    <mergeCell ref="R137:S137"/>
    <mergeCell ref="X137:Z137"/>
    <mergeCell ref="AE137:AG137"/>
    <mergeCell ref="D138:E138"/>
    <mergeCell ref="R138:S138"/>
    <mergeCell ref="X138:Z138"/>
    <mergeCell ref="D139:E139"/>
    <mergeCell ref="R139:S139"/>
    <mergeCell ref="X139:Z139"/>
    <mergeCell ref="D140:E140"/>
    <mergeCell ref="R140:S140"/>
    <mergeCell ref="X140:Z140"/>
    <mergeCell ref="D141:E141"/>
    <mergeCell ref="R141:S141"/>
    <mergeCell ref="X141:Z141"/>
    <mergeCell ref="D142:E142"/>
    <mergeCell ref="R142:S142"/>
    <mergeCell ref="X142:Z142"/>
    <mergeCell ref="D143:E143"/>
    <mergeCell ref="R143:S143"/>
    <mergeCell ref="X143:Z143"/>
    <mergeCell ref="D144:E144"/>
    <mergeCell ref="X144:Z144"/>
    <mergeCell ref="D145:E145"/>
    <mergeCell ref="X145:Z145"/>
    <mergeCell ref="D146:E146"/>
    <mergeCell ref="X146:Z146"/>
    <mergeCell ref="D147:E147"/>
    <mergeCell ref="X147:Z147"/>
    <mergeCell ref="D148:E148"/>
    <mergeCell ref="X148:Z148"/>
    <mergeCell ref="D149:E149"/>
    <mergeCell ref="X149:Z149"/>
    <mergeCell ref="D150:E150"/>
    <mergeCell ref="X150:Z150"/>
    <mergeCell ref="D151:E151"/>
    <mergeCell ref="X151:Z151"/>
    <mergeCell ref="D152:E152"/>
    <mergeCell ref="X152:Z152"/>
    <mergeCell ref="AM155:AN155"/>
    <mergeCell ref="AM156:AN156"/>
    <mergeCell ref="AM157:AN157"/>
    <mergeCell ref="AO158:AQ158"/>
    <mergeCell ref="B3:B13"/>
    <mergeCell ref="B15:B10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H55:H56"/>
    <mergeCell ref="H57:H58"/>
    <mergeCell ref="H59:H60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I49:I50"/>
    <mergeCell ref="I51:I52"/>
    <mergeCell ref="I53:I54"/>
    <mergeCell ref="I55:I56"/>
    <mergeCell ref="I57:I58"/>
    <mergeCell ref="I59:I60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4:M65"/>
    <mergeCell ref="M66:M67"/>
    <mergeCell ref="M68:M69"/>
    <mergeCell ref="M70:M71"/>
    <mergeCell ref="M72:M73"/>
    <mergeCell ref="M74:M75"/>
    <mergeCell ref="M76:M77"/>
    <mergeCell ref="M78:M79"/>
    <mergeCell ref="M80:M81"/>
    <mergeCell ref="M82:M83"/>
    <mergeCell ref="M84:M85"/>
    <mergeCell ref="M86:M87"/>
    <mergeCell ref="M88:M89"/>
    <mergeCell ref="M90:M91"/>
    <mergeCell ref="M92:M93"/>
    <mergeCell ref="M94:M95"/>
    <mergeCell ref="M96:M97"/>
    <mergeCell ref="M98:M99"/>
    <mergeCell ref="M100:M101"/>
    <mergeCell ref="O27:O28"/>
    <mergeCell ref="O36:O37"/>
    <mergeCell ref="O47:O48"/>
    <mergeCell ref="O73:O74"/>
    <mergeCell ref="O94:O95"/>
    <mergeCell ref="Q36:Q37"/>
    <mergeCell ref="Q73:Q74"/>
    <mergeCell ref="R73:R74"/>
    <mergeCell ref="T73:T74"/>
    <mergeCell ref="U24:U25"/>
    <mergeCell ref="U26:U27"/>
    <mergeCell ref="U28:U29"/>
    <mergeCell ref="U30:U31"/>
    <mergeCell ref="U32:U33"/>
    <mergeCell ref="U34:U35"/>
    <mergeCell ref="U73:U74"/>
    <mergeCell ref="W7:W8"/>
    <mergeCell ref="Y3:Y4"/>
    <mergeCell ref="Y5:Y6"/>
    <mergeCell ref="Y7:Y8"/>
    <mergeCell ref="Y49:Y50"/>
    <mergeCell ref="Y53:Y54"/>
    <mergeCell ref="Z40:Z41"/>
    <mergeCell ref="AA3:AA4"/>
    <mergeCell ref="AA5:AA6"/>
    <mergeCell ref="AA7:AA8"/>
    <mergeCell ref="AA75:AA76"/>
    <mergeCell ref="AB3:AB4"/>
    <mergeCell ref="AB5:AB6"/>
    <mergeCell ref="AB7:AB8"/>
    <mergeCell ref="AD3:AD4"/>
    <mergeCell ref="AD5:AD6"/>
    <mergeCell ref="AD7:AD8"/>
    <mergeCell ref="AG75:AG76"/>
    <mergeCell ref="AK116:AK119"/>
    <mergeCell ref="AK127:AK129"/>
    <mergeCell ref="AK134:AK135"/>
    <mergeCell ref="AK138:AK139"/>
    <mergeCell ref="AK141:AK142"/>
    <mergeCell ref="AK146:AK147"/>
    <mergeCell ref="AN73:AN74"/>
    <mergeCell ref="AN75:AN76"/>
    <mergeCell ref="AN77:AN78"/>
    <mergeCell ref="AN79:AN80"/>
    <mergeCell ref="AN81:AN82"/>
    <mergeCell ref="AN83:AN84"/>
    <mergeCell ref="AO73:AO74"/>
    <mergeCell ref="AO75:AO76"/>
    <mergeCell ref="AO77:AO78"/>
    <mergeCell ref="AO79:AO80"/>
    <mergeCell ref="AO81:AO82"/>
    <mergeCell ref="AO83:AO84"/>
    <mergeCell ref="AR155:AR160"/>
    <mergeCell ref="AS77:AS78"/>
    <mergeCell ref="AS79:AS80"/>
    <mergeCell ref="AS81:AS82"/>
    <mergeCell ref="AS83:AS84"/>
    <mergeCell ref="AS155:AS160"/>
    <mergeCell ref="AS162:AS163"/>
    <mergeCell ref="AT11:AT12"/>
    <mergeCell ref="AT155:AT160"/>
    <mergeCell ref="AT163:AT165"/>
    <mergeCell ref="AT168:AT169"/>
    <mergeCell ref="AA10:AB11"/>
    <mergeCell ref="R24:S25"/>
    <mergeCell ref="E25:F26"/>
    <mergeCell ref="K25:L26"/>
    <mergeCell ref="R26:S27"/>
    <mergeCell ref="E27:F28"/>
    <mergeCell ref="K27:L28"/>
    <mergeCell ref="R28:S29"/>
    <mergeCell ref="E29:F30"/>
    <mergeCell ref="K29:L30"/>
    <mergeCell ref="R30:S31"/>
    <mergeCell ref="R32:S33"/>
    <mergeCell ref="E33:F34"/>
    <mergeCell ref="K33:L34"/>
    <mergeCell ref="O34:P35"/>
    <mergeCell ref="R34:S35"/>
    <mergeCell ref="E31:F32"/>
    <mergeCell ref="K31:L32"/>
    <mergeCell ref="E35:F36"/>
    <mergeCell ref="K35:L36"/>
    <mergeCell ref="E41:F42"/>
    <mergeCell ref="K41:L42"/>
    <mergeCell ref="E37:F38"/>
    <mergeCell ref="K37:L38"/>
    <mergeCell ref="E39:F40"/>
    <mergeCell ref="K39:L40"/>
    <mergeCell ref="E45:F46"/>
    <mergeCell ref="K45:L46"/>
    <mergeCell ref="E43:F44"/>
    <mergeCell ref="K43:L44"/>
    <mergeCell ref="E51:F52"/>
    <mergeCell ref="K51:L52"/>
    <mergeCell ref="E49:F50"/>
    <mergeCell ref="K49:L50"/>
    <mergeCell ref="E47:F48"/>
    <mergeCell ref="K47:L48"/>
    <mergeCell ref="E57:F58"/>
    <mergeCell ref="K57:L58"/>
    <mergeCell ref="E55:F56"/>
    <mergeCell ref="K55:L56"/>
    <mergeCell ref="E53:F54"/>
    <mergeCell ref="K53:L54"/>
    <mergeCell ref="O60:P61"/>
    <mergeCell ref="E64:F65"/>
    <mergeCell ref="K64:L65"/>
    <mergeCell ref="E59:F60"/>
    <mergeCell ref="K59:L60"/>
    <mergeCell ref="E68:F69"/>
    <mergeCell ref="K68:L69"/>
    <mergeCell ref="E66:F67"/>
    <mergeCell ref="K66:L67"/>
    <mergeCell ref="E72:F73"/>
    <mergeCell ref="K72:L73"/>
    <mergeCell ref="E70:F71"/>
    <mergeCell ref="K70:L71"/>
    <mergeCell ref="E76:F77"/>
    <mergeCell ref="K76:L77"/>
    <mergeCell ref="AK73:AL74"/>
    <mergeCell ref="AQ73:AR74"/>
    <mergeCell ref="E74:F75"/>
    <mergeCell ref="K74:L75"/>
    <mergeCell ref="AK77:AL78"/>
    <mergeCell ref="AQ77:AR78"/>
    <mergeCell ref="AK75:AL76"/>
    <mergeCell ref="AQ75:AR76"/>
    <mergeCell ref="E80:F81"/>
    <mergeCell ref="K80:L81"/>
    <mergeCell ref="E78:F79"/>
    <mergeCell ref="K78:L79"/>
    <mergeCell ref="AK81:AL82"/>
    <mergeCell ref="AQ81:AR82"/>
    <mergeCell ref="AK79:AL80"/>
    <mergeCell ref="AQ79:AR80"/>
    <mergeCell ref="AK83:AL84"/>
    <mergeCell ref="AQ83:AR84"/>
    <mergeCell ref="E84:F85"/>
    <mergeCell ref="K84:L85"/>
    <mergeCell ref="E82:F83"/>
    <mergeCell ref="K82:L83"/>
    <mergeCell ref="E88:F89"/>
    <mergeCell ref="K88:L89"/>
    <mergeCell ref="E86:F87"/>
    <mergeCell ref="K86:L87"/>
    <mergeCell ref="E92:F93"/>
    <mergeCell ref="K92:L93"/>
    <mergeCell ref="E90:F91"/>
    <mergeCell ref="K90:L91"/>
    <mergeCell ref="E98:F99"/>
    <mergeCell ref="K98:L99"/>
    <mergeCell ref="E96:F97"/>
    <mergeCell ref="K96:L97"/>
    <mergeCell ref="E94:F95"/>
    <mergeCell ref="K94:L95"/>
    <mergeCell ref="E100:F101"/>
    <mergeCell ref="K100:L101"/>
    <mergeCell ref="AQ162:AR163"/>
    <mergeCell ref="AO165:AP166"/>
    <mergeCell ref="AQ165:AR166"/>
  </mergeCells>
  <conditionalFormatting sqref="AA106:AC106">
    <cfRule type="cellIs" dxfId="6" priority="2" stopIfTrue="1" operator="equal">
      <formula>"总电源继电器"</formula>
    </cfRule>
  </conditionalFormatting>
  <conditionalFormatting sqref="AJ124:AJ129 AJ134:AJ137 AS111:AS124 AS133:AS140">
    <cfRule type="expression" dxfId="3" priority="1" stopIfTrue="1">
      <formula>IF($AA$106="总电源继电器",1,0)</formula>
    </cfRule>
  </conditionalFormatting>
  <printOptions horizontalCentered="1" verticalCentered="1"/>
  <pageMargins left="0" right="0" top="0" bottom="0" header="0" footer="0"/>
  <pageSetup paperSize="8" scale="26" fitToHeight="2" orientation="landscape"/>
  <headerFooter alignWithMargins="0">
    <oddHeader>&amp;L
&amp;C&amp;"Times New Roman,Normal"Ref:P204048
IndB&amp;R&amp;"Times New Roman,Normal"&amp;P/28</oddHeader>
    <oddFooter>&amp;L&amp;"Times New Roman,Gras"ACTIA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J140"/>
  <sheetViews>
    <sheetView view="pageBreakPreview" zoomScale="145" zoomScaleNormal="100" zoomScaleSheetLayoutView="145" workbookViewId="0">
      <selection activeCell="C17" sqref="C17"/>
    </sheetView>
  </sheetViews>
  <sheetFormatPr defaultColWidth="9" defaultRowHeight="12.75"/>
  <cols>
    <col min="1" max="1" width="0.438095238095238" customWidth="1"/>
    <col min="2" max="2" width="4.1047619047619" customWidth="1"/>
    <col min="3" max="3" width="2.88571428571429" customWidth="1"/>
    <col min="4" max="4" width="2.33333333333333" customWidth="1"/>
    <col min="5" max="5" width="2.1047619047619" customWidth="1"/>
    <col min="6" max="6" width="1.43809523809524" customWidth="1"/>
    <col min="7" max="7" width="2.88571428571429" customWidth="1"/>
    <col min="8" max="8" width="1.55238095238095" customWidth="1"/>
    <col min="9" max="9" width="2.1047619047619" customWidth="1"/>
    <col min="10" max="10" width="1.43809523809524" customWidth="1"/>
    <col min="11" max="11" width="3.1047619047619" customWidth="1"/>
    <col min="12" max="12" width="1.66666666666667" customWidth="1"/>
    <col min="13" max="13" width="0.666666666666667" customWidth="1"/>
    <col min="14" max="18" width="1.66666666666667" customWidth="1"/>
    <col min="19" max="19" width="0.666666666666667" customWidth="1"/>
    <col min="20" max="21" width="1.66666666666667" customWidth="1"/>
    <col min="22" max="23" width="1.33333333333333" customWidth="1"/>
    <col min="24" max="24" width="1" customWidth="1"/>
    <col min="25" max="25" width="1.55238095238095" customWidth="1"/>
    <col min="26" max="27" width="2.1047619047619" customWidth="1"/>
    <col min="28" max="28" width="2" customWidth="1"/>
    <col min="29" max="29" width="2.1047619047619" customWidth="1"/>
    <col min="30" max="34" width="1.55238095238095" customWidth="1"/>
    <col min="35" max="35" width="1.66666666666667" customWidth="1"/>
    <col min="36" max="36" width="0.666666666666667" customWidth="1"/>
    <col min="37" max="37" width="2.43809523809524" customWidth="1"/>
    <col min="38" max="39" width="2" customWidth="1"/>
    <col min="40" max="40" width="1.88571428571429" customWidth="1"/>
    <col min="41" max="41" width="1.66666666666667" customWidth="1"/>
    <col min="42" max="43" width="1.1047619047619" customWidth="1"/>
    <col min="44" max="44" width="0.885714285714286" customWidth="1"/>
    <col min="45" max="46" width="1" customWidth="1"/>
    <col min="47" max="47" width="0.885714285714286" customWidth="1"/>
    <col min="48" max="51" width="1.1047619047619" customWidth="1"/>
    <col min="52" max="53" width="1" customWidth="1"/>
    <col min="54" max="58" width="1.66666666666667" customWidth="1"/>
    <col min="59" max="59" width="2.33333333333333" customWidth="1"/>
    <col min="60" max="60" width="2" customWidth="1"/>
    <col min="61" max="61" width="2.1047619047619" customWidth="1"/>
    <col min="62" max="62" width="2" customWidth="1"/>
    <col min="63" max="63" width="1" customWidth="1"/>
    <col min="64" max="64" width="1.55238095238095" customWidth="1"/>
    <col min="65" max="68" width="1.66666666666667" customWidth="1"/>
    <col min="69" max="69" width="1.88571428571429" customWidth="1"/>
    <col min="70" max="70" width="1.43809523809524" customWidth="1"/>
    <col min="71" max="71" width="2" customWidth="1"/>
    <col min="72" max="72" width="1.43809523809524" customWidth="1"/>
    <col min="73" max="73" width="1.66666666666667" customWidth="1"/>
    <col min="74" max="74" width="1.55238095238095" customWidth="1"/>
    <col min="75" max="77" width="1.66666666666667" customWidth="1"/>
    <col min="78" max="78" width="1.88571428571429" customWidth="1"/>
    <col min="79" max="79" width="1.66666666666667" customWidth="1"/>
    <col min="80" max="80" width="1.33333333333333" customWidth="1"/>
    <col min="81" max="81" width="2" customWidth="1"/>
    <col min="82" max="82" width="1.43809523809524" customWidth="1"/>
    <col min="83" max="83" width="2.55238095238095" customWidth="1"/>
    <col min="84" max="84" width="1.43809523809524" customWidth="1"/>
    <col min="85" max="85" width="2.33333333333333" customWidth="1"/>
    <col min="86" max="86" width="3.66666666666667" customWidth="1"/>
    <col min="87" max="87" width="6" customWidth="1"/>
  </cols>
  <sheetData>
    <row r="1" ht="6.75" customHeight="1" spans="2:88"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133"/>
      <c r="CI1" s="134"/>
      <c r="CJ1" s="135"/>
    </row>
    <row r="2" ht="6.75" customHeight="1" spans="2:88">
      <c r="B2" s="4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136"/>
      <c r="CI2" s="134"/>
      <c r="CJ2" s="135"/>
    </row>
    <row r="3" ht="6.75" customHeight="1" spans="2:88">
      <c r="B3" s="4"/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136"/>
      <c r="CI3" s="134"/>
      <c r="CJ3" s="135"/>
    </row>
    <row r="4" ht="6.75" customHeight="1" spans="2:88">
      <c r="B4" s="4"/>
      <c r="C4" s="5"/>
      <c r="D4" s="5"/>
      <c r="E4" s="5"/>
      <c r="F4" s="5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136"/>
      <c r="CI4" s="134"/>
      <c r="CJ4" s="135"/>
    </row>
    <row r="5" ht="10.5" customHeight="1" spans="2:87">
      <c r="B5" s="4"/>
      <c r="C5" s="5"/>
      <c r="D5" s="5"/>
      <c r="E5" s="5"/>
      <c r="F5" s="5"/>
      <c r="G5" s="6"/>
      <c r="H5" s="7"/>
      <c r="I5" s="6"/>
      <c r="J5" s="15"/>
      <c r="K5" s="15"/>
      <c r="L5" s="15"/>
      <c r="M5" s="6"/>
      <c r="N5" s="6"/>
      <c r="O5" s="6"/>
      <c r="P5" s="6"/>
      <c r="Q5" s="6"/>
      <c r="R5" s="42"/>
      <c r="S5" s="42"/>
      <c r="T5" s="42"/>
      <c r="U5" s="42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136"/>
      <c r="CI5" s="137"/>
    </row>
    <row r="6" ht="1.5" customHeight="1" spans="2:87">
      <c r="B6" s="4"/>
      <c r="C6" s="5"/>
      <c r="D6" s="5"/>
      <c r="E6" s="5"/>
      <c r="F6" s="5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43"/>
      <c r="S6" s="43"/>
      <c r="T6" s="43"/>
      <c r="U6" s="43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138"/>
      <c r="CI6" s="139"/>
    </row>
    <row r="7" ht="10.5" customHeight="1" spans="2:87">
      <c r="B7" s="4"/>
      <c r="C7" s="5"/>
      <c r="D7" s="5"/>
      <c r="E7" s="5"/>
      <c r="F7" s="5"/>
      <c r="G7" s="6"/>
      <c r="H7" s="7"/>
      <c r="I7" s="6"/>
      <c r="J7" s="15"/>
      <c r="K7" s="15"/>
      <c r="L7" s="15"/>
      <c r="M7" s="6"/>
      <c r="N7" s="6"/>
      <c r="O7" s="6"/>
      <c r="P7" s="6"/>
      <c r="Q7" s="6"/>
      <c r="R7" s="42"/>
      <c r="S7" s="42"/>
      <c r="T7" s="42"/>
      <c r="U7" s="42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138"/>
      <c r="CI7" s="139"/>
    </row>
    <row r="8" ht="1.5" customHeight="1" spans="2:87">
      <c r="B8" s="4"/>
      <c r="C8" s="5"/>
      <c r="D8" s="5"/>
      <c r="E8" s="5"/>
      <c r="F8" s="5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43"/>
      <c r="S8" s="43"/>
      <c r="T8" s="43"/>
      <c r="U8" s="43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138"/>
      <c r="CI8" s="139"/>
    </row>
    <row r="9" ht="10.5" customHeight="1" spans="2:87">
      <c r="B9" s="4"/>
      <c r="C9" s="5"/>
      <c r="D9" s="5"/>
      <c r="E9" s="5"/>
      <c r="F9" s="5"/>
      <c r="G9" s="6"/>
      <c r="H9" s="7"/>
      <c r="I9" s="6"/>
      <c r="J9" s="15"/>
      <c r="K9" s="15"/>
      <c r="L9" s="15"/>
      <c r="M9" s="16"/>
      <c r="N9" s="17"/>
      <c r="O9" s="6"/>
      <c r="P9" s="6"/>
      <c r="Q9" s="6"/>
      <c r="R9" s="42"/>
      <c r="S9" s="42"/>
      <c r="T9" s="42"/>
      <c r="U9" s="42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2"/>
      <c r="CF9" s="42"/>
      <c r="CG9" s="43"/>
      <c r="CH9" s="138"/>
      <c r="CI9" s="139"/>
    </row>
    <row r="10" ht="1.5" customHeight="1" spans="2:87">
      <c r="B10" s="4"/>
      <c r="C10" s="5"/>
      <c r="D10" s="5"/>
      <c r="E10" s="5"/>
      <c r="F10" s="5"/>
      <c r="G10" s="6"/>
      <c r="H10" s="7"/>
      <c r="I10" s="6"/>
      <c r="J10" s="18"/>
      <c r="K10" s="18"/>
      <c r="L10" s="18"/>
      <c r="M10" s="18"/>
      <c r="N10" s="6"/>
      <c r="O10" s="6"/>
      <c r="P10" s="6"/>
      <c r="Q10" s="6"/>
      <c r="R10" s="43"/>
      <c r="S10" s="43"/>
      <c r="T10" s="43"/>
      <c r="U10" s="4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37"/>
      <c r="CF10" s="37"/>
      <c r="CG10" s="43"/>
      <c r="CH10" s="138"/>
      <c r="CI10" s="139"/>
    </row>
    <row r="11" ht="10.5" customHeight="1" spans="2:87">
      <c r="B11" s="4"/>
      <c r="C11" s="5"/>
      <c r="D11" s="5"/>
      <c r="E11" s="5"/>
      <c r="F11" s="5"/>
      <c r="G11" s="6"/>
      <c r="H11" s="7"/>
      <c r="I11" s="6"/>
      <c r="J11" s="15"/>
      <c r="K11" s="15"/>
      <c r="L11" s="15"/>
      <c r="M11" s="16"/>
      <c r="N11" s="17"/>
      <c r="O11" s="6"/>
      <c r="P11" s="6"/>
      <c r="Q11" s="6"/>
      <c r="R11" s="42"/>
      <c r="S11" s="42"/>
      <c r="T11" s="42"/>
      <c r="U11" s="42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2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138"/>
      <c r="CI11" s="139"/>
    </row>
    <row r="12" ht="1.5" customHeight="1" spans="2:87">
      <c r="B12" s="4"/>
      <c r="C12" s="5"/>
      <c r="D12" s="5"/>
      <c r="E12" s="5"/>
      <c r="F12" s="5"/>
      <c r="G12" s="6"/>
      <c r="H12" s="7"/>
      <c r="I12" s="6"/>
      <c r="J12" s="18"/>
      <c r="K12" s="18"/>
      <c r="L12" s="18"/>
      <c r="M12" s="18"/>
      <c r="N12" s="6"/>
      <c r="O12" s="6"/>
      <c r="P12" s="6"/>
      <c r="Q12" s="6"/>
      <c r="R12" s="43"/>
      <c r="S12" s="43"/>
      <c r="T12" s="43"/>
      <c r="U12" s="43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37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138"/>
      <c r="CI12" s="139"/>
    </row>
    <row r="13" ht="10.5" customHeight="1" spans="2:87">
      <c r="B13" s="4"/>
      <c r="C13" s="5"/>
      <c r="D13" s="5"/>
      <c r="E13" s="5"/>
      <c r="F13" s="5"/>
      <c r="G13" s="6"/>
      <c r="H13" s="7"/>
      <c r="I13" s="6"/>
      <c r="J13" s="15"/>
      <c r="K13" s="15"/>
      <c r="L13" s="15"/>
      <c r="M13" s="16"/>
      <c r="N13" s="17"/>
      <c r="O13" s="6"/>
      <c r="P13" s="6"/>
      <c r="Q13" s="6"/>
      <c r="R13" s="42"/>
      <c r="S13" s="42"/>
      <c r="T13" s="42"/>
      <c r="U13" s="42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  <c r="BP13" s="42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138"/>
      <c r="CI13" s="139"/>
    </row>
    <row r="14" ht="1.5" customHeight="1" spans="2:87">
      <c r="B14" s="4"/>
      <c r="C14" s="5"/>
      <c r="D14" s="5"/>
      <c r="E14" s="5"/>
      <c r="F14" s="5"/>
      <c r="G14" s="6"/>
      <c r="H14" s="7"/>
      <c r="I14" s="6"/>
      <c r="J14" s="19"/>
      <c r="K14" s="20"/>
      <c r="L14" s="19"/>
      <c r="M14" s="18"/>
      <c r="N14" s="6"/>
      <c r="O14" s="6"/>
      <c r="P14" s="6"/>
      <c r="Q14" s="6"/>
      <c r="R14" s="43"/>
      <c r="S14" s="43"/>
      <c r="T14" s="43"/>
      <c r="U14" s="43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127"/>
      <c r="BP14" s="127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138"/>
      <c r="CI14" s="139"/>
    </row>
    <row r="15" ht="10.5" customHeight="1" spans="2:87">
      <c r="B15" s="4"/>
      <c r="C15" s="5"/>
      <c r="D15" s="5"/>
      <c r="E15" s="5"/>
      <c r="F15" s="5"/>
      <c r="G15" s="6"/>
      <c r="H15" s="8"/>
      <c r="I15" s="21"/>
      <c r="J15" s="22" t="str">
        <f ca="1">'SCC1'!C107</f>
        <v>总开关电2</v>
      </c>
      <c r="K15" s="23"/>
      <c r="L15" s="24"/>
      <c r="M15" s="25"/>
      <c r="N15" s="26"/>
      <c r="O15" s="6"/>
      <c r="P15" s="6"/>
      <c r="Q15" s="6"/>
      <c r="R15" s="44" t="str">
        <f ca="1">'SCC1'!F109</f>
        <v>20A 保险</v>
      </c>
      <c r="S15" s="44"/>
      <c r="T15" s="44"/>
      <c r="U15" s="44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82"/>
      <c r="AQ15" s="82"/>
      <c r="AR15" s="82"/>
      <c r="AS15" s="82"/>
      <c r="AT15" s="82"/>
      <c r="AU15" s="82"/>
      <c r="AV15" s="83"/>
      <c r="AW15" s="83"/>
      <c r="AX15" s="83"/>
      <c r="AY15" s="42"/>
      <c r="AZ15" s="42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138"/>
      <c r="CI15" s="139"/>
    </row>
    <row r="16" ht="1.5" customHeight="1" spans="2:87">
      <c r="B16" s="4"/>
      <c r="C16" s="5"/>
      <c r="D16" s="5"/>
      <c r="E16" s="5"/>
      <c r="F16" s="5"/>
      <c r="G16" s="6"/>
      <c r="H16" s="7"/>
      <c r="I16" s="6"/>
      <c r="J16" s="27"/>
      <c r="K16" s="27"/>
      <c r="L16" s="27"/>
      <c r="M16" s="16"/>
      <c r="N16" s="6"/>
      <c r="O16" s="6"/>
      <c r="P16" s="6"/>
      <c r="Q16" s="6"/>
      <c r="R16" s="43"/>
      <c r="S16" s="43"/>
      <c r="T16" s="43"/>
      <c r="U16" s="43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43"/>
      <c r="AQ16" s="43"/>
      <c r="AR16" s="43"/>
      <c r="AS16" s="43"/>
      <c r="AT16" s="43"/>
      <c r="AU16" s="43"/>
      <c r="AV16" s="42"/>
      <c r="AW16" s="42"/>
      <c r="AX16" s="101"/>
      <c r="AY16" s="42"/>
      <c r="AZ16" s="42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138"/>
      <c r="CI16" s="139"/>
    </row>
    <row r="17" ht="9.75" customHeight="1" spans="2:87">
      <c r="B17" s="4"/>
      <c r="C17" s="5"/>
      <c r="D17" s="5"/>
      <c r="E17" s="5"/>
      <c r="F17" s="5"/>
      <c r="G17" s="6"/>
      <c r="H17" s="8"/>
      <c r="I17" s="21"/>
      <c r="J17" s="28" t="str">
        <f ca="1">'SCC1'!C107</f>
        <v>总开关电2</v>
      </c>
      <c r="K17" s="29"/>
      <c r="L17" s="30"/>
      <c r="M17" s="8"/>
      <c r="N17" s="6"/>
      <c r="O17" s="6"/>
      <c r="P17" s="6"/>
      <c r="Q17" s="6"/>
      <c r="R17" s="44" t="str">
        <f ca="1">'SCC1'!F108</f>
        <v>20A 保险</v>
      </c>
      <c r="S17" s="44"/>
      <c r="T17" s="44"/>
      <c r="U17" s="44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82"/>
      <c r="AQ17" s="82"/>
      <c r="AR17" s="82"/>
      <c r="AS17" s="82"/>
      <c r="AT17" s="82"/>
      <c r="AU17" s="82"/>
      <c r="AV17" s="82"/>
      <c r="AW17" s="43"/>
      <c r="AX17" s="102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138"/>
      <c r="CI17" s="139"/>
    </row>
    <row r="18" ht="3" customHeight="1" spans="2:87">
      <c r="B18" s="4"/>
      <c r="C18" s="5"/>
      <c r="D18" s="5"/>
      <c r="E18" s="5"/>
      <c r="F18" s="5"/>
      <c r="G18" s="6"/>
      <c r="H18" s="7"/>
      <c r="I18" s="6"/>
      <c r="J18" s="31"/>
      <c r="K18" s="31"/>
      <c r="L18" s="31"/>
      <c r="M18" s="6"/>
      <c r="N18" s="6"/>
      <c r="O18" s="6"/>
      <c r="P18" s="6"/>
      <c r="Q18" s="6"/>
      <c r="R18" s="43"/>
      <c r="S18" s="43"/>
      <c r="T18" s="43"/>
      <c r="U18" s="43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43"/>
      <c r="AQ18" s="43"/>
      <c r="AR18" s="43"/>
      <c r="AS18" s="43"/>
      <c r="AT18" s="43"/>
      <c r="AU18" s="43"/>
      <c r="AV18" s="84"/>
      <c r="AW18" s="103"/>
      <c r="AX18" s="102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138"/>
      <c r="CI18" s="139"/>
    </row>
    <row r="19" ht="10.5" customHeight="1" spans="2:87">
      <c r="B19" s="4"/>
      <c r="C19" s="5"/>
      <c r="D19" s="5"/>
      <c r="E19" s="5"/>
      <c r="F19" s="5"/>
      <c r="G19" s="6"/>
      <c r="H19" s="8"/>
      <c r="I19" s="21"/>
      <c r="J19" s="28" t="str">
        <f ca="1">'SCC1'!C107</f>
        <v>总开关电2</v>
      </c>
      <c r="K19" s="29"/>
      <c r="L19" s="30"/>
      <c r="M19" s="32"/>
      <c r="N19" s="5"/>
      <c r="O19" s="5"/>
      <c r="P19" s="5"/>
      <c r="Q19" s="5"/>
      <c r="R19" s="44" t="str">
        <f ca="1">'SCC1'!F107</f>
        <v>20A 保险</v>
      </c>
      <c r="S19" s="44"/>
      <c r="T19" s="44"/>
      <c r="U19" s="44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5"/>
      <c r="AV19" s="85"/>
      <c r="AW19" s="87"/>
      <c r="AX19" s="8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136"/>
      <c r="CI19" s="137"/>
    </row>
    <row r="20" ht="1.5" customHeight="1" spans="2:87">
      <c r="B20" s="4"/>
      <c r="C20" s="5"/>
      <c r="D20" s="5"/>
      <c r="E20" s="5"/>
      <c r="F20" s="5"/>
      <c r="G20" s="6"/>
      <c r="H20" s="7"/>
      <c r="I20" s="6"/>
      <c r="J20" s="31"/>
      <c r="K20" s="31"/>
      <c r="L20" s="31"/>
      <c r="M20" s="33"/>
      <c r="N20" s="5"/>
      <c r="O20" s="5"/>
      <c r="P20" s="5"/>
      <c r="Q20" s="5"/>
      <c r="R20" s="46"/>
      <c r="S20" s="46"/>
      <c r="T20" s="46"/>
      <c r="U20" s="4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86"/>
      <c r="AU20" s="87"/>
      <c r="AV20" s="85"/>
      <c r="AW20" s="87"/>
      <c r="AX20" s="8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136"/>
      <c r="CI20" s="137"/>
    </row>
    <row r="21" ht="10.5" customHeight="1" spans="2:87">
      <c r="B21" s="4"/>
      <c r="C21" s="5"/>
      <c r="D21" s="5"/>
      <c r="E21" s="5"/>
      <c r="F21" s="5"/>
      <c r="G21" s="6"/>
      <c r="H21" s="8"/>
      <c r="I21" s="21"/>
      <c r="J21" s="28" t="str">
        <f ca="1">'SCC1'!C105</f>
        <v>总开关电1</v>
      </c>
      <c r="K21" s="29"/>
      <c r="L21" s="30"/>
      <c r="M21" s="8"/>
      <c r="N21" s="6"/>
      <c r="O21" s="6"/>
      <c r="P21" s="6"/>
      <c r="Q21" s="6"/>
      <c r="R21" s="44" t="str">
        <f ca="1">'SCC1'!F106</f>
        <v>30A 保险</v>
      </c>
      <c r="S21" s="44"/>
      <c r="T21" s="44"/>
      <c r="U21" s="44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6"/>
      <c r="AT21" s="66"/>
      <c r="AU21" s="7"/>
      <c r="AV21" s="66"/>
      <c r="AW21" s="7"/>
      <c r="AX21" s="6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136"/>
      <c r="CI21" s="137"/>
    </row>
    <row r="22" ht="1.5" customHeight="1" spans="2:87">
      <c r="B22" s="4"/>
      <c r="C22" s="5"/>
      <c r="D22" s="5"/>
      <c r="E22" s="5"/>
      <c r="F22" s="5"/>
      <c r="G22" s="6"/>
      <c r="H22" s="9"/>
      <c r="I22" s="34"/>
      <c r="J22" s="35"/>
      <c r="K22" s="35"/>
      <c r="L22" s="35"/>
      <c r="M22" s="34"/>
      <c r="N22" s="6"/>
      <c r="O22" s="6"/>
      <c r="P22" s="6"/>
      <c r="Q22" s="6"/>
      <c r="R22" s="47"/>
      <c r="S22" s="47"/>
      <c r="T22" s="47"/>
      <c r="U22" s="47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64"/>
      <c r="AS22" s="6"/>
      <c r="AT22" s="66"/>
      <c r="AU22" s="7"/>
      <c r="AV22" s="66"/>
      <c r="AW22" s="7"/>
      <c r="AX22" s="6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136"/>
      <c r="CI22" s="137"/>
    </row>
    <row r="23" ht="10.5" customHeight="1" spans="2:87">
      <c r="B23" s="4"/>
      <c r="C23" s="5"/>
      <c r="D23" s="5"/>
      <c r="E23" s="5"/>
      <c r="F23" s="5"/>
      <c r="G23" s="6"/>
      <c r="H23" s="8"/>
      <c r="I23" s="36"/>
      <c r="J23" s="28" t="str">
        <f ca="1">'SCC1'!C105</f>
        <v>总开关电1</v>
      </c>
      <c r="K23" s="29"/>
      <c r="L23" s="30"/>
      <c r="M23" s="36"/>
      <c r="N23" s="6"/>
      <c r="O23" s="6"/>
      <c r="P23" s="6"/>
      <c r="Q23" s="6"/>
      <c r="R23" s="44" t="str">
        <f ca="1">'SCC1'!F105</f>
        <v>30A 保险</v>
      </c>
      <c r="S23" s="44"/>
      <c r="T23" s="44"/>
      <c r="U23" s="44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6"/>
      <c r="AR23" s="66"/>
      <c r="AS23" s="6"/>
      <c r="AT23" s="66"/>
      <c r="AU23" s="7"/>
      <c r="AV23" s="66"/>
      <c r="AW23" s="7"/>
      <c r="AX23" s="6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136"/>
      <c r="CI23" s="137"/>
    </row>
    <row r="24" ht="14.25" customHeight="1" spans="2:87">
      <c r="B24" s="4"/>
      <c r="C24" s="5"/>
      <c r="D24" s="5"/>
      <c r="E24" s="5"/>
      <c r="F24" s="5"/>
      <c r="G24" s="6"/>
      <c r="H24" s="7"/>
      <c r="I24" s="6"/>
      <c r="J24" s="6"/>
      <c r="K24" s="33"/>
      <c r="L24" s="3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6"/>
      <c r="AQ24" s="7"/>
      <c r="AR24" s="66"/>
      <c r="AS24" s="6"/>
      <c r="AT24" s="66"/>
      <c r="AU24" s="7"/>
      <c r="AV24" s="66"/>
      <c r="AW24" s="7"/>
      <c r="AX24" s="6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136"/>
      <c r="CI24" s="137"/>
    </row>
    <row r="25" ht="7.5" customHeight="1" spans="2:87">
      <c r="B25" s="4"/>
      <c r="C25" s="5"/>
      <c r="D25" s="5"/>
      <c r="E25" s="5"/>
      <c r="F25" s="5"/>
      <c r="G25" s="6"/>
      <c r="H25" s="7"/>
      <c r="I25" s="6"/>
      <c r="J25" s="6"/>
      <c r="K25" s="37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6"/>
      <c r="AQ25" s="7"/>
      <c r="AR25" s="66"/>
      <c r="AS25" s="6"/>
      <c r="AT25" s="66"/>
      <c r="AU25" s="7"/>
      <c r="AV25" s="66"/>
      <c r="AW25" s="7"/>
      <c r="AX25" s="6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136"/>
      <c r="CI25" s="137"/>
    </row>
    <row r="26" ht="4.5" customHeight="1" spans="2:87">
      <c r="B26" s="4"/>
      <c r="C26" s="5"/>
      <c r="D26" s="5"/>
      <c r="E26" s="5"/>
      <c r="F26" s="5"/>
      <c r="G26" s="6"/>
      <c r="H26" s="7"/>
      <c r="I26" s="6"/>
      <c r="J26" s="6"/>
      <c r="K26" s="37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6"/>
      <c r="AQ26" s="7"/>
      <c r="AR26" s="66"/>
      <c r="AS26" s="6"/>
      <c r="AT26" s="66"/>
      <c r="AU26" s="7"/>
      <c r="AV26" s="66"/>
      <c r="AW26" s="7"/>
      <c r="AX26" s="6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136"/>
      <c r="CI26" s="137"/>
    </row>
    <row r="27" ht="7.5" customHeight="1" spans="2:87">
      <c r="B27" s="4"/>
      <c r="C27" s="5"/>
      <c r="D27" s="5"/>
      <c r="E27" s="5"/>
      <c r="F27" s="5"/>
      <c r="G27" s="6"/>
      <c r="H27" s="7"/>
      <c r="I27" s="6"/>
      <c r="J27" s="6"/>
      <c r="K27" s="37" t="str">
        <f ca="1">'SCC1'!F104</f>
        <v>20A 保险</v>
      </c>
      <c r="L27" s="3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6"/>
      <c r="AQ27" s="7"/>
      <c r="AR27" s="66"/>
      <c r="AS27" s="6"/>
      <c r="AT27" s="66"/>
      <c r="AU27" s="7"/>
      <c r="AV27" s="66"/>
      <c r="AW27" s="7"/>
      <c r="AX27" s="6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136"/>
      <c r="CI27" s="137"/>
    </row>
    <row r="28" ht="4.5" customHeight="1" spans="2:87">
      <c r="B28" s="4"/>
      <c r="C28" s="5"/>
      <c r="D28" s="5"/>
      <c r="E28" s="5"/>
      <c r="F28" s="5"/>
      <c r="G28" s="6"/>
      <c r="H28" s="10"/>
      <c r="I28" s="6"/>
      <c r="J28" s="6"/>
      <c r="K28" s="38"/>
      <c r="L28" s="38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88"/>
      <c r="AQ28" s="10"/>
      <c r="AR28" s="88"/>
      <c r="AS28" s="39"/>
      <c r="AT28" s="88"/>
      <c r="AU28" s="10"/>
      <c r="AV28" s="88"/>
      <c r="AW28" s="10"/>
      <c r="AX28" s="88"/>
      <c r="AY28" s="39"/>
      <c r="AZ28" s="39"/>
      <c r="BA28" s="39"/>
      <c r="BB28" s="39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136"/>
      <c r="CI28" s="137"/>
    </row>
    <row r="29" ht="7.5" customHeight="1" spans="2:87">
      <c r="B29" s="4"/>
      <c r="C29" s="5"/>
      <c r="D29" s="5"/>
      <c r="E29" s="5"/>
      <c r="F29" s="5"/>
      <c r="G29" s="6"/>
      <c r="H29" s="11"/>
      <c r="I29" s="6"/>
      <c r="J29" s="6"/>
      <c r="K29" s="40" t="str">
        <f ca="1">M_1S!O60</f>
        <v>10A 保险</v>
      </c>
      <c r="L29" s="40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6"/>
      <c r="AQ29" s="7"/>
      <c r="AR29" s="66"/>
      <c r="AS29" s="6"/>
      <c r="AT29" s="66"/>
      <c r="AU29" s="7"/>
      <c r="AV29" s="66"/>
      <c r="AW29" s="7"/>
      <c r="AX29" s="66"/>
      <c r="AY29" s="6"/>
      <c r="AZ29" s="6"/>
      <c r="BA29" s="6"/>
      <c r="BB29" s="104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136"/>
      <c r="CI29" s="137"/>
    </row>
    <row r="30" ht="4.5" customHeight="1" spans="2:87">
      <c r="B30" s="4"/>
      <c r="C30" s="5"/>
      <c r="D30" s="5"/>
      <c r="E30" s="5"/>
      <c r="F30" s="5"/>
      <c r="G30" s="6"/>
      <c r="H30" s="10"/>
      <c r="I30" s="6"/>
      <c r="J30" s="6"/>
      <c r="K30" s="41"/>
      <c r="L30" s="41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6"/>
      <c r="AQ30" s="7"/>
      <c r="AR30" s="66"/>
      <c r="AS30" s="6"/>
      <c r="AT30" s="66"/>
      <c r="AU30" s="7"/>
      <c r="AV30" s="66"/>
      <c r="AW30" s="7"/>
      <c r="AX30" s="66"/>
      <c r="AY30" s="6"/>
      <c r="AZ30" s="6"/>
      <c r="BA30" s="6"/>
      <c r="BB30" s="104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136"/>
      <c r="CI30" s="137"/>
    </row>
    <row r="31" ht="7.5" customHeight="1" spans="2:87">
      <c r="B31" s="4"/>
      <c r="C31" s="5"/>
      <c r="D31" s="5"/>
      <c r="E31" s="5"/>
      <c r="F31" s="5"/>
      <c r="G31" s="6"/>
      <c r="H31" s="6"/>
      <c r="I31" s="6"/>
      <c r="J31" s="6"/>
      <c r="K31" s="2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2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6"/>
      <c r="AQ31" s="7"/>
      <c r="AR31" s="66"/>
      <c r="AS31" s="6"/>
      <c r="AT31" s="66"/>
      <c r="AU31" s="7"/>
      <c r="AV31" s="66"/>
      <c r="AW31" s="7"/>
      <c r="AX31" s="66"/>
      <c r="AY31" s="6"/>
      <c r="AZ31" s="6"/>
      <c r="BA31" s="6"/>
      <c r="BB31" s="104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136"/>
      <c r="CI31" s="137"/>
    </row>
    <row r="32" ht="4.5" customHeight="1" spans="2:87">
      <c r="B32" s="4"/>
      <c r="C32" s="5"/>
      <c r="D32" s="5"/>
      <c r="E32" s="5"/>
      <c r="F32" s="5"/>
      <c r="G32" s="6"/>
      <c r="H32" s="6"/>
      <c r="I32" s="6"/>
      <c r="J32" s="6"/>
      <c r="K32" s="2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2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6"/>
      <c r="AQ32" s="7"/>
      <c r="AR32" s="66"/>
      <c r="AS32" s="6"/>
      <c r="AT32" s="66"/>
      <c r="AU32" s="7"/>
      <c r="AV32" s="66"/>
      <c r="AW32" s="7"/>
      <c r="AX32" s="66"/>
      <c r="AY32" s="6"/>
      <c r="AZ32" s="6"/>
      <c r="BA32" s="6"/>
      <c r="BB32" s="104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136"/>
      <c r="CI32" s="137"/>
    </row>
    <row r="33" spans="2:87">
      <c r="B33" s="4"/>
      <c r="C33" s="5"/>
      <c r="D33" s="5"/>
      <c r="E33" s="5"/>
      <c r="F33" s="5"/>
      <c r="G33" s="6"/>
      <c r="H33" s="6"/>
      <c r="I33" s="6"/>
      <c r="J33" s="6"/>
      <c r="K33" s="2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2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6"/>
      <c r="AQ33" s="7"/>
      <c r="AR33" s="66"/>
      <c r="AS33" s="6"/>
      <c r="AT33" s="66"/>
      <c r="AU33" s="7"/>
      <c r="AV33" s="66"/>
      <c r="AW33" s="7"/>
      <c r="AX33" s="66"/>
      <c r="AY33" s="6"/>
      <c r="AZ33" s="6"/>
      <c r="BA33" s="6"/>
      <c r="BB33" s="104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136"/>
      <c r="CI33" s="137"/>
    </row>
    <row r="34" spans="2:87">
      <c r="B34" s="4"/>
      <c r="C34" s="5"/>
      <c r="D34" s="5"/>
      <c r="E34" s="5"/>
      <c r="F34" s="5"/>
      <c r="G34" s="6"/>
      <c r="H34" s="12" t="s">
        <v>847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63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21"/>
      <c r="AQ34" s="8"/>
      <c r="AR34" s="21"/>
      <c r="AS34" s="36"/>
      <c r="AT34" s="21"/>
      <c r="AU34" s="8"/>
      <c r="AV34" s="21"/>
      <c r="AW34" s="8"/>
      <c r="AX34" s="21"/>
      <c r="AY34" s="36"/>
      <c r="AZ34" s="36"/>
      <c r="BA34" s="6"/>
      <c r="BB34" s="104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136"/>
      <c r="CI34" s="137"/>
    </row>
    <row r="35" ht="18.75" customHeight="1" spans="2:87">
      <c r="B35" s="4"/>
      <c r="C35" s="5"/>
      <c r="D35" s="5"/>
      <c r="E35" s="5"/>
      <c r="F35" s="5"/>
      <c r="G35" s="6"/>
      <c r="H35" s="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2"/>
      <c r="AB35" s="64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6"/>
      <c r="AQ35" s="7"/>
      <c r="AR35" s="66"/>
      <c r="AS35" s="6"/>
      <c r="AT35" s="66"/>
      <c r="AU35" s="7"/>
      <c r="AV35" s="66"/>
      <c r="AW35" s="7"/>
      <c r="AX35" s="66"/>
      <c r="AY35" s="9"/>
      <c r="AZ35" s="64"/>
      <c r="BA35" s="6"/>
      <c r="BB35" s="104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136"/>
      <c r="CI35" s="137"/>
    </row>
    <row r="36" ht="8.25" customHeight="1" spans="2:87">
      <c r="B36" s="4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48" t="str">
        <f ca="1">'MULTIC IRB'!A1</f>
        <v>MultIC IRB</v>
      </c>
      <c r="W36" s="48"/>
      <c r="X36" s="48"/>
      <c r="Y36" s="48"/>
      <c r="Z36" s="48"/>
      <c r="AA36" s="65"/>
      <c r="AB36" s="6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6"/>
      <c r="AQ36" s="7"/>
      <c r="AR36" s="66"/>
      <c r="AS36" s="6"/>
      <c r="AT36" s="66"/>
      <c r="AU36" s="7"/>
      <c r="AV36" s="66"/>
      <c r="AW36" s="7"/>
      <c r="AX36" s="66"/>
      <c r="AY36" s="7"/>
      <c r="AZ36" s="66"/>
      <c r="BA36" s="6"/>
      <c r="BB36" s="104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136"/>
      <c r="CI36" s="137"/>
    </row>
    <row r="37" ht="10.5" customHeight="1" spans="2:87">
      <c r="B37" s="4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49"/>
      <c r="W37" s="50"/>
      <c r="X37" s="50"/>
      <c r="Y37" s="50"/>
      <c r="Z37" s="67" t="s">
        <v>13</v>
      </c>
      <c r="AA37" s="67"/>
      <c r="AB37" s="67" t="s">
        <v>20</v>
      </c>
      <c r="AC37" s="67"/>
      <c r="AD37" s="68"/>
      <c r="AE37" s="68"/>
      <c r="AF37" s="68"/>
      <c r="AG37" s="74"/>
      <c r="AH37" s="52"/>
      <c r="AI37" s="52"/>
      <c r="AJ37" s="52"/>
      <c r="AK37" s="52"/>
      <c r="AL37" s="52"/>
      <c r="AM37" s="52"/>
      <c r="AN37" s="52"/>
      <c r="AO37" s="52"/>
      <c r="AP37" s="89"/>
      <c r="AQ37" s="90"/>
      <c r="AR37" s="89"/>
      <c r="AS37" s="52"/>
      <c r="AT37" s="89"/>
      <c r="AU37" s="90"/>
      <c r="AV37" s="89"/>
      <c r="AW37" s="90"/>
      <c r="AX37" s="89"/>
      <c r="AY37" s="90"/>
      <c r="AZ37" s="89"/>
      <c r="BA37" s="52"/>
      <c r="BB37" s="105"/>
      <c r="BC37" s="52"/>
      <c r="BD37" s="52"/>
      <c r="BE37" s="52"/>
      <c r="BF37" s="48" t="str">
        <f ca="1">'SCC1'!F1</f>
        <v>SCC1</v>
      </c>
      <c r="BG37" s="48"/>
      <c r="BH37" s="52"/>
      <c r="BI37" s="52"/>
      <c r="BJ37" s="52"/>
      <c r="BK37" s="52"/>
      <c r="BL37" s="52"/>
      <c r="BM37" s="52"/>
      <c r="BN37" s="52"/>
      <c r="BO37" s="52"/>
      <c r="BP37" s="52"/>
      <c r="BQ37" s="48"/>
      <c r="BR37" s="48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136"/>
      <c r="CI37" s="137"/>
    </row>
    <row r="38" ht="6" customHeight="1" spans="2:87">
      <c r="B38" s="4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1"/>
      <c r="W38" s="52"/>
      <c r="X38" s="52"/>
      <c r="Y38" s="52"/>
      <c r="Z38" s="69"/>
      <c r="AA38" s="69"/>
      <c r="AB38" s="69"/>
      <c r="AC38" s="69"/>
      <c r="AD38" s="70"/>
      <c r="AE38" s="52"/>
      <c r="AF38" s="52"/>
      <c r="AG38" s="75"/>
      <c r="AH38" s="52"/>
      <c r="AI38" s="52"/>
      <c r="AJ38" s="52"/>
      <c r="AK38" s="52"/>
      <c r="AL38" s="52"/>
      <c r="AM38" s="52"/>
      <c r="AN38" s="52"/>
      <c r="AO38" s="52"/>
      <c r="AP38" s="89"/>
      <c r="AQ38" s="90"/>
      <c r="AR38" s="91"/>
      <c r="AS38" s="33"/>
      <c r="AT38" s="91"/>
      <c r="AU38" s="92"/>
      <c r="AV38" s="91"/>
      <c r="AW38" s="92"/>
      <c r="AX38" s="91"/>
      <c r="AY38" s="92"/>
      <c r="AZ38" s="89"/>
      <c r="BA38" s="52"/>
      <c r="BB38" s="105"/>
      <c r="BC38" s="106"/>
      <c r="BD38" s="52"/>
      <c r="BE38" s="52"/>
      <c r="BF38" s="48"/>
      <c r="BG38" s="48"/>
      <c r="BH38" s="52"/>
      <c r="BI38" s="52"/>
      <c r="BJ38" s="52"/>
      <c r="BK38" s="52"/>
      <c r="BL38" s="52"/>
      <c r="BM38" s="52"/>
      <c r="BN38" s="33"/>
      <c r="BO38" s="33"/>
      <c r="BP38" s="33"/>
      <c r="BQ38" s="48"/>
      <c r="BR38" s="48"/>
      <c r="BS38" s="33"/>
      <c r="BT38" s="33"/>
      <c r="BU38" s="33"/>
      <c r="BV38" s="52"/>
      <c r="BW38" s="52"/>
      <c r="BX38" s="52"/>
      <c r="BY38" s="52"/>
      <c r="BZ38" s="52"/>
      <c r="CA38" s="52"/>
      <c r="CB38" s="52"/>
      <c r="CC38" s="33"/>
      <c r="CD38" s="33"/>
      <c r="CE38" s="33"/>
      <c r="CF38" s="52"/>
      <c r="CG38" s="52"/>
      <c r="CH38" s="136"/>
      <c r="CI38" s="137"/>
    </row>
    <row r="39" ht="5.25" customHeight="1" spans="2:87">
      <c r="B39" s="4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1"/>
      <c r="W39" s="52"/>
      <c r="X39" s="52"/>
      <c r="Y39" s="52"/>
      <c r="Z39" s="69"/>
      <c r="AA39" s="69"/>
      <c r="AB39" s="69"/>
      <c r="AC39" s="69"/>
      <c r="AD39" s="70"/>
      <c r="AE39" s="52"/>
      <c r="AF39" s="52"/>
      <c r="AG39" s="75"/>
      <c r="AH39" s="52"/>
      <c r="AI39" s="52"/>
      <c r="AJ39" s="52"/>
      <c r="AK39" s="52"/>
      <c r="AL39" s="52"/>
      <c r="AM39" s="52"/>
      <c r="AN39" s="52"/>
      <c r="AO39" s="52"/>
      <c r="AP39" s="93"/>
      <c r="AQ39" s="94"/>
      <c r="AR39" s="95"/>
      <c r="AS39" s="96"/>
      <c r="AT39" s="95"/>
      <c r="AU39" s="97"/>
      <c r="AV39" s="95"/>
      <c r="AW39" s="97"/>
      <c r="AX39" s="91"/>
      <c r="AY39" s="97"/>
      <c r="AZ39" s="89"/>
      <c r="BA39" s="52"/>
      <c r="BB39" s="105"/>
      <c r="BC39" s="107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33"/>
      <c r="BO39" s="33"/>
      <c r="BP39" s="33"/>
      <c r="BQ39" s="52"/>
      <c r="BR39" s="52"/>
      <c r="BS39" s="33"/>
      <c r="BT39" s="33"/>
      <c r="BU39" s="33"/>
      <c r="BV39" s="52"/>
      <c r="BW39" s="16"/>
      <c r="BX39" s="16"/>
      <c r="BY39" s="52"/>
      <c r="BZ39" s="52"/>
      <c r="CA39" s="52"/>
      <c r="CB39" s="52"/>
      <c r="CC39" s="33"/>
      <c r="CD39" s="33"/>
      <c r="CE39" s="33"/>
      <c r="CF39" s="52"/>
      <c r="CG39" s="52"/>
      <c r="CH39" s="136"/>
      <c r="CI39" s="137"/>
    </row>
    <row r="40" ht="6" customHeight="1" spans="2:87">
      <c r="B40" s="4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1"/>
      <c r="W40" s="52"/>
      <c r="X40" s="52"/>
      <c r="Y40" s="52"/>
      <c r="Z40" s="69"/>
      <c r="AA40" s="69"/>
      <c r="AB40" s="69"/>
      <c r="AC40" s="69"/>
      <c r="AD40" s="70"/>
      <c r="AE40" s="52"/>
      <c r="AF40" s="52"/>
      <c r="AG40" s="75"/>
      <c r="AH40" s="52"/>
      <c r="AI40" s="52"/>
      <c r="AJ40" s="52"/>
      <c r="AK40" s="52"/>
      <c r="AL40" s="52"/>
      <c r="AM40" s="52"/>
      <c r="AN40" s="52"/>
      <c r="AO40" s="98"/>
      <c r="AP40" s="67" t="s">
        <v>678</v>
      </c>
      <c r="AQ40" s="67"/>
      <c r="AR40" s="67" t="s">
        <v>680</v>
      </c>
      <c r="AS40" s="67"/>
      <c r="AT40" s="67" t="s">
        <v>681</v>
      </c>
      <c r="AU40" s="67"/>
      <c r="AV40" s="67" t="s">
        <v>683</v>
      </c>
      <c r="AW40" s="67"/>
      <c r="AX40" s="67" t="s">
        <v>684</v>
      </c>
      <c r="AY40" s="67"/>
      <c r="AZ40" s="108" t="s">
        <v>686</v>
      </c>
      <c r="BA40" s="108"/>
      <c r="BB40" s="67" t="s">
        <v>676</v>
      </c>
      <c r="BC40" s="67"/>
      <c r="BD40" s="68"/>
      <c r="BE40" s="74"/>
      <c r="BF40" s="52"/>
      <c r="BG40" s="52"/>
      <c r="BH40" s="52"/>
      <c r="BI40" s="52"/>
      <c r="BJ40" s="52"/>
      <c r="BK40" s="52"/>
      <c r="BL40" s="112"/>
      <c r="BM40" s="112"/>
      <c r="BN40" s="112"/>
      <c r="BO40" s="112"/>
      <c r="BP40" s="11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136"/>
      <c r="CI40" s="137"/>
    </row>
    <row r="41" ht="8.1" customHeight="1" spans="2:87">
      <c r="B41" s="4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1"/>
      <c r="W41" s="52"/>
      <c r="X41" s="52"/>
      <c r="Y41" s="52"/>
      <c r="Z41" s="69"/>
      <c r="AA41" s="69"/>
      <c r="AB41" s="69"/>
      <c r="AC41" s="69"/>
      <c r="AD41" s="70"/>
      <c r="AE41" s="52"/>
      <c r="AF41" s="52"/>
      <c r="AG41" s="75"/>
      <c r="AH41" s="52"/>
      <c r="AI41" s="52"/>
      <c r="AJ41" s="52"/>
      <c r="AK41" s="52"/>
      <c r="AL41" s="52"/>
      <c r="AM41" s="52"/>
      <c r="AN41" s="52"/>
      <c r="AO41" s="9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109"/>
      <c r="BA41" s="109"/>
      <c r="BB41" s="69"/>
      <c r="BC41" s="69"/>
      <c r="BD41" s="52"/>
      <c r="BE41" s="75"/>
      <c r="BF41" s="52"/>
      <c r="BG41" s="52"/>
      <c r="BH41" s="52"/>
      <c r="BI41" s="52"/>
      <c r="BJ41" s="52"/>
      <c r="BK41" s="52"/>
      <c r="BL41" s="112"/>
      <c r="BM41" s="112"/>
      <c r="BN41" s="112"/>
      <c r="BO41" s="112"/>
      <c r="BP41" s="11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136"/>
      <c r="CI41" s="137"/>
    </row>
    <row r="42" ht="8.1" customHeight="1" spans="2:87">
      <c r="B42" s="4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1"/>
      <c r="W42" s="52"/>
      <c r="X42" s="52"/>
      <c r="Y42" s="52"/>
      <c r="Z42" s="69"/>
      <c r="AA42" s="69"/>
      <c r="AB42" s="71"/>
      <c r="AC42" s="71"/>
      <c r="AD42" s="70"/>
      <c r="AE42" s="52"/>
      <c r="AF42" s="52"/>
      <c r="AG42" s="75"/>
      <c r="AH42" s="52"/>
      <c r="AI42" s="52"/>
      <c r="AJ42" s="52"/>
      <c r="AK42" s="52"/>
      <c r="AL42" s="52"/>
      <c r="AM42" s="52"/>
      <c r="AN42" s="52"/>
      <c r="AO42" s="9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109"/>
      <c r="BA42" s="109"/>
      <c r="BB42" s="69"/>
      <c r="BC42" s="69"/>
      <c r="BD42" s="52"/>
      <c r="BE42" s="75"/>
      <c r="BF42" s="52"/>
      <c r="BG42" s="52"/>
      <c r="BH42" s="52"/>
      <c r="BI42" s="52"/>
      <c r="BJ42" s="52"/>
      <c r="BK42" s="52"/>
      <c r="BL42" s="112"/>
      <c r="BM42" s="112"/>
      <c r="BN42" s="112"/>
      <c r="BO42" s="112"/>
      <c r="BP42" s="11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136"/>
      <c r="CI42" s="137"/>
    </row>
    <row r="43" ht="5.25" customHeight="1" spans="2:87">
      <c r="B43" s="4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3"/>
      <c r="W43" s="54"/>
      <c r="X43" s="54"/>
      <c r="Y43" s="54"/>
      <c r="Z43" s="52"/>
      <c r="AA43" s="52"/>
      <c r="AB43" s="52"/>
      <c r="AC43" s="52"/>
      <c r="AD43" s="70"/>
      <c r="AE43" s="52"/>
      <c r="AF43" s="52"/>
      <c r="AG43" s="75"/>
      <c r="AH43" s="52"/>
      <c r="AI43" s="52"/>
      <c r="AJ43" s="52"/>
      <c r="AK43" s="52"/>
      <c r="AL43" s="52"/>
      <c r="AM43" s="52"/>
      <c r="AN43" s="52"/>
      <c r="AO43" s="9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109"/>
      <c r="BA43" s="109"/>
      <c r="BB43" s="69"/>
      <c r="BC43" s="69"/>
      <c r="BD43" s="52"/>
      <c r="BE43" s="75"/>
      <c r="BF43" s="52"/>
      <c r="BG43" s="52"/>
      <c r="BH43" s="52"/>
      <c r="BI43" s="52"/>
      <c r="BJ43" s="52"/>
      <c r="BK43" s="52"/>
      <c r="BL43" s="112"/>
      <c r="BM43" s="112"/>
      <c r="BN43" s="112"/>
      <c r="BO43" s="112"/>
      <c r="BP43" s="11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136"/>
      <c r="CI43" s="137"/>
    </row>
    <row r="44" ht="7.5" customHeight="1" spans="2:87">
      <c r="B44" s="4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5" t="s">
        <v>51</v>
      </c>
      <c r="W44" s="56"/>
      <c r="X44" s="56"/>
      <c r="Y44" s="56"/>
      <c r="Z44" s="52"/>
      <c r="AA44" s="52"/>
      <c r="AB44" s="52"/>
      <c r="AC44" s="52"/>
      <c r="AD44" s="52"/>
      <c r="AE44" s="52"/>
      <c r="AF44" s="52"/>
      <c r="AG44" s="75"/>
      <c r="AH44" s="52"/>
      <c r="AI44" s="52"/>
      <c r="AJ44" s="52"/>
      <c r="AK44" s="52"/>
      <c r="AL44" s="52"/>
      <c r="AM44" s="52"/>
      <c r="AN44" s="52"/>
      <c r="AO44" s="9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109"/>
      <c r="BA44" s="109"/>
      <c r="BB44" s="69"/>
      <c r="BC44" s="69"/>
      <c r="BD44" s="52"/>
      <c r="BE44" s="75"/>
      <c r="BF44" s="52"/>
      <c r="BG44" s="52"/>
      <c r="BH44" s="52"/>
      <c r="BI44" s="52"/>
      <c r="BJ44" s="52"/>
      <c r="BK44" s="52"/>
      <c r="BL44" s="112"/>
      <c r="BM44" s="112"/>
      <c r="BN44" s="112"/>
      <c r="BO44" s="112"/>
      <c r="BP44" s="11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140"/>
      <c r="CH44" s="141"/>
      <c r="CI44" s="142"/>
    </row>
    <row r="45" ht="6.75" customHeight="1" spans="2:87">
      <c r="B45" s="4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5" t="s">
        <v>63</v>
      </c>
      <c r="W45" s="56"/>
      <c r="X45" s="56"/>
      <c r="Y45" s="56"/>
      <c r="Z45" s="52"/>
      <c r="AA45" s="52"/>
      <c r="AB45" s="52"/>
      <c r="AC45" s="52"/>
      <c r="AD45" s="52"/>
      <c r="AE45" s="52"/>
      <c r="AF45" s="52"/>
      <c r="AG45" s="75"/>
      <c r="AH45" s="52"/>
      <c r="AI45" s="52"/>
      <c r="AJ45" s="52"/>
      <c r="AK45" s="52"/>
      <c r="AL45" s="52"/>
      <c r="AM45" s="52"/>
      <c r="AN45" s="52"/>
      <c r="AO45" s="99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75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143"/>
      <c r="CH45" s="141"/>
      <c r="CI45" s="142"/>
    </row>
    <row r="46" ht="7.5" customHeight="1" spans="2:87">
      <c r="B46" s="4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5" t="s">
        <v>57</v>
      </c>
      <c r="W46" s="56"/>
      <c r="X46" s="56"/>
      <c r="Y46" s="56"/>
      <c r="Z46" s="52"/>
      <c r="AA46" s="52"/>
      <c r="AB46" s="52"/>
      <c r="AC46" s="52"/>
      <c r="AD46" s="52"/>
      <c r="AE46" s="52"/>
      <c r="AF46" s="52"/>
      <c r="AG46" s="75"/>
      <c r="AH46" s="52"/>
      <c r="AI46" s="52"/>
      <c r="AJ46" s="52"/>
      <c r="AK46" s="52"/>
      <c r="AL46" s="52"/>
      <c r="AM46" s="52"/>
      <c r="AN46" s="52"/>
      <c r="AO46" s="99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75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136"/>
      <c r="CI46" s="137"/>
    </row>
    <row r="47" ht="8.25" customHeight="1" spans="2:87">
      <c r="B47" s="4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3"/>
      <c r="W47" s="54"/>
      <c r="X47" s="54"/>
      <c r="Y47" s="54"/>
      <c r="Z47" s="52"/>
      <c r="AA47" s="52"/>
      <c r="AB47" s="52"/>
      <c r="AC47" s="52"/>
      <c r="AD47" s="72" t="s">
        <v>848</v>
      </c>
      <c r="AE47" s="56"/>
      <c r="AF47" s="56"/>
      <c r="AG47" s="76"/>
      <c r="AH47" s="77"/>
      <c r="AI47" s="61"/>
      <c r="AJ47" s="61"/>
      <c r="AK47" s="61"/>
      <c r="AL47" s="61"/>
      <c r="AM47" s="61"/>
      <c r="AN47" s="78"/>
      <c r="AO47" s="58" t="s">
        <v>849</v>
      </c>
      <c r="AP47" s="56"/>
      <c r="AQ47" s="56"/>
      <c r="AR47" s="56"/>
      <c r="AS47" s="56"/>
      <c r="AT47" s="56"/>
      <c r="AU47" s="56"/>
      <c r="AV47" s="52"/>
      <c r="AW47" s="52"/>
      <c r="AX47" s="52"/>
      <c r="AY47" s="52"/>
      <c r="AZ47" s="52"/>
      <c r="BA47" s="110" t="s">
        <v>850</v>
      </c>
      <c r="BB47" s="37"/>
      <c r="BC47" s="37"/>
      <c r="BD47" s="37"/>
      <c r="BE47" s="113"/>
      <c r="BF47" s="77"/>
      <c r="BG47" s="61"/>
      <c r="BH47" s="52"/>
      <c r="BI47" s="52"/>
      <c r="BJ47" s="52"/>
      <c r="BK47" s="52"/>
      <c r="BL47" s="114"/>
      <c r="BM47" s="42"/>
      <c r="BN47" s="42"/>
      <c r="BO47" s="4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136"/>
      <c r="CI47" s="137"/>
    </row>
    <row r="48" ht="8.1" customHeight="1" spans="2:87">
      <c r="B48" s="4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3"/>
      <c r="W48" s="54"/>
      <c r="X48" s="54"/>
      <c r="Y48" s="54"/>
      <c r="Z48" s="52"/>
      <c r="AA48" s="52"/>
      <c r="AB48" s="52"/>
      <c r="AC48" s="52"/>
      <c r="AD48" s="56"/>
      <c r="AE48" s="56"/>
      <c r="AF48" s="56"/>
      <c r="AG48" s="76"/>
      <c r="AH48" s="71"/>
      <c r="AI48" s="71"/>
      <c r="AJ48" s="71"/>
      <c r="AK48" s="71"/>
      <c r="AL48" s="71"/>
      <c r="AM48" s="71"/>
      <c r="AN48" s="71"/>
      <c r="AO48" s="55"/>
      <c r="AP48" s="56"/>
      <c r="AQ48" s="56"/>
      <c r="AR48" s="56"/>
      <c r="AS48" s="56"/>
      <c r="AT48" s="56"/>
      <c r="AU48" s="56"/>
      <c r="AV48" s="52"/>
      <c r="AW48" s="52"/>
      <c r="AX48" s="42"/>
      <c r="AY48" s="42"/>
      <c r="AZ48" s="42"/>
      <c r="BA48" s="37"/>
      <c r="BB48" s="37"/>
      <c r="BC48" s="37"/>
      <c r="BD48" s="37"/>
      <c r="BE48" s="113"/>
      <c r="BF48" s="16"/>
      <c r="BG48" s="16"/>
      <c r="BH48" s="115"/>
      <c r="BI48" s="116"/>
      <c r="BJ48" s="16"/>
      <c r="BK48" s="16"/>
      <c r="BL48" s="42"/>
      <c r="BM48" s="42"/>
      <c r="BN48" s="42"/>
      <c r="BO48" s="42"/>
      <c r="BP48" s="52"/>
      <c r="BQ48" s="16"/>
      <c r="BR48" s="16"/>
      <c r="BS48" s="16"/>
      <c r="BT48" s="52"/>
      <c r="BU48" s="52"/>
      <c r="BV48" s="52"/>
      <c r="BW48" s="52"/>
      <c r="BX48" s="16"/>
      <c r="BY48" s="16"/>
      <c r="BZ48" s="16"/>
      <c r="CA48" s="16"/>
      <c r="CB48" s="16"/>
      <c r="CC48" s="16"/>
      <c r="CD48" s="16"/>
      <c r="CE48" s="16"/>
      <c r="CF48" s="52"/>
      <c r="CG48" s="52"/>
      <c r="CH48" s="136"/>
      <c r="CI48" s="137"/>
    </row>
    <row r="49" ht="9.75" customHeight="1" spans="2:87">
      <c r="B49" s="4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1"/>
      <c r="W49" s="52"/>
      <c r="X49" s="52"/>
      <c r="Y49" s="52"/>
      <c r="Z49" s="52"/>
      <c r="AA49" s="52"/>
      <c r="AB49" s="52"/>
      <c r="AC49" s="52"/>
      <c r="AD49" s="71"/>
      <c r="AE49" s="56" t="s">
        <v>68</v>
      </c>
      <c r="AF49" s="56"/>
      <c r="AG49" s="76"/>
      <c r="AH49" s="71"/>
      <c r="AI49" s="71"/>
      <c r="AJ49" s="71"/>
      <c r="AK49" s="71"/>
      <c r="AL49" s="71"/>
      <c r="AM49" s="71"/>
      <c r="AN49" s="71"/>
      <c r="AO49" s="99"/>
      <c r="AP49" s="52"/>
      <c r="AQ49" s="52"/>
      <c r="AR49" s="52"/>
      <c r="AS49" s="52"/>
      <c r="AT49" s="52"/>
      <c r="AU49" s="52"/>
      <c r="AV49" s="52"/>
      <c r="AW49" s="52"/>
      <c r="AX49" s="111"/>
      <c r="AY49" s="111"/>
      <c r="AZ49" s="54"/>
      <c r="BA49" s="54"/>
      <c r="BB49" s="54"/>
      <c r="BC49" s="52"/>
      <c r="BD49" s="52"/>
      <c r="BE49" s="75"/>
      <c r="BF49" s="52"/>
      <c r="BG49" s="52"/>
      <c r="BH49" s="52"/>
      <c r="BI49" s="89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136"/>
      <c r="CI49" s="137"/>
    </row>
    <row r="50" ht="8.1" customHeight="1" spans="2:87">
      <c r="B50" s="4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36"/>
      <c r="S50" s="36"/>
      <c r="T50" s="36"/>
      <c r="U50" s="57"/>
      <c r="V50" s="58" t="s">
        <v>851</v>
      </c>
      <c r="W50" s="56"/>
      <c r="X50" s="56"/>
      <c r="Y50" s="56"/>
      <c r="Z50" s="52"/>
      <c r="AA50" s="52"/>
      <c r="AB50" s="52"/>
      <c r="AC50" s="56" t="s">
        <v>852</v>
      </c>
      <c r="AD50" s="56"/>
      <c r="AE50" s="56"/>
      <c r="AF50" s="56"/>
      <c r="AG50" s="76"/>
      <c r="AH50" s="52"/>
      <c r="AI50" s="52"/>
      <c r="AJ50" s="52"/>
      <c r="AK50" s="52"/>
      <c r="AL50" s="52"/>
      <c r="AM50" s="52"/>
      <c r="AN50" s="75"/>
      <c r="AO50" s="55" t="s">
        <v>853</v>
      </c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72" t="s">
        <v>854</v>
      </c>
      <c r="BA50" s="56"/>
      <c r="BB50" s="56"/>
      <c r="BC50" s="56"/>
      <c r="BD50" s="56"/>
      <c r="BE50" s="76"/>
      <c r="BF50" s="52"/>
      <c r="BG50" s="52"/>
      <c r="BH50" s="52"/>
      <c r="BI50" s="89"/>
      <c r="BJ50" s="52"/>
      <c r="BK50" s="52"/>
      <c r="BL50" s="71"/>
      <c r="BM50" s="71"/>
      <c r="BN50" s="71"/>
      <c r="BO50" s="71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136"/>
      <c r="CI50" s="137"/>
    </row>
    <row r="51" ht="8.1" customHeight="1" spans="2:87"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S51" s="6"/>
      <c r="T51" s="6"/>
      <c r="U51" s="6"/>
      <c r="V51" s="55"/>
      <c r="W51" s="56"/>
      <c r="X51" s="56"/>
      <c r="Y51" s="56"/>
      <c r="Z51" s="52"/>
      <c r="AA51" s="52"/>
      <c r="AB51" s="52"/>
      <c r="AC51" s="56"/>
      <c r="AD51" s="56"/>
      <c r="AE51" s="56"/>
      <c r="AF51" s="56"/>
      <c r="AG51" s="76"/>
      <c r="AH51" s="71"/>
      <c r="AI51" s="71"/>
      <c r="AJ51" s="71"/>
      <c r="AK51" s="71"/>
      <c r="AL51" s="71"/>
      <c r="AM51" s="71"/>
      <c r="AN51" s="79"/>
      <c r="AO51" s="55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76"/>
      <c r="BF51" s="117"/>
      <c r="BG51" s="16"/>
      <c r="BH51" s="16"/>
      <c r="BI51" s="118"/>
      <c r="BJ51" s="16"/>
      <c r="BK51" s="16"/>
      <c r="BL51" s="71"/>
      <c r="BM51" s="71"/>
      <c r="BN51" s="71"/>
      <c r="BO51" s="71"/>
      <c r="BP51" s="52"/>
      <c r="BQ51" s="16"/>
      <c r="BR51" s="16"/>
      <c r="BS51" s="16"/>
      <c r="BT51" s="52"/>
      <c r="BU51" s="52"/>
      <c r="BV51" s="52"/>
      <c r="BW51" s="52"/>
      <c r="BX51" s="16"/>
      <c r="BY51" s="16"/>
      <c r="BZ51" s="16"/>
      <c r="CA51" s="16"/>
      <c r="CB51" s="16"/>
      <c r="CC51" s="16"/>
      <c r="CD51" s="16"/>
      <c r="CE51" s="16"/>
      <c r="CF51" s="52"/>
      <c r="CG51" s="52"/>
      <c r="CH51" s="136"/>
      <c r="CI51" s="137"/>
    </row>
    <row r="52" ht="6.75" customHeight="1" spans="2:87">
      <c r="B52" s="4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7"/>
      <c r="S52" s="6"/>
      <c r="T52" s="6"/>
      <c r="U52" s="6"/>
      <c r="V52" s="51"/>
      <c r="W52" s="52"/>
      <c r="X52" s="52"/>
      <c r="Y52" s="52"/>
      <c r="Z52" s="52"/>
      <c r="AA52" s="52"/>
      <c r="AB52" s="52"/>
      <c r="AC52" s="56" t="s">
        <v>855</v>
      </c>
      <c r="AD52" s="56"/>
      <c r="AE52" s="56"/>
      <c r="AF52" s="56"/>
      <c r="AG52" s="76"/>
      <c r="AH52" s="71"/>
      <c r="AI52" s="71"/>
      <c r="AJ52" s="71"/>
      <c r="AK52" s="71"/>
      <c r="AL52" s="71"/>
      <c r="AM52" s="71"/>
      <c r="AN52" s="79"/>
      <c r="AO52" s="55" t="s">
        <v>856</v>
      </c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72" t="s">
        <v>857</v>
      </c>
      <c r="BA52" s="72"/>
      <c r="BB52" s="72"/>
      <c r="BC52" s="72"/>
      <c r="BD52" s="72"/>
      <c r="BE52" s="119"/>
      <c r="BF52" s="120"/>
      <c r="BG52" s="52"/>
      <c r="BH52" s="52"/>
      <c r="BI52" s="89"/>
      <c r="BJ52" s="52"/>
      <c r="BK52" s="52"/>
      <c r="BL52" s="71"/>
      <c r="BM52" s="71"/>
      <c r="BN52" s="71"/>
      <c r="BO52" s="71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136"/>
      <c r="CI52" s="137"/>
    </row>
    <row r="53" ht="6.75" customHeight="1" spans="2:87">
      <c r="B53" s="4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S53" s="6"/>
      <c r="T53" s="6"/>
      <c r="U53" s="6"/>
      <c r="V53" s="51"/>
      <c r="W53" s="52"/>
      <c r="X53" s="52"/>
      <c r="Y53" s="52"/>
      <c r="Z53" s="52"/>
      <c r="AA53" s="52"/>
      <c r="AB53" s="52"/>
      <c r="AC53" s="56"/>
      <c r="AD53" s="56"/>
      <c r="AE53" s="56"/>
      <c r="AF53" s="56"/>
      <c r="AG53" s="76"/>
      <c r="AH53" s="71"/>
      <c r="AI53" s="71"/>
      <c r="AJ53" s="71"/>
      <c r="AK53" s="71"/>
      <c r="AL53" s="71"/>
      <c r="AM53" s="71"/>
      <c r="AN53" s="79"/>
      <c r="AO53" s="55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72"/>
      <c r="BA53" s="72"/>
      <c r="BB53" s="72"/>
      <c r="BC53" s="72"/>
      <c r="BD53" s="72"/>
      <c r="BE53" s="119"/>
      <c r="BF53" s="16"/>
      <c r="BG53" s="16"/>
      <c r="BH53" s="16"/>
      <c r="BI53" s="118"/>
      <c r="BJ53" s="16"/>
      <c r="BK53" s="16"/>
      <c r="BL53" s="71"/>
      <c r="BM53" s="71"/>
      <c r="BN53" s="71"/>
      <c r="BO53" s="71"/>
      <c r="BP53" s="52"/>
      <c r="BQ53" s="16"/>
      <c r="BR53" s="16"/>
      <c r="BS53" s="16"/>
      <c r="BT53" s="52"/>
      <c r="BU53" s="52"/>
      <c r="BV53" s="52"/>
      <c r="BW53" s="52"/>
      <c r="BX53" s="16"/>
      <c r="BY53" s="16"/>
      <c r="BZ53" s="16"/>
      <c r="CA53" s="16"/>
      <c r="CB53" s="16"/>
      <c r="CC53" s="16"/>
      <c r="CD53" s="16"/>
      <c r="CE53" s="16"/>
      <c r="CF53" s="52"/>
      <c r="CG53" s="52"/>
      <c r="CH53" s="136"/>
      <c r="CI53" s="137"/>
    </row>
    <row r="54" ht="8.1" customHeight="1" spans="2:87">
      <c r="B54" s="4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S54" s="6"/>
      <c r="T54" s="6"/>
      <c r="U54" s="6"/>
      <c r="V54" s="51"/>
      <c r="W54" s="52"/>
      <c r="X54" s="52"/>
      <c r="Y54" s="52"/>
      <c r="Z54" s="52"/>
      <c r="AA54" s="52"/>
      <c r="AB54" s="52"/>
      <c r="AC54" s="52"/>
      <c r="AD54" s="71"/>
      <c r="AE54" s="71"/>
      <c r="AF54" s="71"/>
      <c r="AG54" s="79"/>
      <c r="AH54" s="71"/>
      <c r="AI54" s="71"/>
      <c r="AJ54" s="71"/>
      <c r="AK54" s="71"/>
      <c r="AL54" s="71"/>
      <c r="AM54" s="71"/>
      <c r="AN54" s="71"/>
      <c r="AO54" s="99"/>
      <c r="AP54" s="52"/>
      <c r="AQ54" s="52"/>
      <c r="AR54" s="52"/>
      <c r="AS54" s="52"/>
      <c r="AT54" s="52"/>
      <c r="AU54" s="52"/>
      <c r="AV54" s="52"/>
      <c r="AW54" s="52"/>
      <c r="AX54" s="71"/>
      <c r="AY54" s="71"/>
      <c r="AZ54" s="72"/>
      <c r="BA54" s="72"/>
      <c r="BB54" s="72"/>
      <c r="BC54" s="72"/>
      <c r="BD54" s="72"/>
      <c r="BE54" s="119"/>
      <c r="BF54" s="52"/>
      <c r="BG54" s="52"/>
      <c r="BH54" s="52"/>
      <c r="BI54" s="89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136"/>
      <c r="CI54" s="137"/>
    </row>
    <row r="55" ht="8.1" customHeight="1" spans="2:87">
      <c r="B55" s="4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S55" s="6"/>
      <c r="T55" s="6"/>
      <c r="U55" s="6"/>
      <c r="V55" s="59"/>
      <c r="W55" s="60"/>
      <c r="X55" s="60"/>
      <c r="Y55" s="60"/>
      <c r="Z55" s="60"/>
      <c r="AA55" s="60"/>
      <c r="AB55" s="60"/>
      <c r="AC55" s="60"/>
      <c r="AD55" s="73"/>
      <c r="AE55" s="73"/>
      <c r="AF55" s="73"/>
      <c r="AG55" s="80"/>
      <c r="AH55" s="71"/>
      <c r="AI55" s="71"/>
      <c r="AJ55" s="71"/>
      <c r="AK55" s="71"/>
      <c r="AL55" s="71"/>
      <c r="AM55" s="71"/>
      <c r="AN55" s="71"/>
      <c r="AO55" s="100"/>
      <c r="AP55" s="60"/>
      <c r="AQ55" s="60"/>
      <c r="AR55" s="60"/>
      <c r="AS55" s="60"/>
      <c r="AT55" s="60"/>
      <c r="AU55" s="60"/>
      <c r="AV55" s="60"/>
      <c r="AW55" s="60"/>
      <c r="AX55" s="73"/>
      <c r="AY55" s="73"/>
      <c r="AZ55" s="73"/>
      <c r="BA55" s="73"/>
      <c r="BB55" s="60"/>
      <c r="BC55" s="60"/>
      <c r="BD55" s="60"/>
      <c r="BE55" s="121"/>
      <c r="BF55" s="52"/>
      <c r="BG55" s="52"/>
      <c r="BH55" s="52"/>
      <c r="BI55" s="89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136"/>
      <c r="CI55" s="137"/>
    </row>
    <row r="56" ht="8.1" customHeight="1" spans="2:87">
      <c r="B56" s="4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S56" s="6"/>
      <c r="T56" s="6"/>
      <c r="U56" s="6"/>
      <c r="V56" s="6"/>
      <c r="W56" s="52"/>
      <c r="X56" s="52"/>
      <c r="Y56" s="52"/>
      <c r="Z56" s="52"/>
      <c r="AA56" s="52"/>
      <c r="AB56" s="52"/>
      <c r="AC56" s="52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52"/>
      <c r="AP56" s="52"/>
      <c r="AQ56" s="52"/>
      <c r="AR56" s="52"/>
      <c r="AS56" s="52"/>
      <c r="AT56" s="52"/>
      <c r="AU56" s="52"/>
      <c r="AV56" s="52"/>
      <c r="AW56" s="52"/>
      <c r="AX56" s="71"/>
      <c r="AY56" s="71"/>
      <c r="AZ56" s="71"/>
      <c r="BA56" s="71"/>
      <c r="BB56" s="52"/>
      <c r="BC56" s="52"/>
      <c r="BD56" s="52"/>
      <c r="BE56" s="52"/>
      <c r="BF56" s="52"/>
      <c r="BG56" s="52"/>
      <c r="BH56" s="52"/>
      <c r="BI56" s="89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136"/>
      <c r="CI56" s="137"/>
    </row>
    <row r="57" ht="8.1" customHeight="1" spans="2:87">
      <c r="B57" s="4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S57" s="6"/>
      <c r="T57" s="6"/>
      <c r="U57" s="6"/>
      <c r="V57" s="6"/>
      <c r="W57" s="52"/>
      <c r="X57" s="48">
        <f ca="1">'MULTIC IRB'!C1</f>
        <v>1701410</v>
      </c>
      <c r="Y57" s="48"/>
      <c r="Z57" s="48"/>
      <c r="AA57" s="48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89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136"/>
      <c r="CI57" s="137"/>
    </row>
    <row r="58" ht="8.1" customHeight="1" spans="2:87">
      <c r="B58" s="4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7"/>
      <c r="S58" s="6"/>
      <c r="T58" s="6"/>
      <c r="U58" s="6"/>
      <c r="V58" s="6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81" t="s">
        <v>858</v>
      </c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16"/>
      <c r="BH58" s="16"/>
      <c r="BI58" s="118"/>
      <c r="BJ58" s="16"/>
      <c r="BK58" s="16"/>
      <c r="BL58" s="16"/>
      <c r="BM58" s="16"/>
      <c r="BN58" s="16"/>
      <c r="BO58" s="16"/>
      <c r="BP58" s="16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6"/>
      <c r="CE58" s="6"/>
      <c r="CF58" s="6"/>
      <c r="CG58" s="6"/>
      <c r="CH58" s="136"/>
      <c r="CI58" s="137"/>
    </row>
    <row r="59" ht="8.1" customHeight="1" spans="2:87">
      <c r="B59" s="4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S59" s="6"/>
      <c r="T59" s="6"/>
      <c r="U59" s="6"/>
      <c r="V59" s="6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16"/>
      <c r="BH59" s="16"/>
      <c r="BI59" s="118"/>
      <c r="BJ59" s="16"/>
      <c r="BK59" s="16"/>
      <c r="BL59" s="16"/>
      <c r="BM59" s="16"/>
      <c r="BN59" s="16"/>
      <c r="BO59" s="16"/>
      <c r="BP59" s="16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81"/>
      <c r="CB59" s="81"/>
      <c r="CC59" s="81"/>
      <c r="CD59" s="6"/>
      <c r="CE59" s="6"/>
      <c r="CF59" s="6"/>
      <c r="CG59" s="6"/>
      <c r="CH59" s="136"/>
      <c r="CI59" s="137"/>
    </row>
    <row r="60" ht="8.1" customHeight="1" spans="2:87">
      <c r="B60" s="4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S60" s="6"/>
      <c r="T60" s="6"/>
      <c r="U60" s="6"/>
      <c r="V60" s="6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16"/>
      <c r="BH60" s="16"/>
      <c r="BI60" s="118"/>
      <c r="BJ60" s="16"/>
      <c r="BK60" s="16"/>
      <c r="BL60" s="16"/>
      <c r="BM60" s="16"/>
      <c r="BN60" s="16"/>
      <c r="BO60" s="16"/>
      <c r="BP60" s="16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81"/>
      <c r="CB60" s="81"/>
      <c r="CC60" s="81"/>
      <c r="CD60" s="6"/>
      <c r="CE60" s="6"/>
      <c r="CF60" s="6"/>
      <c r="CG60" s="6"/>
      <c r="CH60" s="136"/>
      <c r="CI60" s="137"/>
    </row>
    <row r="61" ht="8.1" customHeight="1" spans="2:87">
      <c r="B61" s="4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S61" s="6"/>
      <c r="T61" s="6"/>
      <c r="U61" s="6"/>
      <c r="V61" s="6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16"/>
      <c r="BH61" s="16"/>
      <c r="BI61" s="118"/>
      <c r="BJ61" s="16"/>
      <c r="BK61" s="16"/>
      <c r="BL61" s="16"/>
      <c r="BM61" s="16"/>
      <c r="BN61" s="16"/>
      <c r="BO61" s="16"/>
      <c r="BP61" s="16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81"/>
      <c r="CB61" s="81"/>
      <c r="CC61" s="81"/>
      <c r="CD61" s="6"/>
      <c r="CE61" s="6"/>
      <c r="CF61" s="6"/>
      <c r="CG61" s="6"/>
      <c r="CH61" s="136"/>
      <c r="CI61" s="137"/>
    </row>
    <row r="62" ht="8.1" customHeight="1" spans="2:87">
      <c r="B62" s="4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8"/>
      <c r="S62" s="36"/>
      <c r="T62" s="36"/>
      <c r="U62" s="36"/>
      <c r="V62" s="36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122"/>
      <c r="BJ62" s="90"/>
      <c r="BK62" s="52"/>
      <c r="BL62" s="52"/>
      <c r="BM62" s="52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81"/>
      <c r="CB62" s="81"/>
      <c r="CC62" s="81"/>
      <c r="CD62" s="6"/>
      <c r="CE62" s="6"/>
      <c r="CF62" s="6"/>
      <c r="CG62" s="6"/>
      <c r="CH62" s="136"/>
      <c r="CI62" s="137"/>
    </row>
    <row r="63" ht="8.1" customHeight="1" spans="2:87">
      <c r="B63" s="4"/>
      <c r="C63" s="5"/>
      <c r="D63" s="5"/>
      <c r="E63" s="5"/>
      <c r="F63" s="5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39"/>
      <c r="BO63" s="39"/>
      <c r="BP63" s="39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144"/>
      <c r="CI63" s="137"/>
    </row>
    <row r="64" ht="17.25" customHeight="1" spans="2:86"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6"/>
      <c r="BD64" s="6"/>
      <c r="BE64" s="6"/>
      <c r="BF64" s="104"/>
      <c r="BG64" s="123" t="s">
        <v>859</v>
      </c>
      <c r="BH64" s="124"/>
      <c r="BI64" s="124"/>
      <c r="BJ64" s="124"/>
      <c r="BK64" s="125"/>
      <c r="BL64" s="126" t="s">
        <v>860</v>
      </c>
      <c r="BM64" s="124"/>
      <c r="BN64" s="124"/>
      <c r="BO64" s="125"/>
      <c r="BP64" s="129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1"/>
      <c r="CB64" s="132" t="s">
        <v>861</v>
      </c>
      <c r="CC64" s="145"/>
      <c r="CD64" s="145"/>
      <c r="CE64" s="146"/>
      <c r="CF64" s="132" t="s">
        <v>838</v>
      </c>
      <c r="CG64" s="145"/>
      <c r="CH64" s="147"/>
    </row>
    <row r="65" ht="8.1" customHeight="1" spans="2:86"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6"/>
      <c r="BD65" s="6"/>
      <c r="BE65" s="6"/>
      <c r="BF65" s="104"/>
      <c r="BG65" s="151" t="s">
        <v>862</v>
      </c>
      <c r="BH65" s="152"/>
      <c r="BI65" s="152"/>
      <c r="BJ65" s="152"/>
      <c r="BK65" s="152"/>
      <c r="BL65" s="153"/>
      <c r="BM65" s="153"/>
      <c r="BN65" s="153"/>
      <c r="BO65" s="153"/>
      <c r="BP65" s="153"/>
      <c r="BQ65" s="153"/>
      <c r="BR65" s="137"/>
      <c r="BS65" s="137"/>
      <c r="BT65" s="137"/>
      <c r="BU65" s="142"/>
      <c r="BV65" s="137"/>
      <c r="BW65" s="137"/>
      <c r="BX65" s="137"/>
      <c r="BY65" s="137"/>
      <c r="BZ65" s="137"/>
      <c r="CA65" s="137"/>
      <c r="CB65" s="185"/>
      <c r="CC65" s="185"/>
      <c r="CD65" s="185"/>
      <c r="CE65" s="185"/>
      <c r="CF65" s="185"/>
      <c r="CG65" s="185"/>
      <c r="CH65" s="217"/>
    </row>
    <row r="66" ht="6.75" customHeight="1" spans="2:86"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6"/>
      <c r="BD66" s="6"/>
      <c r="BE66" s="6"/>
      <c r="BF66" s="104"/>
      <c r="BG66" s="154"/>
      <c r="BH66" s="155"/>
      <c r="BI66" s="155"/>
      <c r="BJ66" s="155"/>
      <c r="BK66" s="155"/>
      <c r="BL66" s="153"/>
      <c r="BM66" s="153"/>
      <c r="BN66" s="153"/>
      <c r="BO66" s="153"/>
      <c r="BP66" s="153"/>
      <c r="BQ66" s="153"/>
      <c r="BR66" s="137"/>
      <c r="BS66" s="137"/>
      <c r="BT66" s="137"/>
      <c r="BU66" s="142"/>
      <c r="BV66" s="137"/>
      <c r="BW66" s="137"/>
      <c r="BX66" s="137"/>
      <c r="BY66" s="137"/>
      <c r="BZ66" s="137"/>
      <c r="CA66" s="137"/>
      <c r="CB66" s="186"/>
      <c r="CC66" s="186"/>
      <c r="CD66" s="186"/>
      <c r="CE66" s="186"/>
      <c r="CF66" s="186"/>
      <c r="CG66" s="186"/>
      <c r="CH66" s="218"/>
    </row>
    <row r="67" ht="6.75" customHeight="1" spans="2:86"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6"/>
      <c r="BD67" s="6"/>
      <c r="BE67" s="6"/>
      <c r="BF67" s="104"/>
      <c r="BG67" s="156" t="e">
        <f ca="1">#REF!</f>
        <v>#REF!</v>
      </c>
      <c r="BH67" s="157"/>
      <c r="BI67" s="157"/>
      <c r="BJ67" s="157"/>
      <c r="BK67" s="157"/>
      <c r="BL67" s="153"/>
      <c r="BM67" s="153"/>
      <c r="BN67" s="153"/>
      <c r="BO67" s="153"/>
      <c r="BP67" s="153"/>
      <c r="BQ67" s="153"/>
      <c r="BR67" s="137"/>
      <c r="BS67" s="137"/>
      <c r="BT67" s="137"/>
      <c r="BU67" s="187"/>
      <c r="BV67" s="137"/>
      <c r="BW67" s="137"/>
      <c r="BX67" s="137"/>
      <c r="BY67" s="137"/>
      <c r="BZ67" s="137"/>
      <c r="CA67" s="137"/>
      <c r="CB67" s="186"/>
      <c r="CC67" s="186"/>
      <c r="CD67" s="186"/>
      <c r="CE67" s="186"/>
      <c r="CF67" s="186"/>
      <c r="CG67" s="186"/>
      <c r="CH67" s="218"/>
    </row>
    <row r="68" ht="6.75" customHeight="1" spans="2:86"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6"/>
      <c r="BD68" s="6"/>
      <c r="BE68" s="6"/>
      <c r="BF68" s="104"/>
      <c r="BG68" s="158"/>
      <c r="BH68" s="159"/>
      <c r="BI68" s="159"/>
      <c r="BJ68" s="159"/>
      <c r="BK68" s="159"/>
      <c r="BL68" s="160"/>
      <c r="BM68" s="160"/>
      <c r="BN68" s="160"/>
      <c r="BO68" s="160"/>
      <c r="BP68" s="160"/>
      <c r="BQ68" s="160"/>
      <c r="BR68" s="178"/>
      <c r="BS68" s="178"/>
      <c r="BT68" s="178"/>
      <c r="BU68" s="188"/>
      <c r="BV68" s="178"/>
      <c r="BW68" s="178"/>
      <c r="BX68" s="178"/>
      <c r="BY68" s="178"/>
      <c r="BZ68" s="178"/>
      <c r="CA68" s="178"/>
      <c r="CB68" s="35"/>
      <c r="CC68" s="35"/>
      <c r="CD68" s="35"/>
      <c r="CE68" s="35"/>
      <c r="CF68" s="35"/>
      <c r="CG68" s="35"/>
      <c r="CH68" s="219"/>
    </row>
    <row r="69" ht="7.5" customHeight="1" spans="2:86"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6"/>
      <c r="BD69" s="6"/>
      <c r="BE69" s="6"/>
      <c r="BF69" s="104"/>
      <c r="BG69" s="161" t="s">
        <v>861</v>
      </c>
      <c r="BH69" s="162"/>
      <c r="BI69" s="162"/>
      <c r="BJ69" s="162"/>
      <c r="BK69" s="163"/>
      <c r="BL69" s="164" t="s">
        <v>863</v>
      </c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89"/>
      <c r="CB69" s="190" t="s">
        <v>864</v>
      </c>
      <c r="CC69" s="220"/>
      <c r="CD69" s="220"/>
      <c r="CE69" s="221"/>
      <c r="CF69" s="222"/>
      <c r="CG69" s="223"/>
      <c r="CH69" s="224"/>
    </row>
    <row r="70" ht="13.5" customHeight="1" spans="2:86"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6"/>
      <c r="BD70" s="6"/>
      <c r="BE70" s="6"/>
      <c r="BF70" s="104"/>
      <c r="BG70" s="165" t="e">
        <f ca="1">#REF!</f>
        <v>#REF!</v>
      </c>
      <c r="BH70" s="166"/>
      <c r="BI70" s="166"/>
      <c r="BJ70" s="166"/>
      <c r="BK70" s="167"/>
      <c r="BL70" s="168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91"/>
      <c r="CB70" s="192"/>
      <c r="CC70" s="225"/>
      <c r="CD70" s="225"/>
      <c r="CE70" s="226"/>
      <c r="CF70" s="227"/>
      <c r="CG70" s="228"/>
      <c r="CH70" s="229"/>
    </row>
    <row r="71" ht="10.5" customHeight="1" spans="2:86"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6"/>
      <c r="BD71" s="6"/>
      <c r="BE71" s="6"/>
      <c r="BF71" s="104"/>
      <c r="BG71" s="161" t="s">
        <v>865</v>
      </c>
      <c r="BH71" s="162"/>
      <c r="BI71" s="162"/>
      <c r="BJ71" s="162"/>
      <c r="BK71" s="169"/>
      <c r="BL71" s="170" t="e">
        <f ca="1">#REF!</f>
        <v>#REF!</v>
      </c>
      <c r="BM71" s="181"/>
      <c r="BN71" s="181"/>
      <c r="BO71" s="181"/>
      <c r="BP71" s="181"/>
      <c r="BQ71" s="181"/>
      <c r="BR71" s="181"/>
      <c r="BS71" s="181"/>
      <c r="BT71" s="181"/>
      <c r="BU71" s="181"/>
      <c r="BV71" s="193"/>
      <c r="BW71" s="194" t="s">
        <v>837</v>
      </c>
      <c r="BX71" s="195"/>
      <c r="BY71" s="195"/>
      <c r="BZ71" s="195"/>
      <c r="CA71" s="196"/>
      <c r="CB71" s="197"/>
      <c r="CC71" s="230"/>
      <c r="CD71" s="230"/>
      <c r="CE71" s="231"/>
      <c r="CF71" s="232" t="s">
        <v>866</v>
      </c>
      <c r="CG71" s="233"/>
      <c r="CH71" s="234"/>
    </row>
    <row r="72" ht="9" customHeight="1" spans="2:86"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6"/>
      <c r="BD72" s="6"/>
      <c r="BE72" s="6"/>
      <c r="BF72" s="104"/>
      <c r="BG72" s="171"/>
      <c r="BH72" s="160"/>
      <c r="BI72" s="160"/>
      <c r="BJ72" s="160"/>
      <c r="BK72" s="160"/>
      <c r="BL72" s="172"/>
      <c r="BM72" s="182"/>
      <c r="BN72" s="182"/>
      <c r="BO72" s="182"/>
      <c r="BP72" s="182"/>
      <c r="BQ72" s="182"/>
      <c r="BR72" s="182"/>
      <c r="BS72" s="182"/>
      <c r="BT72" s="182"/>
      <c r="BU72" s="182"/>
      <c r="BV72" s="198"/>
      <c r="BW72" s="199"/>
      <c r="BX72" s="200"/>
      <c r="BY72" s="200"/>
      <c r="BZ72" s="200"/>
      <c r="CA72" s="201"/>
      <c r="CB72" s="202"/>
      <c r="CC72" s="235"/>
      <c r="CD72" s="235"/>
      <c r="CE72" s="236"/>
      <c r="CF72" s="237"/>
      <c r="CG72" s="238"/>
      <c r="CH72" s="239"/>
    </row>
    <row r="73" ht="9.75" customHeight="1" spans="2:86"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6"/>
      <c r="BD73" s="6"/>
      <c r="BE73" s="6"/>
      <c r="BF73" s="104"/>
      <c r="BG73" s="161" t="s">
        <v>840</v>
      </c>
      <c r="BH73" s="162"/>
      <c r="BI73" s="162"/>
      <c r="BJ73" s="162"/>
      <c r="BK73" s="169"/>
      <c r="BL73" s="172" t="s">
        <v>867</v>
      </c>
      <c r="BM73" s="182"/>
      <c r="BN73" s="182"/>
      <c r="BO73" s="182"/>
      <c r="BP73" s="182"/>
      <c r="BQ73" s="182"/>
      <c r="BR73" s="182"/>
      <c r="BS73" s="182"/>
      <c r="BT73" s="182"/>
      <c r="BU73" s="182"/>
      <c r="BV73" s="198"/>
      <c r="BW73" s="203" t="e">
        <f ca="1">#REF!</f>
        <v>#REF!</v>
      </c>
      <c r="BX73" s="204"/>
      <c r="BY73" s="204"/>
      <c r="BZ73" s="204"/>
      <c r="CA73" s="205"/>
      <c r="CB73" s="202"/>
      <c r="CC73" s="235"/>
      <c r="CD73" s="235"/>
      <c r="CE73" s="236"/>
      <c r="CF73" s="240" t="e">
        <f ca="1">#REF!</f>
        <v>#REF!</v>
      </c>
      <c r="CG73" s="186"/>
      <c r="CH73" s="218"/>
    </row>
    <row r="74" ht="13.5" customHeight="1" spans="2:86"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6"/>
      <c r="BD74" s="6"/>
      <c r="BE74" s="6"/>
      <c r="BF74" s="104"/>
      <c r="BG74" s="171"/>
      <c r="BH74" s="160"/>
      <c r="BI74" s="160"/>
      <c r="BJ74" s="160"/>
      <c r="BK74" s="160"/>
      <c r="BL74" s="173"/>
      <c r="BM74" s="183"/>
      <c r="BN74" s="183"/>
      <c r="BO74" s="183"/>
      <c r="BP74" s="183"/>
      <c r="BQ74" s="183"/>
      <c r="BR74" s="183"/>
      <c r="BS74" s="183"/>
      <c r="BT74" s="183"/>
      <c r="BU74" s="183"/>
      <c r="BV74" s="206"/>
      <c r="BW74" s="207"/>
      <c r="BX74" s="208"/>
      <c r="BY74" s="208"/>
      <c r="BZ74" s="208"/>
      <c r="CA74" s="209"/>
      <c r="CB74" s="210"/>
      <c r="CC74" s="241"/>
      <c r="CD74" s="241"/>
      <c r="CE74" s="242"/>
      <c r="CF74" s="227"/>
      <c r="CG74" s="228"/>
      <c r="CH74" s="229"/>
    </row>
    <row r="75" ht="10.5" customHeight="1" spans="2:86">
      <c r="B75" s="148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50"/>
      <c r="BD75" s="150"/>
      <c r="BE75" s="150"/>
      <c r="BF75" s="174"/>
      <c r="BG75" s="175"/>
      <c r="BH75" s="176"/>
      <c r="BI75" s="176"/>
      <c r="BJ75" s="176"/>
      <c r="BK75" s="176"/>
      <c r="BL75" s="176"/>
      <c r="BM75" s="176"/>
      <c r="BN75" s="176"/>
      <c r="BO75" s="176"/>
      <c r="BP75" s="176"/>
      <c r="BQ75" s="176"/>
      <c r="BR75" s="176"/>
      <c r="BS75" s="176"/>
      <c r="BT75" s="176"/>
      <c r="BU75" s="176"/>
      <c r="BV75" s="176"/>
      <c r="BW75" s="176"/>
      <c r="BX75" s="176"/>
      <c r="BY75" s="176"/>
      <c r="BZ75" s="176"/>
      <c r="CA75" s="211"/>
      <c r="CB75" s="212"/>
      <c r="CC75" s="243"/>
      <c r="CD75" s="243"/>
      <c r="CE75" s="244"/>
      <c r="CF75" s="245" t="s">
        <v>868</v>
      </c>
      <c r="CG75" s="246"/>
      <c r="CH75" s="247"/>
    </row>
    <row r="76" ht="8.1" customHeight="1"/>
    <row r="77" ht="8.1" customHeight="1"/>
    <row r="78" ht="8.1" customHeight="1"/>
    <row r="79" ht="8.1" customHeight="1"/>
    <row r="80" ht="8.1" customHeight="1"/>
    <row r="81" ht="8.1" customHeight="1"/>
    <row r="82" ht="8.1" customHeight="1"/>
    <row r="83" ht="8.1" customHeight="1"/>
    <row r="84" ht="8.1" customHeight="1"/>
    <row r="85" ht="8.1" customHeight="1"/>
    <row r="86" ht="8.1" customHeight="1"/>
    <row r="87" ht="8.1" customHeight="1"/>
    <row r="88" ht="8.1" customHeight="1"/>
    <row r="89" ht="8.1" customHeight="1"/>
    <row r="90" ht="8.1" customHeight="1"/>
    <row r="108" spans="42:87"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</row>
    <row r="109" spans="42:87"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</row>
    <row r="110" spans="42:87"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</row>
    <row r="111" spans="42:87"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</row>
    <row r="112" spans="42:87"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</row>
    <row r="113" spans="42:87"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</row>
    <row r="114" ht="8.25" customHeight="1" spans="42:87"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</row>
    <row r="115" spans="42:87"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9"/>
      <c r="BJ115" s="19"/>
      <c r="BK115" s="19"/>
      <c r="BL115" s="19"/>
      <c r="BM115" s="19"/>
      <c r="BN115" s="19"/>
      <c r="BO115" s="19"/>
      <c r="BP115" s="19"/>
      <c r="BQ115" s="19"/>
      <c r="BR115" s="153"/>
      <c r="BS115" s="153"/>
      <c r="BT115" s="137"/>
      <c r="BU115" s="137"/>
      <c r="BV115" s="137"/>
      <c r="BW115" s="213"/>
      <c r="BX115" s="214"/>
      <c r="BY115" s="214"/>
      <c r="BZ115" s="214"/>
      <c r="CA115" s="214"/>
      <c r="CB115" s="214"/>
      <c r="CC115" s="214"/>
      <c r="CD115" s="213"/>
      <c r="CE115" s="213"/>
      <c r="CF115" s="213"/>
      <c r="CG115" s="213"/>
      <c r="CH115" s="213"/>
      <c r="CI115" s="213"/>
    </row>
    <row r="116" spans="42:87"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55"/>
      <c r="BJ116" s="155"/>
      <c r="BK116" s="155"/>
      <c r="BL116" s="155"/>
      <c r="BM116" s="155"/>
      <c r="BN116" s="153"/>
      <c r="BO116" s="153"/>
      <c r="BP116" s="153"/>
      <c r="BQ116" s="153"/>
      <c r="BR116" s="153"/>
      <c r="BS116" s="153"/>
      <c r="BT116" s="137"/>
      <c r="BU116" s="137"/>
      <c r="BV116" s="137"/>
      <c r="BW116" s="142"/>
      <c r="BX116" s="137"/>
      <c r="BY116" s="137"/>
      <c r="BZ116" s="137"/>
      <c r="CA116" s="137"/>
      <c r="CB116" s="137"/>
      <c r="CC116" s="137"/>
      <c r="CD116" s="216"/>
      <c r="CE116" s="216"/>
      <c r="CF116" s="216"/>
      <c r="CG116" s="216"/>
      <c r="CH116" s="216"/>
      <c r="CI116" s="216"/>
    </row>
    <row r="117" spans="42:87"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55"/>
      <c r="BJ117" s="155"/>
      <c r="BK117" s="155"/>
      <c r="BL117" s="155"/>
      <c r="BM117" s="155"/>
      <c r="BN117" s="153"/>
      <c r="BO117" s="153"/>
      <c r="BP117" s="153"/>
      <c r="BQ117" s="153"/>
      <c r="BR117" s="153"/>
      <c r="BS117" s="153"/>
      <c r="BT117" s="137"/>
      <c r="BU117" s="137"/>
      <c r="BV117" s="137"/>
      <c r="BW117" s="142"/>
      <c r="BX117" s="137"/>
      <c r="BY117" s="137"/>
      <c r="BZ117" s="137"/>
      <c r="CA117" s="137"/>
      <c r="CB117" s="137"/>
      <c r="CC117" s="137"/>
      <c r="CD117" s="216"/>
      <c r="CE117" s="216"/>
      <c r="CF117" s="216"/>
      <c r="CG117" s="216"/>
      <c r="CH117" s="216"/>
      <c r="CI117" s="216"/>
    </row>
    <row r="118" ht="7.5" customHeight="1" spans="42:87"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57"/>
      <c r="BJ118" s="157"/>
      <c r="BK118" s="157"/>
      <c r="BL118" s="157"/>
      <c r="BM118" s="157"/>
      <c r="BN118" s="153"/>
      <c r="BO118" s="153"/>
      <c r="BP118" s="153"/>
      <c r="BQ118" s="153"/>
      <c r="BR118" s="153"/>
      <c r="BS118" s="153"/>
      <c r="BT118" s="137"/>
      <c r="BU118" s="137"/>
      <c r="BV118" s="137"/>
      <c r="BW118" s="187"/>
      <c r="BX118" s="137"/>
      <c r="BY118" s="137"/>
      <c r="BZ118" s="137"/>
      <c r="CA118" s="137"/>
      <c r="CB118" s="137"/>
      <c r="CC118" s="137"/>
      <c r="CD118" s="216"/>
      <c r="CE118" s="216"/>
      <c r="CF118" s="216"/>
      <c r="CG118" s="216"/>
      <c r="CH118" s="216"/>
      <c r="CI118" s="216"/>
    </row>
    <row r="119" spans="42:87"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57"/>
      <c r="BJ119" s="157"/>
      <c r="BK119" s="157"/>
      <c r="BL119" s="157"/>
      <c r="BM119" s="157"/>
      <c r="BN119" s="153"/>
      <c r="BO119" s="153"/>
      <c r="BP119" s="153"/>
      <c r="BQ119" s="153"/>
      <c r="BR119" s="153"/>
      <c r="BS119" s="153"/>
      <c r="BT119" s="137"/>
      <c r="BU119" s="137"/>
      <c r="BV119" s="137"/>
      <c r="BW119" s="215"/>
      <c r="BX119" s="137"/>
      <c r="BY119" s="137"/>
      <c r="BZ119" s="137"/>
      <c r="CA119" s="137"/>
      <c r="CB119" s="137"/>
      <c r="CC119" s="137"/>
      <c r="CD119" s="186"/>
      <c r="CE119" s="186"/>
      <c r="CF119" s="186"/>
      <c r="CG119" s="186"/>
      <c r="CH119" s="186"/>
      <c r="CI119" s="186"/>
    </row>
    <row r="120" spans="42:87"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57"/>
      <c r="BJ120" s="157"/>
      <c r="BK120" s="157"/>
      <c r="BL120" s="157"/>
      <c r="BM120" s="157"/>
      <c r="BN120" s="153"/>
      <c r="BO120" s="153"/>
      <c r="BP120" s="153"/>
      <c r="BQ120" s="153"/>
      <c r="BR120" s="153"/>
      <c r="BS120" s="153"/>
      <c r="BT120" s="137"/>
      <c r="BU120" s="137"/>
      <c r="BV120" s="137"/>
      <c r="BW120" s="215"/>
      <c r="BX120" s="137"/>
      <c r="BY120" s="137"/>
      <c r="BZ120" s="137"/>
      <c r="CA120" s="137"/>
      <c r="CB120" s="137"/>
      <c r="CC120" s="137"/>
      <c r="CD120" s="186"/>
      <c r="CE120" s="186"/>
      <c r="CF120" s="186"/>
      <c r="CG120" s="186"/>
      <c r="CH120" s="186"/>
      <c r="CI120" s="186"/>
    </row>
    <row r="121" spans="42:87"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55"/>
      <c r="BJ121" s="155"/>
      <c r="BK121" s="155"/>
      <c r="BL121" s="155"/>
      <c r="BM121" s="155"/>
      <c r="BN121" s="184"/>
      <c r="BO121" s="184"/>
      <c r="BP121" s="184"/>
      <c r="BQ121" s="184"/>
      <c r="BR121" s="184"/>
      <c r="BS121" s="184"/>
      <c r="BT121" s="184"/>
      <c r="BU121" s="184"/>
      <c r="BV121" s="184"/>
      <c r="BW121" s="184"/>
      <c r="BX121" s="184"/>
      <c r="BY121" s="184"/>
      <c r="BZ121" s="184"/>
      <c r="CA121" s="184"/>
      <c r="CB121" s="184"/>
      <c r="CC121" s="184"/>
      <c r="CD121" s="248"/>
      <c r="CE121" s="248"/>
      <c r="CF121" s="248"/>
      <c r="CG121" s="248"/>
      <c r="CH121" s="186"/>
      <c r="CI121" s="186"/>
    </row>
    <row r="122" spans="42:87"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77"/>
      <c r="BJ122" s="177"/>
      <c r="BK122" s="177"/>
      <c r="BL122" s="177"/>
      <c r="BM122" s="177"/>
      <c r="BN122" s="184"/>
      <c r="BO122" s="184"/>
      <c r="BP122" s="184"/>
      <c r="BQ122" s="184"/>
      <c r="BR122" s="184"/>
      <c r="BS122" s="184"/>
      <c r="BT122" s="184"/>
      <c r="BU122" s="184"/>
      <c r="BV122" s="184"/>
      <c r="BW122" s="184"/>
      <c r="BX122" s="184"/>
      <c r="BY122" s="184"/>
      <c r="BZ122" s="184"/>
      <c r="CA122" s="184"/>
      <c r="CB122" s="184"/>
      <c r="CC122" s="184"/>
      <c r="CD122" s="248"/>
      <c r="CE122" s="248"/>
      <c r="CF122" s="248"/>
      <c r="CG122" s="248"/>
      <c r="CH122" s="186"/>
      <c r="CI122" s="186"/>
    </row>
    <row r="123" spans="42:87"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55"/>
      <c r="BJ123" s="155"/>
      <c r="BK123" s="155"/>
      <c r="BL123" s="155"/>
      <c r="BM123" s="155"/>
      <c r="BN123" s="182"/>
      <c r="BO123" s="182"/>
      <c r="BP123" s="182"/>
      <c r="BQ123" s="182"/>
      <c r="BR123" s="182"/>
      <c r="BS123" s="182"/>
      <c r="BT123" s="182"/>
      <c r="BU123" s="182"/>
      <c r="BV123" s="182"/>
      <c r="BW123" s="182"/>
      <c r="BX123" s="182"/>
      <c r="BY123" s="200"/>
      <c r="BZ123" s="200"/>
      <c r="CA123" s="200"/>
      <c r="CB123" s="200"/>
      <c r="CC123" s="200"/>
      <c r="CD123" s="249"/>
      <c r="CE123" s="249"/>
      <c r="CF123" s="249"/>
      <c r="CG123" s="249"/>
      <c r="CH123" s="238"/>
      <c r="CI123" s="238"/>
    </row>
    <row r="124" spans="42:87"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53"/>
      <c r="BJ124" s="153"/>
      <c r="BK124" s="153"/>
      <c r="BL124" s="153"/>
      <c r="BM124" s="153"/>
      <c r="BN124" s="182"/>
      <c r="BO124" s="182"/>
      <c r="BP124" s="182"/>
      <c r="BQ124" s="182"/>
      <c r="BR124" s="182"/>
      <c r="BS124" s="182"/>
      <c r="BT124" s="182"/>
      <c r="BU124" s="182"/>
      <c r="BV124" s="182"/>
      <c r="BW124" s="182"/>
      <c r="BX124" s="182"/>
      <c r="BY124" s="200"/>
      <c r="BZ124" s="200"/>
      <c r="CA124" s="200"/>
      <c r="CB124" s="200"/>
      <c r="CC124" s="200"/>
      <c r="CD124" s="249"/>
      <c r="CE124" s="249"/>
      <c r="CF124" s="249"/>
      <c r="CG124" s="249"/>
      <c r="CH124" s="238"/>
      <c r="CI124" s="238"/>
    </row>
    <row r="125" spans="42:87"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55"/>
      <c r="BJ125" s="155"/>
      <c r="BK125" s="155"/>
      <c r="BL125" s="155"/>
      <c r="BM125" s="155"/>
      <c r="BN125" s="182"/>
      <c r="BO125" s="182"/>
      <c r="BP125" s="182"/>
      <c r="BQ125" s="182"/>
      <c r="BR125" s="182"/>
      <c r="BS125" s="182"/>
      <c r="BT125" s="182"/>
      <c r="BU125" s="182"/>
      <c r="BV125" s="182"/>
      <c r="BW125" s="182"/>
      <c r="BX125" s="182"/>
      <c r="BY125" s="186"/>
      <c r="BZ125" s="186"/>
      <c r="CA125" s="186"/>
      <c r="CB125" s="186"/>
      <c r="CC125" s="186"/>
      <c r="CD125" s="249"/>
      <c r="CE125" s="249"/>
      <c r="CF125" s="249"/>
      <c r="CG125" s="249"/>
      <c r="CH125" s="186"/>
      <c r="CI125" s="186"/>
    </row>
    <row r="126" spans="42:87"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53"/>
      <c r="BJ126" s="153"/>
      <c r="BK126" s="153"/>
      <c r="BL126" s="153"/>
      <c r="BM126" s="153"/>
      <c r="BN126" s="182"/>
      <c r="BO126" s="182"/>
      <c r="BP126" s="182"/>
      <c r="BQ126" s="182"/>
      <c r="BR126" s="182"/>
      <c r="BS126" s="182"/>
      <c r="BT126" s="182"/>
      <c r="BU126" s="182"/>
      <c r="BV126" s="182"/>
      <c r="BW126" s="182"/>
      <c r="BX126" s="182"/>
      <c r="BY126" s="186"/>
      <c r="BZ126" s="186"/>
      <c r="CA126" s="186"/>
      <c r="CB126" s="186"/>
      <c r="CC126" s="186"/>
      <c r="CD126" s="249"/>
      <c r="CE126" s="249"/>
      <c r="CF126" s="249"/>
      <c r="CG126" s="249"/>
      <c r="CH126" s="186"/>
      <c r="CI126" s="186"/>
    </row>
    <row r="127" spans="42:87"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37"/>
      <c r="BU127" s="137"/>
      <c r="BV127" s="137"/>
      <c r="BW127" s="216"/>
      <c r="BX127" s="216"/>
      <c r="BY127" s="216"/>
      <c r="BZ127" s="216"/>
      <c r="CA127" s="216"/>
      <c r="CB127" s="216"/>
      <c r="CC127" s="216"/>
      <c r="CD127" s="250"/>
      <c r="CE127" s="250"/>
      <c r="CF127" s="250"/>
      <c r="CG127" s="250"/>
      <c r="CH127" s="251"/>
      <c r="CI127" s="252"/>
    </row>
    <row r="128" spans="42:87"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</row>
    <row r="129" spans="42:87"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</row>
    <row r="137" ht="7.5" hidden="1" customHeight="1"/>
    <row r="138" ht="15" hidden="1" customHeight="1" spans="2:2">
      <c r="B138" t="s">
        <v>869</v>
      </c>
    </row>
    <row r="139" hidden="1" spans="2:2">
      <c r="B139" t="s">
        <v>692</v>
      </c>
    </row>
    <row r="140" hidden="1" spans="2:2">
      <c r="B140" t="s">
        <v>870</v>
      </c>
    </row>
  </sheetData>
  <sheetProtection sheet="1" formatCells="0" objects="1" scenarios="1"/>
  <mergeCells count="89">
    <mergeCell ref="J15:L15"/>
    <mergeCell ref="R15:U15"/>
    <mergeCell ref="J17:L17"/>
    <mergeCell ref="R17:U17"/>
    <mergeCell ref="J19:L19"/>
    <mergeCell ref="R19:U19"/>
    <mergeCell ref="J21:L21"/>
    <mergeCell ref="R21:U21"/>
    <mergeCell ref="J23:L23"/>
    <mergeCell ref="R23:U23"/>
    <mergeCell ref="V36:Z36"/>
    <mergeCell ref="V44:Y44"/>
    <mergeCell ref="V45:Y45"/>
    <mergeCell ref="V46:Y46"/>
    <mergeCell ref="AE49:AG49"/>
    <mergeCell ref="X57:AA57"/>
    <mergeCell ref="BG64:BK64"/>
    <mergeCell ref="BL64:BO64"/>
    <mergeCell ref="BP64:CA64"/>
    <mergeCell ref="CB64:CE64"/>
    <mergeCell ref="CF64:CH64"/>
    <mergeCell ref="BG69:BK69"/>
    <mergeCell ref="BG70:BK70"/>
    <mergeCell ref="BG71:BK71"/>
    <mergeCell ref="BG73:BK73"/>
    <mergeCell ref="BG75:CA75"/>
    <mergeCell ref="CB75:CE75"/>
    <mergeCell ref="CF75:CH75"/>
    <mergeCell ref="BI115:BM115"/>
    <mergeCell ref="BN115:BQ115"/>
    <mergeCell ref="CD115:CG115"/>
    <mergeCell ref="CH115:CI115"/>
    <mergeCell ref="BI121:BM121"/>
    <mergeCell ref="BI122:BM122"/>
    <mergeCell ref="BI123:BM123"/>
    <mergeCell ref="BI125:BM125"/>
    <mergeCell ref="CD127:CG127"/>
    <mergeCell ref="CH127:CI127"/>
    <mergeCell ref="AP40:AQ44"/>
    <mergeCell ref="AR40:AS44"/>
    <mergeCell ref="AT40:AU44"/>
    <mergeCell ref="AV40:AW44"/>
    <mergeCell ref="AX40:AY44"/>
    <mergeCell ref="AZ40:BA44"/>
    <mergeCell ref="BB40:BC44"/>
    <mergeCell ref="Z37:AA42"/>
    <mergeCell ref="AB37:AC41"/>
    <mergeCell ref="AD47:AG48"/>
    <mergeCell ref="AO47:AT48"/>
    <mergeCell ref="BA47:BE48"/>
    <mergeCell ref="BQ37:BR38"/>
    <mergeCell ref="K25:L26"/>
    <mergeCell ref="K27:L28"/>
    <mergeCell ref="K29:L30"/>
    <mergeCell ref="BF37:BG38"/>
    <mergeCell ref="V50:Y51"/>
    <mergeCell ref="AO50:AX51"/>
    <mergeCell ref="AO52:AX53"/>
    <mergeCell ref="AC50:AG51"/>
    <mergeCell ref="AC52:AG53"/>
    <mergeCell ref="AZ50:BE51"/>
    <mergeCell ref="AH58:BF61"/>
    <mergeCell ref="AZ52:BE54"/>
    <mergeCell ref="BG65:BK66"/>
    <mergeCell ref="CB65:CH68"/>
    <mergeCell ref="BG67:BK68"/>
    <mergeCell ref="BL69:CA70"/>
    <mergeCell ref="CB69:CE70"/>
    <mergeCell ref="CF69:CH70"/>
    <mergeCell ref="BL71:BV72"/>
    <mergeCell ref="BW71:CA72"/>
    <mergeCell ref="CB71:CE74"/>
    <mergeCell ref="CF71:CH72"/>
    <mergeCell ref="BI118:BM120"/>
    <mergeCell ref="CD119:CI120"/>
    <mergeCell ref="BL73:BV74"/>
    <mergeCell ref="BW73:CA74"/>
    <mergeCell ref="CF73:CH74"/>
    <mergeCell ref="BI116:BM117"/>
    <mergeCell ref="BN121:CC122"/>
    <mergeCell ref="CD121:CG122"/>
    <mergeCell ref="CH121:CI122"/>
    <mergeCell ref="BN123:BX124"/>
    <mergeCell ref="BY123:CC124"/>
    <mergeCell ref="CD123:CG126"/>
    <mergeCell ref="CH123:CI124"/>
    <mergeCell ref="BN125:BX126"/>
    <mergeCell ref="BY125:CC126"/>
    <mergeCell ref="CH125:CI126"/>
  </mergeCells>
  <conditionalFormatting sqref="J7:L7 J5:L5 J9:L17 J19:L19 J21:L21 J23:L23">
    <cfRule type="cellIs" dxfId="7" priority="1" stopIfTrue="1" operator="equal">
      <formula>"电池"</formula>
    </cfRule>
  </conditionalFormatting>
  <printOptions horizontalCentered="1" verticalCentered="1"/>
  <pageMargins left="0" right="0" top="0" bottom="0" header="0.511805555555556" footer="0.511805555555556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actia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MULTIC IRB</vt:lpstr>
      <vt:lpstr>SCC1</vt:lpstr>
      <vt:lpstr>M_1S</vt:lpstr>
      <vt:lpstr>Wiring_1S 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actia</dc:creator>
  <cp:lastModifiedBy>Windows User</cp:lastModifiedBy>
  <dcterms:created xsi:type="dcterms:W3CDTF">2012-09-21T15:13:00Z</dcterms:created>
  <cp:lastPrinted>2017-02-16T07:08:00Z</cp:lastPrinted>
  <dcterms:modified xsi:type="dcterms:W3CDTF">2017-06-09T13:45:36Z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