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o Urbanc\Documents\FMF\Fizikalni Praktikum I\BernoullijevaEnacba_13\"/>
    </mc:Choice>
  </mc:AlternateContent>
  <bookViews>
    <workbookView xWindow="0" yWindow="0" windowWidth="28560" windowHeight="79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11" i="1" s="1"/>
  <c r="Q6" i="1"/>
  <c r="Q5" i="1"/>
  <c r="Q4" i="1"/>
  <c r="K8" i="1"/>
  <c r="K9" i="1"/>
  <c r="D12" i="1"/>
  <c r="D11" i="1"/>
  <c r="D10" i="1"/>
  <c r="D8" i="1"/>
  <c r="D9" i="1"/>
  <c r="D7" i="1"/>
  <c r="D5" i="1"/>
  <c r="D6" i="1"/>
  <c r="D4" i="1"/>
  <c r="B17" i="1"/>
  <c r="B16" i="1"/>
  <c r="B15" i="1"/>
  <c r="R5" i="1" l="1"/>
  <c r="R6" i="1"/>
  <c r="R4" i="1"/>
</calcChain>
</file>

<file path=xl/sharedStrings.xml><?xml version="1.0" encoding="utf-8"?>
<sst xmlns="http://schemas.openxmlformats.org/spreadsheetml/2006/main" count="27" uniqueCount="25">
  <si>
    <t>Set</t>
  </si>
  <si>
    <t>t [s]</t>
  </si>
  <si>
    <t>Meritve</t>
  </si>
  <si>
    <t>Δh [cm]</t>
  </si>
  <si>
    <t>N</t>
  </si>
  <si>
    <t>Average</t>
  </si>
  <si>
    <t>Δt [s]</t>
  </si>
  <si>
    <t>Value</t>
  </si>
  <si>
    <t>± 0.6</t>
  </si>
  <si>
    <t>± 0.2</t>
  </si>
  <si>
    <t>± 0.01</t>
  </si>
  <si>
    <t>Dodatni podatki</t>
  </si>
  <si>
    <t>Rezultati</t>
  </si>
  <si>
    <t>Φ (merjeno)</t>
  </si>
  <si>
    <t>Φ (izracunano)</t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</si>
  <si>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[m]</t>
    </r>
  </si>
  <si>
    <r>
      <t>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[m]</t>
    </r>
  </si>
  <si>
    <r>
      <t>ρ´ [kg/m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]</t>
    </r>
  </si>
  <si>
    <r>
      <t>ρ</t>
    </r>
    <r>
      <rPr>
        <vertAlign val="subscript"/>
        <sz val="11"/>
        <color theme="1"/>
        <rFont val="Calibri"/>
        <family val="2"/>
        <scheme val="minor"/>
      </rPr>
      <t xml:space="preserve">v </t>
    </r>
    <r>
      <rPr>
        <sz val="11"/>
        <color theme="1"/>
        <rFont val="Calibri"/>
        <family val="2"/>
        <scheme val="minor"/>
      </rPr>
      <t>[kg/m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</si>
  <si>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</si>
  <si>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</si>
  <si>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k [kg/m</t>
    </r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]</t>
    </r>
  </si>
  <si>
    <r>
      <t>K [m</t>
    </r>
    <r>
      <rPr>
        <vertAlign val="superscript"/>
        <sz val="11"/>
        <color theme="1"/>
        <rFont val="Calibri"/>
        <family val="2"/>
        <scheme val="minor"/>
      </rPr>
      <t>5/2</t>
    </r>
    <r>
      <rPr>
        <sz val="11"/>
        <color theme="1"/>
        <rFont val="Calibri"/>
        <family val="2"/>
        <scheme val="minor"/>
      </rPr>
      <t>/s]</t>
    </r>
  </si>
  <si>
    <t>Δh [m]</t>
  </si>
  <si>
    <r>
      <t>V 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</si>
</sst>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2" fontId="0" fillId="0" borderId="4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8" xfId="0" applyNumberFormat="1" applyBorder="1"/>
    <xf numFmtId="2" fontId="0" fillId="0" borderId="19" xfId="0" applyNumberFormat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0" borderId="3" xfId="0" applyBorder="1"/>
    <xf numFmtId="0" fontId="0" fillId="0" borderId="6" xfId="0" applyBorder="1"/>
    <xf numFmtId="0" fontId="0" fillId="0" borderId="9" xfId="0" applyBorder="1"/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Q4" sqref="Q4"/>
    </sheetView>
  </sheetViews>
  <sheetFormatPr defaultRowHeight="15" x14ac:dyDescent="0.25"/>
  <cols>
    <col min="10" max="10" width="14.28515625" customWidth="1"/>
    <col min="17" max="18" width="17.85546875" customWidth="1"/>
  </cols>
  <sheetData>
    <row r="1" spans="1:18" ht="15.75" thickBot="1" x14ac:dyDescent="0.3">
      <c r="A1" s="1" t="s">
        <v>2</v>
      </c>
      <c r="B1" s="1"/>
      <c r="C1" s="1"/>
      <c r="D1" s="1"/>
      <c r="J1" s="27" t="s">
        <v>11</v>
      </c>
      <c r="K1" s="28"/>
      <c r="L1" s="29"/>
      <c r="P1" s="1" t="s">
        <v>12</v>
      </c>
      <c r="Q1" s="1"/>
      <c r="R1" s="1"/>
    </row>
    <row r="2" spans="1:18" ht="15.75" thickBot="1" x14ac:dyDescent="0.3">
      <c r="A2" s="1"/>
      <c r="B2" s="1"/>
      <c r="C2" s="1"/>
      <c r="D2" s="1"/>
      <c r="J2" s="30"/>
      <c r="K2" s="31"/>
      <c r="L2" s="32"/>
      <c r="P2" s="1"/>
      <c r="Q2" s="1"/>
      <c r="R2" s="1"/>
    </row>
    <row r="3" spans="1:18" ht="18" thickBot="1" x14ac:dyDescent="0.3">
      <c r="A3" s="2" t="s">
        <v>0</v>
      </c>
      <c r="B3" s="3" t="s">
        <v>3</v>
      </c>
      <c r="C3" s="2" t="s">
        <v>1</v>
      </c>
      <c r="D3" s="2" t="s">
        <v>6</v>
      </c>
      <c r="J3" s="21" t="s">
        <v>24</v>
      </c>
      <c r="K3" s="33">
        <v>1E-3</v>
      </c>
      <c r="L3" s="34"/>
      <c r="P3" s="3" t="s">
        <v>23</v>
      </c>
      <c r="Q3" s="3" t="s">
        <v>13</v>
      </c>
      <c r="R3" s="2" t="s">
        <v>14</v>
      </c>
    </row>
    <row r="4" spans="1:18" ht="18" customHeight="1" x14ac:dyDescent="0.25">
      <c r="A4" s="13">
        <v>1</v>
      </c>
      <c r="B4" s="10">
        <v>0.3</v>
      </c>
      <c r="C4" s="4">
        <v>55.09</v>
      </c>
      <c r="D4" s="5">
        <f>C4-$B$15</f>
        <v>-0.39999999999999858</v>
      </c>
      <c r="J4" s="35" t="s">
        <v>17</v>
      </c>
      <c r="K4" s="36">
        <v>13545</v>
      </c>
      <c r="L4" s="37"/>
      <c r="P4" s="21">
        <v>3.0000000000000001E-3</v>
      </c>
      <c r="Q4" s="40">
        <f>$K$3/F6</f>
        <v>1.8018018018018019E-5</v>
      </c>
      <c r="R4" s="41">
        <f>$K$11 * SQRT(P4)</f>
        <v>2.4970671396660524E-5</v>
      </c>
    </row>
    <row r="5" spans="1:18" ht="18" customHeight="1" thickBot="1" x14ac:dyDescent="0.4">
      <c r="A5" s="14"/>
      <c r="B5" s="11"/>
      <c r="C5" s="6">
        <v>54.87</v>
      </c>
      <c r="D5" s="7">
        <f t="shared" ref="D5:D6" si="0">C5-$B$15</f>
        <v>-0.62000000000000455</v>
      </c>
      <c r="J5" s="22" t="s">
        <v>18</v>
      </c>
      <c r="K5" s="36">
        <v>997</v>
      </c>
      <c r="L5" s="37"/>
      <c r="P5" s="22">
        <v>1.9E-2</v>
      </c>
      <c r="Q5" s="42">
        <f>$K$3/F9</f>
        <v>5.1546391752577322E-5</v>
      </c>
      <c r="R5" s="43">
        <f>$K$11 * SQRT(P5)</f>
        <v>6.2841478260779331E-5</v>
      </c>
    </row>
    <row r="6" spans="1:18" ht="18" customHeight="1" thickTop="1" thickBot="1" x14ac:dyDescent="0.4">
      <c r="A6" s="14"/>
      <c r="B6" s="11"/>
      <c r="C6" s="6">
        <v>56.5</v>
      </c>
      <c r="D6" s="16">
        <f t="shared" si="0"/>
        <v>1.009999999999998</v>
      </c>
      <c r="E6" s="18" t="s">
        <v>7</v>
      </c>
      <c r="F6" s="19">
        <v>55.5</v>
      </c>
      <c r="G6" s="20" t="s">
        <v>8</v>
      </c>
      <c r="J6" s="22" t="s">
        <v>15</v>
      </c>
      <c r="K6" s="36">
        <v>6.4000000000000003E-3</v>
      </c>
      <c r="L6" s="37"/>
      <c r="P6" s="23">
        <v>3.2000000000000001E-2</v>
      </c>
      <c r="Q6" s="44">
        <f>$K$3/F12</f>
        <v>6.807351940095303E-5</v>
      </c>
      <c r="R6" s="45">
        <f>$K$11 * SQRT(P6)</f>
        <v>8.1553871275372335E-5</v>
      </c>
    </row>
    <row r="7" spans="1:18" ht="18.75" thickTop="1" x14ac:dyDescent="0.35">
      <c r="A7" s="14">
        <v>2</v>
      </c>
      <c r="B7" s="11">
        <v>1.9</v>
      </c>
      <c r="C7" s="6">
        <v>19.63</v>
      </c>
      <c r="D7" s="7">
        <f>C7-$B$16</f>
        <v>0.19999999999999929</v>
      </c>
      <c r="J7" s="22" t="s">
        <v>16</v>
      </c>
      <c r="K7" s="36">
        <v>3.0000000000000001E-3</v>
      </c>
      <c r="L7" s="37"/>
    </row>
    <row r="8" spans="1:18" ht="19.5" thickBot="1" x14ac:dyDescent="0.4">
      <c r="A8" s="14"/>
      <c r="B8" s="11"/>
      <c r="C8" s="6">
        <v>19.22</v>
      </c>
      <c r="D8" s="7">
        <f t="shared" ref="D8:D9" si="1">C8-$B$16</f>
        <v>-0.21000000000000085</v>
      </c>
      <c r="J8" s="22" t="s">
        <v>19</v>
      </c>
      <c r="K8" s="36">
        <f>ROUND(K6^2 * PI(), 7)</f>
        <v>1.2870000000000001E-4</v>
      </c>
      <c r="L8" s="37"/>
    </row>
    <row r="9" spans="1:18" ht="20.25" thickTop="1" thickBot="1" x14ac:dyDescent="0.4">
      <c r="A9" s="14"/>
      <c r="B9" s="11"/>
      <c r="C9" s="6">
        <v>19.43</v>
      </c>
      <c r="D9" s="16">
        <f t="shared" si="1"/>
        <v>0</v>
      </c>
      <c r="E9" s="18" t="s">
        <v>7</v>
      </c>
      <c r="F9" s="19">
        <v>19.399999999999999</v>
      </c>
      <c r="G9" s="20" t="s">
        <v>9</v>
      </c>
      <c r="J9" s="22" t="s">
        <v>20</v>
      </c>
      <c r="K9" s="36">
        <f>ROUND(K7^2 *PI(), 7)</f>
        <v>2.83E-5</v>
      </c>
      <c r="L9" s="37"/>
    </row>
    <row r="10" spans="1:18" ht="18" thickTop="1" x14ac:dyDescent="0.25">
      <c r="A10" s="14">
        <v>3</v>
      </c>
      <c r="B10" s="11">
        <v>3.2</v>
      </c>
      <c r="C10" s="6">
        <v>14.69</v>
      </c>
      <c r="D10" s="7">
        <f>C10-$B$17</f>
        <v>0</v>
      </c>
      <c r="J10" s="22" t="s">
        <v>21</v>
      </c>
      <c r="K10" s="36">
        <f>0.5 * K5 *( 1/(K9^2) - 1/(K8^2))</f>
        <v>592336592953.15637</v>
      </c>
      <c r="L10" s="37"/>
    </row>
    <row r="11" spans="1:18" ht="18" thickBot="1" x14ac:dyDescent="0.3">
      <c r="A11" s="14"/>
      <c r="B11" s="11"/>
      <c r="C11" s="6">
        <v>14.69</v>
      </c>
      <c r="D11" s="7">
        <f>C11-$B$17</f>
        <v>0</v>
      </c>
      <c r="J11" s="23" t="s">
        <v>22</v>
      </c>
      <c r="K11" s="38">
        <f>ROUND(SQRT((K4-K5)*(9.81/K10)), 7)</f>
        <v>4.5590000000000002E-4</v>
      </c>
      <c r="L11" s="39"/>
    </row>
    <row r="12" spans="1:18" ht="16.5" thickTop="1" thickBot="1" x14ac:dyDescent="0.3">
      <c r="A12" s="15"/>
      <c r="B12" s="12"/>
      <c r="C12" s="8">
        <v>14.68</v>
      </c>
      <c r="D12" s="17">
        <f>C12-$B$17</f>
        <v>-9.9999999999997868E-3</v>
      </c>
      <c r="E12" s="18" t="s">
        <v>7</v>
      </c>
      <c r="F12" s="19">
        <v>14.69</v>
      </c>
      <c r="G12" s="20" t="s">
        <v>10</v>
      </c>
    </row>
    <row r="13" spans="1:18" ht="15.75" thickBot="1" x14ac:dyDescent="0.3"/>
    <row r="14" spans="1:18" ht="15.75" thickBot="1" x14ac:dyDescent="0.3">
      <c r="A14" s="2" t="s">
        <v>4</v>
      </c>
      <c r="B14" s="2" t="s">
        <v>5</v>
      </c>
    </row>
    <row r="15" spans="1:18" x14ac:dyDescent="0.25">
      <c r="A15" s="24">
        <v>1</v>
      </c>
      <c r="B15" s="5">
        <f>ROUND(AVERAGE(C4:C6), 2)</f>
        <v>55.49</v>
      </c>
    </row>
    <row r="16" spans="1:18" x14ac:dyDescent="0.25">
      <c r="A16" s="25">
        <v>2</v>
      </c>
      <c r="B16" s="7">
        <f>ROUND(AVERAGE(C7:C9), 2)</f>
        <v>19.43</v>
      </c>
    </row>
    <row r="17" spans="1:2" ht="15.75" thickBot="1" x14ac:dyDescent="0.3">
      <c r="A17" s="26">
        <v>3</v>
      </c>
      <c r="B17" s="9">
        <f>ROUND(AVERAGE(C10:C12), 2)</f>
        <v>14.69</v>
      </c>
    </row>
  </sheetData>
  <mergeCells count="18">
    <mergeCell ref="K7:L7"/>
    <mergeCell ref="K8:L8"/>
    <mergeCell ref="K9:L9"/>
    <mergeCell ref="K10:L10"/>
    <mergeCell ref="K11:L11"/>
    <mergeCell ref="J1:L2"/>
    <mergeCell ref="K3:L3"/>
    <mergeCell ref="P1:R2"/>
    <mergeCell ref="K4:L4"/>
    <mergeCell ref="K5:L5"/>
    <mergeCell ref="K6:L6"/>
    <mergeCell ref="A4:A6"/>
    <mergeCell ref="A7:A9"/>
    <mergeCell ref="A10:A12"/>
    <mergeCell ref="B4:B6"/>
    <mergeCell ref="B7:B9"/>
    <mergeCell ref="B10:B12"/>
    <mergeCell ref="A1:D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2019-12-26T15:51:13Z</dcterms:created>
  <dcterms:modified xsi:type="dcterms:W3CDTF">2019-12-26T18:15:00Z</dcterms:modified>
</cp:coreProperties>
</file>