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HitrostZvokaVPlinih_34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2" i="1"/>
  <c r="H5" i="1"/>
  <c r="O12" i="1"/>
  <c r="P8" i="1" s="1"/>
  <c r="H6" i="1"/>
  <c r="H7" i="1"/>
  <c r="H8" i="1"/>
  <c r="H9" i="1"/>
  <c r="H10" i="1"/>
  <c r="H11" i="1"/>
  <c r="H4" i="1"/>
  <c r="P14" i="1" s="1"/>
  <c r="P15" i="1" s="1"/>
  <c r="O5" i="1"/>
  <c r="O6" i="1"/>
  <c r="O7" i="1"/>
  <c r="O8" i="1"/>
  <c r="O9" i="1"/>
  <c r="O10" i="1"/>
  <c r="O11" i="1"/>
  <c r="O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P7" i="1" l="1"/>
  <c r="P11" i="1"/>
  <c r="P10" i="1"/>
  <c r="P6" i="1"/>
  <c r="P9" i="1"/>
  <c r="P5" i="1"/>
  <c r="P4" i="1"/>
</calcChain>
</file>

<file path=xl/sharedStrings.xml><?xml version="1.0" encoding="utf-8"?>
<sst xmlns="http://schemas.openxmlformats.org/spreadsheetml/2006/main" count="18" uniqueCount="16">
  <si>
    <t>Hitrost zvoka v plinu</t>
  </si>
  <si>
    <t>N</t>
  </si>
  <si>
    <t>ν [Hz]</t>
  </si>
  <si>
    <t>d [mm]</t>
  </si>
  <si>
    <t>Izracunane vrednosti</t>
  </si>
  <si>
    <t>λ [m]</t>
  </si>
  <si>
    <t>c [m/s]</t>
  </si>
  <si>
    <t>Average=</t>
  </si>
  <si>
    <t>l [m]</t>
  </si>
  <si>
    <r>
      <t>χ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[Pa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</si>
  <si>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Δc [m/s]</t>
  </si>
  <si>
    <r>
      <t>Δχ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[Pa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</si>
  <si>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</si>
  <si>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estimator</t>
  </si>
  <si>
    <t>±50</t>
  </si>
  <si>
    <t>±1.4737E-06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</si>
</sst>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/>
    <xf numFmtId="0" fontId="0" fillId="3" borderId="14" xfId="0" applyFill="1" applyBorder="1"/>
    <xf numFmtId="11" fontId="0" fillId="3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75" zoomScaleNormal="175" workbookViewId="0">
      <selection activeCell="J15" sqref="J15"/>
    </sheetView>
  </sheetViews>
  <sheetFormatPr defaultRowHeight="15" x14ac:dyDescent="0.25"/>
  <cols>
    <col min="6" max="6" width="12" bestFit="1" customWidth="1"/>
    <col min="7" max="7" width="10.7109375" customWidth="1"/>
    <col min="8" max="10" width="12" bestFit="1" customWidth="1"/>
  </cols>
  <sheetData>
    <row r="1" spans="1:16" ht="15.75" thickBot="1" x14ac:dyDescent="0.3">
      <c r="A1" s="2" t="s">
        <v>0</v>
      </c>
      <c r="B1" s="2"/>
      <c r="C1" s="2"/>
      <c r="E1" s="2" t="s">
        <v>4</v>
      </c>
      <c r="F1" s="2"/>
      <c r="G1" s="2"/>
      <c r="H1" s="2"/>
    </row>
    <row r="2" spans="1:16" ht="15.75" thickBot="1" x14ac:dyDescent="0.3">
      <c r="A2" s="2"/>
      <c r="B2" s="2"/>
      <c r="C2" s="2"/>
      <c r="E2" s="2"/>
      <c r="F2" s="2"/>
      <c r="G2" s="2"/>
      <c r="H2" s="2"/>
    </row>
    <row r="3" spans="1:16" ht="18.75" thickBot="1" x14ac:dyDescent="0.3">
      <c r="A3" s="3" t="s">
        <v>1</v>
      </c>
      <c r="B3" s="4" t="s">
        <v>2</v>
      </c>
      <c r="C3" s="3" t="s">
        <v>3</v>
      </c>
      <c r="E3" s="3" t="s">
        <v>5</v>
      </c>
      <c r="F3" s="3" t="s">
        <v>8</v>
      </c>
      <c r="G3" s="3" t="s">
        <v>6</v>
      </c>
      <c r="H3" s="3" t="s">
        <v>10</v>
      </c>
      <c r="O3" s="14" t="s">
        <v>9</v>
      </c>
      <c r="P3" s="14" t="s">
        <v>11</v>
      </c>
    </row>
    <row r="4" spans="1:16" x14ac:dyDescent="0.25">
      <c r="A4" s="5">
        <v>1</v>
      </c>
      <c r="B4" s="6">
        <v>119</v>
      </c>
      <c r="C4" s="7">
        <v>650</v>
      </c>
      <c r="E4" s="5">
        <f>2*(C4/1000)</f>
        <v>1.3</v>
      </c>
      <c r="F4" s="6">
        <f>(A4*E4)/2</f>
        <v>0.65</v>
      </c>
      <c r="G4" s="6">
        <f>(B4*2*F4)/A4</f>
        <v>154.70000000000002</v>
      </c>
      <c r="H4" s="7">
        <f>G4 - $G$12</f>
        <v>-148.11625000000001</v>
      </c>
      <c r="O4">
        <f>1/(G4^2*1.1839)</f>
        <v>3.5294282054883489E-5</v>
      </c>
      <c r="P4">
        <f>O4-$O$12</f>
        <v>2.6871851396036897E-5</v>
      </c>
    </row>
    <row r="5" spans="1:16" x14ac:dyDescent="0.25">
      <c r="A5" s="8">
        <v>2</v>
      </c>
      <c r="B5" s="9">
        <v>242</v>
      </c>
      <c r="C5" s="10">
        <v>550</v>
      </c>
      <c r="E5" s="8">
        <f t="shared" ref="E5:E11" si="0">2*(C5/1000)</f>
        <v>1.1000000000000001</v>
      </c>
      <c r="F5" s="9">
        <f t="shared" ref="F5:F11" si="1">(A5*E5)/2</f>
        <v>1.1000000000000001</v>
      </c>
      <c r="G5" s="9">
        <f t="shared" ref="G5:G11" si="2">(B5*2*F5)/A5</f>
        <v>266.20000000000005</v>
      </c>
      <c r="H5" s="10">
        <f t="shared" ref="H5:H11" si="3">G5 - $G$12</f>
        <v>-36.61624999999998</v>
      </c>
      <c r="O5">
        <f>1/(G5^2*1.1839)</f>
        <v>1.1919797492477767E-5</v>
      </c>
      <c r="P5">
        <f>O5-$O$12</f>
        <v>3.4973668336311734E-6</v>
      </c>
    </row>
    <row r="6" spans="1:16" x14ac:dyDescent="0.25">
      <c r="A6" s="8">
        <v>3</v>
      </c>
      <c r="B6" s="9">
        <v>390</v>
      </c>
      <c r="C6" s="10">
        <v>505</v>
      </c>
      <c r="E6" s="8">
        <f t="shared" si="0"/>
        <v>1.01</v>
      </c>
      <c r="F6" s="9">
        <f t="shared" si="1"/>
        <v>1.5150000000000001</v>
      </c>
      <c r="G6" s="9">
        <f t="shared" si="2"/>
        <v>393.90000000000003</v>
      </c>
      <c r="H6" s="10">
        <f t="shared" si="3"/>
        <v>91.083750000000009</v>
      </c>
      <c r="O6">
        <f>1/(G6^2*1.1839)</f>
        <v>5.4439360866495128E-6</v>
      </c>
      <c r="P6">
        <f>O6-$O$12</f>
        <v>-2.9784945721970806E-6</v>
      </c>
    </row>
    <row r="7" spans="1:16" x14ac:dyDescent="0.25">
      <c r="A7" s="8">
        <v>4</v>
      </c>
      <c r="B7" s="9">
        <v>560</v>
      </c>
      <c r="C7" s="10">
        <v>300</v>
      </c>
      <c r="E7" s="8">
        <f t="shared" si="0"/>
        <v>0.6</v>
      </c>
      <c r="F7" s="9">
        <f t="shared" si="1"/>
        <v>1.2</v>
      </c>
      <c r="G7" s="9">
        <f t="shared" si="2"/>
        <v>336</v>
      </c>
      <c r="H7" s="10">
        <f t="shared" si="3"/>
        <v>33.183749999999975</v>
      </c>
      <c r="O7">
        <f>1/(G7^2*1.1839)</f>
        <v>7.4818056850805768E-6</v>
      </c>
      <c r="P7">
        <f>O7-$O$12</f>
        <v>-9.4062497376601658E-7</v>
      </c>
    </row>
    <row r="8" spans="1:16" x14ac:dyDescent="0.25">
      <c r="A8" s="8">
        <v>5</v>
      </c>
      <c r="B8" s="9">
        <v>720</v>
      </c>
      <c r="C8" s="10">
        <v>230</v>
      </c>
      <c r="E8" s="8">
        <f t="shared" si="0"/>
        <v>0.46</v>
      </c>
      <c r="F8" s="9">
        <f t="shared" si="1"/>
        <v>1.1500000000000001</v>
      </c>
      <c r="G8" s="9">
        <f t="shared" si="2"/>
        <v>331.20000000000005</v>
      </c>
      <c r="H8" s="10">
        <f t="shared" si="3"/>
        <v>28.38375000000002</v>
      </c>
      <c r="O8">
        <f>1/(G8^2*1.1839)</f>
        <v>7.700241095756104E-6</v>
      </c>
      <c r="P8">
        <f>O8-$O$12</f>
        <v>-7.2218956309048936E-7</v>
      </c>
    </row>
    <row r="9" spans="1:16" x14ac:dyDescent="0.25">
      <c r="A9" s="8">
        <v>6</v>
      </c>
      <c r="B9" s="9">
        <v>1014</v>
      </c>
      <c r="C9" s="10">
        <v>175</v>
      </c>
      <c r="E9" s="8">
        <f t="shared" si="0"/>
        <v>0.35</v>
      </c>
      <c r="F9" s="9">
        <f t="shared" si="1"/>
        <v>1.0499999999999998</v>
      </c>
      <c r="G9" s="9">
        <f t="shared" si="2"/>
        <v>354.89999999999992</v>
      </c>
      <c r="H9" s="10">
        <f t="shared" si="3"/>
        <v>52.083749999999895</v>
      </c>
      <c r="O9">
        <f>1/(G9^2*1.1839)</f>
        <v>6.7061456369897004E-6</v>
      </c>
      <c r="P9">
        <f>O9-$O$12</f>
        <v>-1.716285021856893E-6</v>
      </c>
    </row>
    <row r="10" spans="1:16" x14ac:dyDescent="0.25">
      <c r="A10" s="8">
        <v>7</v>
      </c>
      <c r="B10" s="9">
        <v>1281</v>
      </c>
      <c r="C10" s="10">
        <v>115</v>
      </c>
      <c r="E10" s="8">
        <f t="shared" si="0"/>
        <v>0.23</v>
      </c>
      <c r="F10" s="9">
        <f t="shared" si="1"/>
        <v>0.80500000000000005</v>
      </c>
      <c r="G10" s="9">
        <f t="shared" si="2"/>
        <v>294.63000000000005</v>
      </c>
      <c r="H10" s="10">
        <f t="shared" si="3"/>
        <v>-8.1862499999999727</v>
      </c>
      <c r="O10">
        <f>1/(G10^2*1.1839)</f>
        <v>9.7304079354474948E-6</v>
      </c>
      <c r="P10">
        <f>O10-$O$12</f>
        <v>1.3079772766009014E-6</v>
      </c>
    </row>
    <row r="11" spans="1:16" ht="15.75" thickBot="1" x14ac:dyDescent="0.3">
      <c r="A11" s="11">
        <v>8</v>
      </c>
      <c r="B11" s="12">
        <v>1455</v>
      </c>
      <c r="C11" s="13">
        <v>100</v>
      </c>
      <c r="E11" s="11">
        <f t="shared" si="0"/>
        <v>0.2</v>
      </c>
      <c r="F11" s="12">
        <f t="shared" si="1"/>
        <v>0.8</v>
      </c>
      <c r="G11" s="12">
        <f t="shared" si="2"/>
        <v>291</v>
      </c>
      <c r="H11" s="13">
        <f t="shared" si="3"/>
        <v>-11.816250000000025</v>
      </c>
      <c r="O11">
        <f>1/(G11^2*1.1839)</f>
        <v>9.9746806795250023E-6</v>
      </c>
      <c r="P11">
        <f>O11-$O$12</f>
        <v>1.5522500206784089E-6</v>
      </c>
    </row>
    <row r="12" spans="1:16" x14ac:dyDescent="0.25">
      <c r="F12" t="s">
        <v>7</v>
      </c>
      <c r="G12">
        <f>AVERAGE(G4:G11)</f>
        <v>302.81625000000003</v>
      </c>
      <c r="O12">
        <f>AVERAGE(O5:O11)</f>
        <v>8.4224306588465934E-6</v>
      </c>
    </row>
    <row r="13" spans="1:16" ht="15.75" thickBot="1" x14ac:dyDescent="0.3"/>
    <row r="14" spans="1:16" ht="18" thickBot="1" x14ac:dyDescent="0.3">
      <c r="E14" s="15" t="s">
        <v>6</v>
      </c>
      <c r="F14" s="16">
        <v>303</v>
      </c>
      <c r="G14" s="17" t="s">
        <v>14</v>
      </c>
      <c r="O14" s="1" t="s">
        <v>12</v>
      </c>
      <c r="P14">
        <f>((H4)^2+(H5)^2+(H6)^2+(H7)^2+(H8)^2+(H9)^2+(H10)^2+(H11)^2)/8</f>
        <v>4550.1970984374984</v>
      </c>
    </row>
    <row r="15" spans="1:16" ht="18.75" thickBot="1" x14ac:dyDescent="0.3">
      <c r="E15" s="15" t="s">
        <v>9</v>
      </c>
      <c r="F15" s="16">
        <f>1/(G12^2*1.1839)</f>
        <v>9.2114208666898098E-6</v>
      </c>
      <c r="G15" s="18" t="s">
        <v>15</v>
      </c>
      <c r="O15" t="s">
        <v>13</v>
      </c>
      <c r="P15">
        <f>SQRT(P14)/7</f>
        <v>9.6364498273085335</v>
      </c>
    </row>
    <row r="17" ht="18" customHeight="1" x14ac:dyDescent="0.25"/>
  </sheetData>
  <mergeCells count="2">
    <mergeCell ref="A1:C2"/>
    <mergeCell ref="E1:H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2020-01-09T17:02:06Z</dcterms:created>
  <dcterms:modified xsi:type="dcterms:W3CDTF">2020-01-09T18:17:34Z</dcterms:modified>
</cp:coreProperties>
</file>