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o Urbanc\Documents\FMF\Fizikalni Praktikum I\ProznostniModul_20\"/>
    </mc:Choice>
  </mc:AlternateContent>
  <bookViews>
    <workbookView xWindow="0" yWindow="0" windowWidth="38400" windowHeight="12435" activeTab="1"/>
  </bookViews>
  <sheets>
    <sheet name="Meritve" sheetId="1" r:id="rId1"/>
    <sheet name="Izračuni" sheetId="3" r:id="rId2"/>
    <sheet name="Graf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5" i="3"/>
  <c r="M6" i="3" l="1"/>
  <c r="M7" i="3"/>
  <c r="M8" i="3"/>
  <c r="M9" i="3"/>
  <c r="M10" i="3"/>
  <c r="M11" i="3"/>
  <c r="M12" i="3"/>
  <c r="M5" i="3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A16" i="3"/>
  <c r="A17" i="3"/>
  <c r="A18" i="3"/>
  <c r="A19" i="3"/>
  <c r="A20" i="3"/>
  <c r="A21" i="3"/>
  <c r="A22" i="3"/>
  <c r="A23" i="3"/>
  <c r="A24" i="3"/>
  <c r="A25" i="3"/>
  <c r="C15" i="3"/>
  <c r="C16" i="3"/>
  <c r="C17" i="3"/>
  <c r="C18" i="3"/>
  <c r="C19" i="3"/>
  <c r="C20" i="3"/>
  <c r="C21" i="3"/>
  <c r="C22" i="3"/>
  <c r="C23" i="3"/>
  <c r="C24" i="3"/>
  <c r="C25" i="3"/>
</calcChain>
</file>

<file path=xl/sharedStrings.xml><?xml version="1.0" encoding="utf-8"?>
<sst xmlns="http://schemas.openxmlformats.org/spreadsheetml/2006/main" count="32" uniqueCount="16">
  <si>
    <t>N</t>
  </si>
  <si>
    <t>m[g]</t>
  </si>
  <si>
    <t>x[cm]</t>
  </si>
  <si>
    <r>
      <rPr>
        <sz val="11"/>
        <color theme="1"/>
        <rFont val="Calibri"/>
        <family val="2"/>
        <scheme val="minor"/>
      </rPr>
      <t>Δ</t>
    </r>
    <r>
      <rPr>
        <b/>
        <sz val="11"/>
        <color theme="1"/>
        <rFont val="Calibri"/>
        <family val="2"/>
        <scheme val="minor"/>
      </rPr>
      <t>x[mm]</t>
    </r>
  </si>
  <si>
    <t>Raztezek jeklene zice</t>
  </si>
  <si>
    <t>Raztezek bakrene zice</t>
  </si>
  <si>
    <t>M[g]</t>
  </si>
  <si>
    <t>x[cm</t>
  </si>
  <si>
    <t>Trganje bakrene zice</t>
  </si>
  <si>
    <t>d[mm]</t>
  </si>
  <si>
    <t>1660g</t>
  </si>
  <si>
    <t>Bakrena zica</t>
  </si>
  <si>
    <t>Δx/x</t>
  </si>
  <si>
    <r>
      <t>(F-F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)/S</t>
    </r>
  </si>
  <si>
    <t>Jeklena zica</t>
  </si>
  <si>
    <t>Previous `==ROUND(Meritve!D4/Meritve!C4,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</si>
</sst>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0" borderId="0" xfId="0" applyBorder="1" applyAlignment="1"/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11" sqref="G11"/>
    </sheetView>
  </sheetViews>
  <sheetFormatPr defaultRowHeight="15" x14ac:dyDescent="0.25"/>
  <sheetData>
    <row r="1" spans="1:14" ht="15.75" thickBot="1" x14ac:dyDescent="0.3">
      <c r="A1" s="33" t="s">
        <v>5</v>
      </c>
      <c r="B1" s="33"/>
      <c r="C1" s="33"/>
      <c r="D1" s="33"/>
      <c r="F1" s="33" t="s">
        <v>4</v>
      </c>
      <c r="G1" s="33"/>
      <c r="H1" s="33"/>
      <c r="I1" s="33"/>
      <c r="K1" s="33" t="s">
        <v>4</v>
      </c>
      <c r="L1" s="33"/>
      <c r="M1" s="33"/>
      <c r="N1" s="33"/>
    </row>
    <row r="2" spans="1:14" ht="15.75" thickBot="1" x14ac:dyDescent="0.3">
      <c r="A2" s="33"/>
      <c r="B2" s="33"/>
      <c r="C2" s="33"/>
      <c r="D2" s="33"/>
      <c r="F2" s="33"/>
      <c r="G2" s="33"/>
      <c r="H2" s="33"/>
      <c r="I2" s="33"/>
      <c r="K2" s="33"/>
      <c r="L2" s="33"/>
      <c r="M2" s="33"/>
      <c r="N2" s="33"/>
    </row>
    <row r="3" spans="1:14" ht="15.75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F3" s="12" t="s">
        <v>0</v>
      </c>
      <c r="G3" s="12" t="s">
        <v>6</v>
      </c>
      <c r="H3" s="12" t="s">
        <v>7</v>
      </c>
      <c r="I3" s="12" t="s">
        <v>3</v>
      </c>
      <c r="K3" s="12" t="s">
        <v>0</v>
      </c>
      <c r="L3" s="12" t="s">
        <v>6</v>
      </c>
      <c r="M3" s="12" t="s">
        <v>7</v>
      </c>
      <c r="N3" s="12" t="s">
        <v>3</v>
      </c>
    </row>
    <row r="4" spans="1:14" x14ac:dyDescent="0.25">
      <c r="A4" s="13">
        <v>1</v>
      </c>
      <c r="B4" s="5">
        <v>160</v>
      </c>
      <c r="C4" s="5">
        <v>5.31</v>
      </c>
      <c r="D4" s="6">
        <v>0</v>
      </c>
      <c r="F4" s="24">
        <v>1</v>
      </c>
      <c r="G4" s="16">
        <v>160</v>
      </c>
      <c r="H4" s="16">
        <v>3.32</v>
      </c>
      <c r="I4" s="17">
        <v>0</v>
      </c>
      <c r="K4" s="27">
        <v>22</v>
      </c>
      <c r="L4" s="22">
        <v>860</v>
      </c>
      <c r="M4" s="22">
        <v>3.73</v>
      </c>
      <c r="N4" s="23">
        <v>0.4</v>
      </c>
    </row>
    <row r="5" spans="1:14" x14ac:dyDescent="0.25">
      <c r="A5" s="14">
        <v>2</v>
      </c>
      <c r="B5" s="7">
        <v>260</v>
      </c>
      <c r="C5" s="7">
        <v>5.3449999999999998</v>
      </c>
      <c r="D5" s="8">
        <v>0.35</v>
      </c>
      <c r="F5" s="25">
        <v>2</v>
      </c>
      <c r="G5" s="18">
        <v>260</v>
      </c>
      <c r="H5" s="18">
        <v>3.46</v>
      </c>
      <c r="I5" s="19">
        <v>1.4</v>
      </c>
      <c r="K5" s="25">
        <v>23</v>
      </c>
      <c r="L5" s="18">
        <v>760</v>
      </c>
      <c r="M5" s="18">
        <v>3.7</v>
      </c>
      <c r="N5" s="19">
        <v>0.3</v>
      </c>
    </row>
    <row r="6" spans="1:14" x14ac:dyDescent="0.25">
      <c r="A6" s="14">
        <v>3</v>
      </c>
      <c r="B6" s="7">
        <v>360</v>
      </c>
      <c r="C6" s="7">
        <v>5.38</v>
      </c>
      <c r="D6" s="8">
        <v>0.35</v>
      </c>
      <c r="F6" s="25">
        <v>3</v>
      </c>
      <c r="G6" s="18">
        <v>360</v>
      </c>
      <c r="H6" s="18">
        <v>3.5</v>
      </c>
      <c r="I6" s="19">
        <v>0.4</v>
      </c>
      <c r="K6" s="25">
        <v>24</v>
      </c>
      <c r="L6" s="18">
        <v>660</v>
      </c>
      <c r="M6" s="18">
        <v>3.66</v>
      </c>
      <c r="N6" s="19">
        <v>0.4</v>
      </c>
    </row>
    <row r="7" spans="1:14" x14ac:dyDescent="0.25">
      <c r="A7" s="14">
        <v>4</v>
      </c>
      <c r="B7" s="7">
        <v>460</v>
      </c>
      <c r="C7" s="7">
        <v>5.42</v>
      </c>
      <c r="D7" s="8">
        <v>0.4</v>
      </c>
      <c r="F7" s="25">
        <v>4</v>
      </c>
      <c r="G7" s="18">
        <v>460</v>
      </c>
      <c r="H7" s="18">
        <v>3.55</v>
      </c>
      <c r="I7" s="19">
        <v>0.5</v>
      </c>
      <c r="K7" s="25">
        <v>25</v>
      </c>
      <c r="L7" s="18">
        <v>560</v>
      </c>
      <c r="M7" s="18">
        <v>3.62</v>
      </c>
      <c r="N7" s="19">
        <v>0.4</v>
      </c>
    </row>
    <row r="8" spans="1:14" x14ac:dyDescent="0.25">
      <c r="A8" s="14">
        <v>5</v>
      </c>
      <c r="B8" s="7">
        <v>560</v>
      </c>
      <c r="C8" s="7">
        <v>5.46</v>
      </c>
      <c r="D8" s="8">
        <v>0.4</v>
      </c>
      <c r="F8" s="25">
        <v>5</v>
      </c>
      <c r="G8" s="18">
        <v>560</v>
      </c>
      <c r="H8" s="18">
        <v>3.59</v>
      </c>
      <c r="I8" s="19">
        <v>0.4</v>
      </c>
      <c r="K8" s="25">
        <v>26</v>
      </c>
      <c r="L8" s="18">
        <v>460</v>
      </c>
      <c r="M8" s="18">
        <v>3.58</v>
      </c>
      <c r="N8" s="19">
        <v>0.4</v>
      </c>
    </row>
    <row r="9" spans="1:14" x14ac:dyDescent="0.25">
      <c r="A9" s="14">
        <v>6</v>
      </c>
      <c r="B9" s="7">
        <v>660</v>
      </c>
      <c r="C9" s="11">
        <v>5.5</v>
      </c>
      <c r="D9" s="8">
        <v>0.4</v>
      </c>
      <c r="F9" s="25">
        <v>6</v>
      </c>
      <c r="G9" s="18">
        <v>660</v>
      </c>
      <c r="H9" s="18">
        <v>3.64</v>
      </c>
      <c r="I9" s="32">
        <v>0.5</v>
      </c>
      <c r="K9" s="25">
        <v>27</v>
      </c>
      <c r="L9" s="18">
        <v>360</v>
      </c>
      <c r="M9" s="18">
        <v>3.54</v>
      </c>
      <c r="N9" s="19">
        <v>0.4</v>
      </c>
    </row>
    <row r="10" spans="1:14" x14ac:dyDescent="0.25">
      <c r="A10" s="14">
        <v>7</v>
      </c>
      <c r="B10" s="7">
        <v>760</v>
      </c>
      <c r="C10" s="7">
        <v>5.54</v>
      </c>
      <c r="D10" s="8">
        <v>0.4</v>
      </c>
      <c r="F10" s="25">
        <v>7</v>
      </c>
      <c r="G10" s="18">
        <v>760</v>
      </c>
      <c r="H10" s="18">
        <v>3.67</v>
      </c>
      <c r="I10" s="19">
        <v>0.3</v>
      </c>
      <c r="K10" s="25">
        <v>28</v>
      </c>
      <c r="L10" s="18">
        <v>260</v>
      </c>
      <c r="M10" s="18">
        <v>3.5</v>
      </c>
      <c r="N10" s="19">
        <v>0.4</v>
      </c>
    </row>
    <row r="11" spans="1:14" ht="15.75" thickBot="1" x14ac:dyDescent="0.3">
      <c r="A11" s="14">
        <v>8</v>
      </c>
      <c r="B11" s="7">
        <v>860</v>
      </c>
      <c r="C11" s="7">
        <v>5.59</v>
      </c>
      <c r="D11" s="8">
        <v>0.5</v>
      </c>
      <c r="F11" s="25">
        <v>8</v>
      </c>
      <c r="G11" s="18">
        <v>860</v>
      </c>
      <c r="H11" s="18">
        <v>3.72</v>
      </c>
      <c r="I11" s="19">
        <v>0.5</v>
      </c>
      <c r="K11" s="26">
        <v>29</v>
      </c>
      <c r="L11" s="20">
        <v>160</v>
      </c>
      <c r="M11" s="20">
        <v>3.44</v>
      </c>
      <c r="N11" s="21">
        <v>0.6</v>
      </c>
    </row>
    <row r="12" spans="1:14" ht="15.75" thickBot="1" x14ac:dyDescent="0.3">
      <c r="A12" s="14">
        <v>9</v>
      </c>
      <c r="B12" s="7">
        <v>960</v>
      </c>
      <c r="C12" s="7">
        <v>5.65</v>
      </c>
      <c r="D12" s="8">
        <v>0.6</v>
      </c>
      <c r="F12" s="25">
        <v>9</v>
      </c>
      <c r="G12" s="18">
        <v>960</v>
      </c>
      <c r="H12" s="18">
        <v>3.75</v>
      </c>
      <c r="I12" s="19">
        <v>0.3</v>
      </c>
    </row>
    <row r="13" spans="1:14" ht="15.75" thickBot="1" x14ac:dyDescent="0.3">
      <c r="A13" s="14">
        <v>10</v>
      </c>
      <c r="B13" s="7">
        <v>1060</v>
      </c>
      <c r="C13" s="7">
        <v>5.84</v>
      </c>
      <c r="D13" s="8">
        <v>1.9</v>
      </c>
      <c r="F13" s="25">
        <v>10</v>
      </c>
      <c r="G13" s="18">
        <v>1060</v>
      </c>
      <c r="H13" s="18">
        <v>3.79</v>
      </c>
      <c r="I13" s="19">
        <v>0.4</v>
      </c>
      <c r="K13" s="33" t="s">
        <v>8</v>
      </c>
      <c r="L13" s="33"/>
      <c r="M13" s="33"/>
      <c r="N13" s="33"/>
    </row>
    <row r="14" spans="1:14" ht="15.75" thickBot="1" x14ac:dyDescent="0.3">
      <c r="A14" s="14">
        <v>11</v>
      </c>
      <c r="B14" s="7">
        <v>1160</v>
      </c>
      <c r="C14" s="7">
        <v>5.84</v>
      </c>
      <c r="D14" s="8">
        <v>0</v>
      </c>
      <c r="F14" s="25">
        <v>11</v>
      </c>
      <c r="G14" s="18">
        <v>1160</v>
      </c>
      <c r="H14" s="18">
        <v>3.82</v>
      </c>
      <c r="I14" s="19">
        <v>0.3</v>
      </c>
      <c r="K14" s="33"/>
      <c r="L14" s="33"/>
      <c r="M14" s="33"/>
      <c r="N14" s="33"/>
    </row>
    <row r="15" spans="1:14" ht="15.75" thickBot="1" x14ac:dyDescent="0.3">
      <c r="A15" s="14">
        <v>12</v>
      </c>
      <c r="B15" s="7">
        <v>1060</v>
      </c>
      <c r="C15" s="7">
        <v>5.84</v>
      </c>
      <c r="D15" s="8">
        <v>0</v>
      </c>
      <c r="F15" s="25">
        <v>12</v>
      </c>
      <c r="G15" s="18">
        <v>1260</v>
      </c>
      <c r="H15" s="18">
        <v>3.86</v>
      </c>
      <c r="I15" s="19">
        <v>0.4</v>
      </c>
      <c r="K15" s="30" t="s">
        <v>0</v>
      </c>
      <c r="L15" s="30" t="s">
        <v>1</v>
      </c>
      <c r="M15" s="30" t="s">
        <v>9</v>
      </c>
      <c r="N15" s="30"/>
    </row>
    <row r="16" spans="1:14" x14ac:dyDescent="0.25">
      <c r="A16" s="14">
        <v>13</v>
      </c>
      <c r="B16" s="7">
        <v>960</v>
      </c>
      <c r="C16" s="7">
        <v>5.84</v>
      </c>
      <c r="D16" s="8">
        <v>0</v>
      </c>
      <c r="F16" s="25">
        <v>13</v>
      </c>
      <c r="G16" s="18">
        <v>1360</v>
      </c>
      <c r="H16" s="18">
        <v>3.9</v>
      </c>
      <c r="I16" s="19">
        <v>0.4</v>
      </c>
      <c r="K16" s="24">
        <v>1</v>
      </c>
      <c r="L16" s="28" t="s">
        <v>10</v>
      </c>
      <c r="M16" s="28">
        <v>0.45</v>
      </c>
      <c r="N16" s="29"/>
    </row>
    <row r="17" spans="1:14" x14ac:dyDescent="0.25">
      <c r="A17" s="14">
        <v>14</v>
      </c>
      <c r="B17" s="7">
        <v>860</v>
      </c>
      <c r="C17" s="7">
        <v>5.81</v>
      </c>
      <c r="D17" s="8">
        <v>0.3</v>
      </c>
      <c r="F17" s="25">
        <v>14</v>
      </c>
      <c r="G17" s="18">
        <v>1460</v>
      </c>
      <c r="H17" s="18">
        <v>3.94</v>
      </c>
      <c r="I17" s="19">
        <v>0.4</v>
      </c>
      <c r="K17" s="25">
        <v>2</v>
      </c>
      <c r="L17" s="1" t="s">
        <v>10</v>
      </c>
      <c r="M17" s="1">
        <v>0.45</v>
      </c>
      <c r="N17" s="2"/>
    </row>
    <row r="18" spans="1:14" ht="15.75" thickBot="1" x14ac:dyDescent="0.3">
      <c r="A18" s="14">
        <v>15</v>
      </c>
      <c r="B18" s="7">
        <v>760</v>
      </c>
      <c r="C18" s="7">
        <v>5.79</v>
      </c>
      <c r="D18" s="8">
        <v>0.2</v>
      </c>
      <c r="F18" s="25">
        <v>15</v>
      </c>
      <c r="G18" s="18">
        <v>1560</v>
      </c>
      <c r="H18" s="18">
        <v>3.98</v>
      </c>
      <c r="I18" s="19">
        <v>0.4</v>
      </c>
      <c r="K18" s="26">
        <v>3</v>
      </c>
      <c r="L18" s="3" t="s">
        <v>10</v>
      </c>
      <c r="M18" s="3">
        <v>0.45</v>
      </c>
      <c r="N18" s="4"/>
    </row>
    <row r="19" spans="1:14" x14ac:dyDescent="0.25">
      <c r="A19" s="14">
        <v>16</v>
      </c>
      <c r="B19" s="7">
        <v>660</v>
      </c>
      <c r="C19" s="7">
        <v>5.75</v>
      </c>
      <c r="D19" s="8">
        <v>0.4</v>
      </c>
      <c r="F19" s="25">
        <v>16</v>
      </c>
      <c r="G19" s="18">
        <v>1460</v>
      </c>
      <c r="H19" s="18">
        <v>3.95</v>
      </c>
      <c r="I19" s="19">
        <v>0.3</v>
      </c>
    </row>
    <row r="20" spans="1:14" x14ac:dyDescent="0.25">
      <c r="A20" s="14">
        <v>17</v>
      </c>
      <c r="B20" s="7">
        <v>550</v>
      </c>
      <c r="C20" s="7">
        <v>5.71</v>
      </c>
      <c r="D20" s="8">
        <v>0.4</v>
      </c>
      <c r="F20" s="25">
        <v>17</v>
      </c>
      <c r="G20" s="18">
        <v>1360</v>
      </c>
      <c r="H20" s="18">
        <v>3.92</v>
      </c>
      <c r="I20" s="19">
        <v>0.3</v>
      </c>
    </row>
    <row r="21" spans="1:14" x14ac:dyDescent="0.25">
      <c r="A21" s="14">
        <v>18</v>
      </c>
      <c r="B21" s="7">
        <v>460</v>
      </c>
      <c r="C21" s="7">
        <v>5.68</v>
      </c>
      <c r="D21" s="8">
        <v>0.3</v>
      </c>
      <c r="F21" s="25">
        <v>18</v>
      </c>
      <c r="G21" s="18">
        <v>1260</v>
      </c>
      <c r="H21" s="18">
        <v>3.88</v>
      </c>
      <c r="I21" s="19">
        <v>0.4</v>
      </c>
    </row>
    <row r="22" spans="1:14" x14ac:dyDescent="0.25">
      <c r="A22" s="14">
        <v>19</v>
      </c>
      <c r="B22" s="7">
        <v>360</v>
      </c>
      <c r="C22" s="7">
        <v>5.64</v>
      </c>
      <c r="D22" s="8">
        <v>0.4</v>
      </c>
      <c r="F22" s="25">
        <v>19</v>
      </c>
      <c r="G22" s="18">
        <v>1160</v>
      </c>
      <c r="H22" s="18">
        <v>3.84</v>
      </c>
      <c r="I22" s="19">
        <v>0.4</v>
      </c>
    </row>
    <row r="23" spans="1:14" x14ac:dyDescent="0.25">
      <c r="A23" s="14">
        <v>20</v>
      </c>
      <c r="B23" s="7">
        <v>260</v>
      </c>
      <c r="C23" s="11">
        <v>5.6</v>
      </c>
      <c r="D23" s="8">
        <v>0.4</v>
      </c>
      <c r="F23" s="25">
        <v>20</v>
      </c>
      <c r="G23" s="18">
        <v>1060</v>
      </c>
      <c r="H23" s="18">
        <v>3.8</v>
      </c>
      <c r="I23" s="19">
        <v>0.4</v>
      </c>
    </row>
    <row r="24" spans="1:14" ht="15.75" thickBot="1" x14ac:dyDescent="0.3">
      <c r="A24" s="15">
        <v>21</v>
      </c>
      <c r="B24" s="9">
        <v>160</v>
      </c>
      <c r="C24" s="9">
        <v>5.56</v>
      </c>
      <c r="D24" s="10">
        <v>0.4</v>
      </c>
      <c r="F24" s="26">
        <v>21</v>
      </c>
      <c r="G24" s="20">
        <v>960</v>
      </c>
      <c r="H24" s="20">
        <v>3.77</v>
      </c>
      <c r="I24" s="21">
        <v>0.3</v>
      </c>
    </row>
  </sheetData>
  <mergeCells count="4">
    <mergeCell ref="A1:D2"/>
    <mergeCell ref="F1:I2"/>
    <mergeCell ref="K1:N2"/>
    <mergeCell ref="K13:N1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3" sqref="N13"/>
    </sheetView>
  </sheetViews>
  <sheetFormatPr defaultRowHeight="15" x14ac:dyDescent="0.25"/>
  <sheetData>
    <row r="1" spans="1:14" ht="15.75" customHeight="1" thickBot="1" x14ac:dyDescent="0.3">
      <c r="A1" s="33" t="s">
        <v>11</v>
      </c>
      <c r="B1" s="33"/>
      <c r="C1" s="33"/>
      <c r="D1" s="33"/>
      <c r="F1" s="42" t="s">
        <v>14</v>
      </c>
      <c r="G1" s="43"/>
      <c r="H1" s="43"/>
      <c r="I1" s="44"/>
      <c r="K1" s="42" t="s">
        <v>14</v>
      </c>
      <c r="L1" s="43"/>
      <c r="M1" s="43"/>
      <c r="N1" s="44"/>
    </row>
    <row r="2" spans="1:14" ht="15.75" customHeight="1" thickBot="1" x14ac:dyDescent="0.3">
      <c r="A2" s="33"/>
      <c r="B2" s="33"/>
      <c r="C2" s="33"/>
      <c r="D2" s="33"/>
      <c r="F2" s="45"/>
      <c r="G2" s="46"/>
      <c r="H2" s="46"/>
      <c r="I2" s="47"/>
      <c r="K2" s="49"/>
      <c r="L2" s="50"/>
      <c r="M2" s="46"/>
      <c r="N2" s="47"/>
    </row>
    <row r="3" spans="1:14" ht="15.75" customHeight="1" thickBot="1" x14ac:dyDescent="0.3">
      <c r="A3" s="39" t="s">
        <v>12</v>
      </c>
      <c r="B3" s="39"/>
      <c r="C3" s="39" t="s">
        <v>13</v>
      </c>
      <c r="D3" s="39"/>
      <c r="F3" s="39" t="s">
        <v>12</v>
      </c>
      <c r="G3" s="39"/>
      <c r="H3" s="39" t="s">
        <v>13</v>
      </c>
      <c r="I3" s="39"/>
      <c r="K3" s="39" t="s">
        <v>12</v>
      </c>
      <c r="L3" s="39"/>
      <c r="M3" s="51" t="s">
        <v>13</v>
      </c>
      <c r="N3" s="39"/>
    </row>
    <row r="4" spans="1:14" ht="15.75" thickBot="1" x14ac:dyDescent="0.3">
      <c r="A4" s="39"/>
      <c r="B4" s="39"/>
      <c r="C4" s="39"/>
      <c r="D4" s="39"/>
      <c r="F4" s="48"/>
      <c r="G4" s="48"/>
      <c r="H4" s="48"/>
      <c r="I4" s="48"/>
      <c r="K4" s="39"/>
      <c r="L4" s="39"/>
      <c r="M4" s="51"/>
      <c r="N4" s="39"/>
    </row>
    <row r="5" spans="1:14" ht="15.75" thickBot="1" x14ac:dyDescent="0.3">
      <c r="A5" s="36">
        <f>(Meritve!C4-Meritve!$C$4)/200</f>
        <v>0</v>
      </c>
      <c r="B5" s="37"/>
      <c r="C5" s="34">
        <f>ROUND((((Meritve!B4/1000)*9.81) - (0.16*9.81))/((Meritve!$M$16/2)^2*PI()), 2)</f>
        <v>0</v>
      </c>
      <c r="D5" s="35"/>
      <c r="F5" s="40">
        <f>(Meritve!$H4-Meritve!$H$4)/200</f>
        <v>0</v>
      </c>
      <c r="G5" s="41"/>
      <c r="H5" s="41">
        <f>ROUND((((Meritve!$G4/1000)*9.81) - (0.16*9.81))/((0.2/2)^2*PI()),2)</f>
        <v>0</v>
      </c>
      <c r="I5" s="52"/>
      <c r="K5" s="36">
        <f>(Meritve!$M4-Meritve!$H$4)/200</f>
        <v>2.0500000000000006E-3</v>
      </c>
      <c r="L5" s="37"/>
      <c r="M5" s="53">
        <f>ROUND((((Meritve!L4/1000)*9.81) - (0.16*9.81))/((0.2/2)^2*PI()),2)</f>
        <v>218.58</v>
      </c>
      <c r="N5" s="54"/>
    </row>
    <row r="6" spans="1:14" ht="15.75" thickBot="1" x14ac:dyDescent="0.3">
      <c r="A6" s="36">
        <f>(Meritve!C5-Meritve!$C$4)/200</f>
        <v>1.750000000000007E-4</v>
      </c>
      <c r="B6" s="37"/>
      <c r="C6" s="34">
        <f>ROUND((((Meritve!B5/1000)*9.81) - (0.16*9.81))/((Meritve!$M$16/2)^2*PI()), 2)</f>
        <v>6.17</v>
      </c>
      <c r="D6" s="35"/>
      <c r="F6" s="40">
        <f>(Meritve!$H5-Meritve!$H$4)/200</f>
        <v>7.0000000000000064E-4</v>
      </c>
      <c r="G6" s="41"/>
      <c r="H6" s="41">
        <f>ROUND((((Meritve!$G5/1000)*9.81) - (0.16*9.81))/((0.2/2)^2*PI()),2)</f>
        <v>31.23</v>
      </c>
      <c r="I6" s="52"/>
      <c r="K6" s="36">
        <f>(Meritve!$M5-Meritve!$H$4)/200</f>
        <v>1.9000000000000017E-3</v>
      </c>
      <c r="L6" s="37"/>
      <c r="M6" s="53">
        <f>ROUND((((Meritve!L5/1000)*9.81) - (0.16*9.81))/((0.2/2)^2*PI()),2)</f>
        <v>187.36</v>
      </c>
      <c r="N6" s="54"/>
    </row>
    <row r="7" spans="1:14" ht="15.75" thickBot="1" x14ac:dyDescent="0.3">
      <c r="A7" s="36">
        <f>(Meritve!C6-Meritve!$C$4)/200</f>
        <v>3.5000000000000141E-4</v>
      </c>
      <c r="B7" s="37"/>
      <c r="C7" s="34">
        <f>ROUND((((Meritve!B6/1000)*9.81) - (0.16*9.81))/((Meritve!$M$16/2)^2*PI()), 2)</f>
        <v>12.34</v>
      </c>
      <c r="D7" s="35"/>
      <c r="F7" s="40">
        <f>(Meritve!$H6-Meritve!$H$4)/200</f>
        <v>9.0000000000000084E-4</v>
      </c>
      <c r="G7" s="41"/>
      <c r="H7" s="41">
        <f>ROUND((((Meritve!$G6/1000)*9.81) - (0.16*9.81))/((0.2/2)^2*PI()),2)</f>
        <v>62.45</v>
      </c>
      <c r="I7" s="52"/>
      <c r="K7" s="36">
        <f>(Meritve!$M6-Meritve!$H$4)/200</f>
        <v>1.7000000000000014E-3</v>
      </c>
      <c r="L7" s="37"/>
      <c r="M7" s="53">
        <f>ROUND((((Meritve!L6/1000)*9.81) - (0.16*9.81))/((0.2/2)^2*PI()),2)</f>
        <v>156.13</v>
      </c>
      <c r="N7" s="54"/>
    </row>
    <row r="8" spans="1:14" ht="15.75" thickBot="1" x14ac:dyDescent="0.3">
      <c r="A8" s="36">
        <f>(Meritve!C7-Meritve!$C$4)/200</f>
        <v>5.5000000000000155E-4</v>
      </c>
      <c r="B8" s="37"/>
      <c r="C8" s="34">
        <f>ROUND((((Meritve!B7/1000)*9.81) - (0.16*9.81))/((Meritve!$M$16/2)^2*PI()), 2)</f>
        <v>18.5</v>
      </c>
      <c r="D8" s="35"/>
      <c r="F8" s="40">
        <f>(Meritve!$H7-Meritve!$H$4)/200</f>
        <v>1.15E-3</v>
      </c>
      <c r="G8" s="41"/>
      <c r="H8" s="41">
        <f>ROUND((((Meritve!$G7/1000)*9.81) - (0.16*9.81))/((0.2/2)^2*PI()),2)</f>
        <v>93.68</v>
      </c>
      <c r="I8" s="52"/>
      <c r="K8" s="36">
        <f>(Meritve!$M7-Meritve!$H$4)/200</f>
        <v>1.5000000000000013E-3</v>
      </c>
      <c r="L8" s="37"/>
      <c r="M8" s="53">
        <f>ROUND((((Meritve!L7/1000)*9.81) - (0.16*9.81))/((0.2/2)^2*PI()),2)</f>
        <v>124.9</v>
      </c>
      <c r="N8" s="54"/>
    </row>
    <row r="9" spans="1:14" ht="15.75" thickBot="1" x14ac:dyDescent="0.3">
      <c r="A9" s="36">
        <f>(Meritve!C8-Meritve!$C$4)/200</f>
        <v>7.5000000000000175E-4</v>
      </c>
      <c r="B9" s="37"/>
      <c r="C9" s="34">
        <f>ROUND((((Meritve!B8/1000)*9.81) - (0.16*9.81))/((Meritve!$M$16/2)^2*PI()), 2)</f>
        <v>24.67</v>
      </c>
      <c r="D9" s="35"/>
      <c r="F9" s="40">
        <f>(Meritve!$H8-Meritve!$H$4)/200</f>
        <v>1.3500000000000001E-3</v>
      </c>
      <c r="G9" s="41"/>
      <c r="H9" s="41">
        <f>ROUND((((Meritve!$G8/1000)*9.81) - (0.16*9.81))/((0.2/2)^2*PI()),2)</f>
        <v>124.9</v>
      </c>
      <c r="I9" s="52"/>
      <c r="K9" s="36">
        <f>(Meritve!$M8-Meritve!$H$4)/200</f>
        <v>1.3000000000000012E-3</v>
      </c>
      <c r="L9" s="37"/>
      <c r="M9" s="53">
        <f>ROUND((((Meritve!L8/1000)*9.81) - (0.16*9.81))/((0.2/2)^2*PI()),2)</f>
        <v>93.68</v>
      </c>
      <c r="N9" s="54"/>
    </row>
    <row r="10" spans="1:14" ht="15.75" thickBot="1" x14ac:dyDescent="0.3">
      <c r="A10" s="36">
        <f>(Meritve!C9-Meritve!$C$4)/200</f>
        <v>9.5000000000000195E-4</v>
      </c>
      <c r="B10" s="37"/>
      <c r="C10" s="34">
        <f>ROUND((((Meritve!B9/1000)*9.81) - (0.16*9.81))/((Meritve!$M$16/2)^2*PI()), 2)</f>
        <v>30.84</v>
      </c>
      <c r="D10" s="35"/>
      <c r="F10" s="40">
        <f>(Meritve!$H9-Meritve!$H$4)/200</f>
        <v>1.6000000000000014E-3</v>
      </c>
      <c r="G10" s="41"/>
      <c r="H10" s="41">
        <f>ROUND((((Meritve!$G9/1000)*9.81) - (0.16*9.81))/((0.2/2)^2*PI()),2)</f>
        <v>156.13</v>
      </c>
      <c r="I10" s="52"/>
      <c r="K10" s="36">
        <f>(Meritve!$M9-Meritve!$H$4)/200</f>
        <v>1.1000000000000009E-3</v>
      </c>
      <c r="L10" s="37"/>
      <c r="M10" s="53">
        <f>ROUND((((Meritve!L9/1000)*9.81) - (0.16*9.81))/((0.2/2)^2*PI()),2)</f>
        <v>62.45</v>
      </c>
      <c r="N10" s="54"/>
    </row>
    <row r="11" spans="1:14" ht="15.75" thickBot="1" x14ac:dyDescent="0.3">
      <c r="A11" s="36">
        <f>(Meritve!C10-Meritve!$C$4)/200</f>
        <v>1.1500000000000021E-3</v>
      </c>
      <c r="B11" s="37"/>
      <c r="C11" s="34">
        <f>ROUND((((Meritve!B10/1000)*9.81) - (0.16*9.81))/((Meritve!$M$16/2)^2*PI()), 2)</f>
        <v>37.01</v>
      </c>
      <c r="D11" s="35"/>
      <c r="F11" s="40">
        <f>(Meritve!$H10-Meritve!$H$4)/200</f>
        <v>1.7500000000000005E-3</v>
      </c>
      <c r="G11" s="41"/>
      <c r="H11" s="41">
        <f>ROUND((((Meritve!$G10/1000)*9.81) - (0.16*9.81))/((0.2/2)^2*PI()),2)</f>
        <v>187.36</v>
      </c>
      <c r="I11" s="52"/>
      <c r="K11" s="36">
        <f>(Meritve!$M10-Meritve!$H$4)/200</f>
        <v>9.0000000000000084E-4</v>
      </c>
      <c r="L11" s="37"/>
      <c r="M11" s="53">
        <f>ROUND((((Meritve!L10/1000)*9.81) - (0.16*9.81))/((0.2/2)^2*PI()),2)</f>
        <v>31.23</v>
      </c>
      <c r="N11" s="54"/>
    </row>
    <row r="12" spans="1:14" ht="15.75" thickBot="1" x14ac:dyDescent="0.3">
      <c r="A12" s="36">
        <f>(Meritve!C11-Meritve!$C$4)/200</f>
        <v>1.4000000000000013E-3</v>
      </c>
      <c r="B12" s="37"/>
      <c r="C12" s="34">
        <f>ROUND((((Meritve!B11/1000)*9.81) - (0.16*9.81))/((Meritve!$M$16/2)^2*PI()), 2)</f>
        <v>43.18</v>
      </c>
      <c r="D12" s="35"/>
      <c r="F12" s="40">
        <f>(Meritve!$H11-Meritve!$H$4)/200</f>
        <v>2.0000000000000018E-3</v>
      </c>
      <c r="G12" s="41"/>
      <c r="H12" s="41">
        <f>ROUND((((Meritve!$G11/1000)*9.81) - (0.16*9.81))/((0.2/2)^2*PI()),2)</f>
        <v>218.58</v>
      </c>
      <c r="I12" s="52"/>
      <c r="K12" s="36">
        <f>(Meritve!$M11-Meritve!$H$4)/200</f>
        <v>6.0000000000000049E-4</v>
      </c>
      <c r="L12" s="37"/>
      <c r="M12" s="53">
        <f>ROUND((((Meritve!L11/1000)*9.81) - (0.16*9.81))/((0.2/2)^2*PI()),2)</f>
        <v>0</v>
      </c>
      <c r="N12" s="54"/>
    </row>
    <row r="13" spans="1:14" ht="15.75" thickBot="1" x14ac:dyDescent="0.3">
      <c r="A13" s="36">
        <f>(Meritve!C12-Meritve!$C$4)/200</f>
        <v>1.7000000000000038E-3</v>
      </c>
      <c r="B13" s="37"/>
      <c r="C13" s="34">
        <f>ROUND((((Meritve!B12/1000)*9.81) - (0.16*9.81))/((Meritve!$M$16/2)^2*PI()), 2)</f>
        <v>49.35</v>
      </c>
      <c r="D13" s="35"/>
      <c r="F13" s="40">
        <f>(Meritve!$H12-Meritve!$H$4)/200</f>
        <v>2.1500000000000009E-3</v>
      </c>
      <c r="G13" s="41"/>
      <c r="H13" s="41">
        <f>ROUND((((Meritve!$G12/1000)*9.81) - (0.16*9.81))/((0.2/2)^2*PI()),2)</f>
        <v>249.81</v>
      </c>
      <c r="I13" s="52"/>
      <c r="K13" s="31"/>
      <c r="L13" s="31"/>
    </row>
    <row r="14" spans="1:14" ht="15.75" thickBot="1" x14ac:dyDescent="0.3">
      <c r="A14" s="36">
        <f>(Meritve!C13-Meritve!$C$4)/200</f>
        <v>2.6500000000000013E-3</v>
      </c>
      <c r="B14" s="37"/>
      <c r="C14" s="34">
        <f>ROUND((((Meritve!B13/1000)*9.81) - (0.16*9.81))/((Meritve!$M$16/2)^2*PI()), 2)</f>
        <v>55.51</v>
      </c>
      <c r="D14" s="35"/>
      <c r="F14" s="40">
        <f>(Meritve!$H13-Meritve!$H$4)/200</f>
        <v>2.350000000000001E-3</v>
      </c>
      <c r="G14" s="41"/>
      <c r="H14" s="41">
        <f>ROUND((((Meritve!$G13/1000)*9.81) - (0.16*9.81))/((0.2/2)^2*PI()),2)</f>
        <v>281.04000000000002</v>
      </c>
      <c r="I14" s="52"/>
      <c r="K14" s="31"/>
      <c r="L14" s="31"/>
    </row>
    <row r="15" spans="1:14" ht="15.75" thickBot="1" x14ac:dyDescent="0.3">
      <c r="A15" s="36">
        <f>(Meritve!C14-Meritve!$C$4)/200</f>
        <v>2.6500000000000013E-3</v>
      </c>
      <c r="B15" s="37"/>
      <c r="C15" s="34">
        <f>ROUND((((Meritve!B14/1000)*9.81) - (0.16*9.81))/((Meritve!$M$16/2)^2*PI()), 2)</f>
        <v>61.68</v>
      </c>
      <c r="D15" s="35"/>
      <c r="F15" s="40">
        <f>(Meritve!$H14-Meritve!$H$4)/200</f>
        <v>2.5000000000000001E-3</v>
      </c>
      <c r="G15" s="41"/>
      <c r="H15" s="41">
        <f>ROUND((((Meritve!$G14/1000)*9.81) - (0.16*9.81))/((0.2/2)^2*PI()),2)</f>
        <v>312.26</v>
      </c>
      <c r="I15" s="52"/>
      <c r="K15" s="31"/>
      <c r="L15" s="31"/>
    </row>
    <row r="16" spans="1:14" ht="15.75" thickBot="1" x14ac:dyDescent="0.3">
      <c r="A16" s="36">
        <f>(Meritve!C15-Meritve!$C$4)/200</f>
        <v>2.6500000000000013E-3</v>
      </c>
      <c r="B16" s="37"/>
      <c r="C16" s="34">
        <f>ROUND((((Meritve!B15/1000)*9.81) - (0.16*9.81))/((Meritve!$M$16/2)^2*PI()), 2)</f>
        <v>55.51</v>
      </c>
      <c r="D16" s="35"/>
      <c r="F16" s="40">
        <f>(Meritve!$H15-Meritve!$H$4)/200</f>
        <v>2.7000000000000001E-3</v>
      </c>
      <c r="G16" s="41"/>
      <c r="H16" s="41">
        <f>ROUND((((Meritve!$G15/1000)*9.81) - (0.16*9.81))/((0.2/2)^2*PI()),2)</f>
        <v>343.49</v>
      </c>
      <c r="I16" s="52"/>
      <c r="K16" s="31"/>
      <c r="L16" s="31"/>
    </row>
    <row r="17" spans="1:11" ht="15.75" thickBot="1" x14ac:dyDescent="0.3">
      <c r="A17" s="36">
        <f>(Meritve!C16-Meritve!$C$4)/200</f>
        <v>2.6500000000000013E-3</v>
      </c>
      <c r="B17" s="37"/>
      <c r="C17" s="34">
        <f>ROUND((((Meritve!B16/1000)*9.81) - (0.16*9.81))/((Meritve!$M$16/2)^2*PI()), 2)</f>
        <v>49.35</v>
      </c>
      <c r="D17" s="35"/>
      <c r="F17" s="40">
        <f>(Meritve!$H16-Meritve!$H$4)/200</f>
        <v>2.9000000000000002E-3</v>
      </c>
      <c r="G17" s="41"/>
      <c r="H17" s="41">
        <f>ROUND((((Meritve!$G16/1000)*9.81) - (0.16*9.81))/((0.2/2)^2*PI()),2)</f>
        <v>374.71</v>
      </c>
      <c r="I17" s="52"/>
    </row>
    <row r="18" spans="1:11" ht="15.75" thickBot="1" x14ac:dyDescent="0.3">
      <c r="A18" s="36">
        <f>(Meritve!C17-Meritve!$C$4)/200</f>
        <v>2.5000000000000001E-3</v>
      </c>
      <c r="B18" s="37"/>
      <c r="C18" s="34">
        <f>ROUND((((Meritve!B17/1000)*9.81) - (0.16*9.81))/((Meritve!$M$16/2)^2*PI()), 2)</f>
        <v>43.18</v>
      </c>
      <c r="D18" s="35"/>
      <c r="F18" s="40">
        <f>(Meritve!$H17-Meritve!$H$4)/200</f>
        <v>3.1000000000000003E-3</v>
      </c>
      <c r="G18" s="41"/>
      <c r="H18" s="41">
        <f>ROUND((((Meritve!$G17/1000)*9.81) - (0.16*9.81))/((0.2/2)^2*PI()),2)</f>
        <v>405.94</v>
      </c>
      <c r="I18" s="52"/>
      <c r="K18" t="s">
        <v>15</v>
      </c>
    </row>
    <row r="19" spans="1:11" ht="15.75" thickBot="1" x14ac:dyDescent="0.3">
      <c r="A19" s="36">
        <f>(Meritve!C18-Meritve!$C$4)/200</f>
        <v>2.400000000000002E-3</v>
      </c>
      <c r="B19" s="37"/>
      <c r="C19" s="34">
        <f>ROUND((((Meritve!B18/1000)*9.81) - (0.16*9.81))/((Meritve!$M$16/2)^2*PI()), 2)</f>
        <v>37.01</v>
      </c>
      <c r="D19" s="35"/>
      <c r="F19" s="40">
        <f>(Meritve!$H18-Meritve!$H$4)/200</f>
        <v>3.3000000000000008E-3</v>
      </c>
      <c r="G19" s="41"/>
      <c r="H19" s="41">
        <f>ROUND((((Meritve!$G18/1000)*9.81) - (0.16*9.81))/((0.2/2)^2*PI()),2)</f>
        <v>437.17</v>
      </c>
      <c r="I19" s="52"/>
    </row>
    <row r="20" spans="1:11" ht="15.75" thickBot="1" x14ac:dyDescent="0.3">
      <c r="A20" s="36">
        <f>(Meritve!C19-Meritve!$C$4)/200</f>
        <v>2.2000000000000019E-3</v>
      </c>
      <c r="B20" s="37"/>
      <c r="C20" s="34">
        <f>ROUND((((Meritve!B19/1000)*9.81) - (0.16*9.81))/((Meritve!$M$16/2)^2*PI()), 2)</f>
        <v>30.84</v>
      </c>
      <c r="D20" s="35"/>
      <c r="F20" s="40">
        <f>(Meritve!$H19-Meritve!$H$4)/200</f>
        <v>3.1500000000000018E-3</v>
      </c>
      <c r="G20" s="41"/>
      <c r="H20" s="41">
        <f>ROUND((((Meritve!$G19/1000)*9.81) - (0.16*9.81))/((0.2/2)^2*PI()),2)</f>
        <v>405.94</v>
      </c>
      <c r="I20" s="52"/>
    </row>
    <row r="21" spans="1:11" ht="15.75" thickBot="1" x14ac:dyDescent="0.3">
      <c r="A21" s="36">
        <f>(Meritve!C20-Meritve!$C$4)/200</f>
        <v>2.0000000000000018E-3</v>
      </c>
      <c r="B21" s="37"/>
      <c r="C21" s="34">
        <f>ROUND((((Meritve!B20/1000)*9.81) - (0.16*9.81))/((Meritve!$M$16/2)^2*PI()), 2)</f>
        <v>24.06</v>
      </c>
      <c r="D21" s="35"/>
      <c r="F21" s="40">
        <f>(Meritve!$H20-Meritve!$H$4)/200</f>
        <v>3.0000000000000005E-3</v>
      </c>
      <c r="G21" s="41"/>
      <c r="H21" s="41">
        <f>ROUND((((Meritve!G20/1000)*9.81) - (0.16*9.81))/((0.2/2)^2*PI()),2)</f>
        <v>374.71</v>
      </c>
      <c r="I21" s="52"/>
    </row>
    <row r="22" spans="1:11" ht="15.75" thickBot="1" x14ac:dyDescent="0.3">
      <c r="A22" s="36">
        <f>(Meritve!C21-Meritve!$C$4)/200</f>
        <v>1.8500000000000005E-3</v>
      </c>
      <c r="B22" s="37"/>
      <c r="C22" s="34">
        <f>ROUND((((Meritve!B21/1000)*9.81) - (0.16*9.81))/((Meritve!$M$16/2)^2*PI()), 2)</f>
        <v>18.5</v>
      </c>
      <c r="D22" s="35"/>
      <c r="F22" s="40">
        <f>(Meritve!$H21-Meritve!$H$4)/200</f>
        <v>2.8000000000000004E-3</v>
      </c>
      <c r="G22" s="41"/>
      <c r="H22" s="41">
        <f>ROUND((((Meritve!G21/1000)*9.81) - (0.16*9.81))/((0.2/2)^2*PI()),2)</f>
        <v>343.49</v>
      </c>
      <c r="I22" s="52"/>
    </row>
    <row r="23" spans="1:11" ht="15.75" thickBot="1" x14ac:dyDescent="0.3">
      <c r="A23" s="36">
        <f>(Meritve!C22-Meritve!$C$4)/200</f>
        <v>1.6500000000000004E-3</v>
      </c>
      <c r="B23" s="37"/>
      <c r="C23" s="34">
        <f>ROUND((((Meritve!B22/1000)*9.81) - (0.16*9.81))/((Meritve!$M$16/2)^2*PI()), 2)</f>
        <v>12.34</v>
      </c>
      <c r="D23" s="35"/>
      <c r="F23" s="40">
        <f>(Meritve!$H22-Meritve!$H$4)/200</f>
        <v>2.5999999999999999E-3</v>
      </c>
      <c r="G23" s="41"/>
      <c r="H23" s="41">
        <f>ROUND((((Meritve!G22/1000)*9.81) - (0.16*9.81))/((0.2/2)^2*PI()),2)</f>
        <v>312.26</v>
      </c>
      <c r="I23" s="52"/>
    </row>
    <row r="24" spans="1:11" ht="15.75" thickBot="1" x14ac:dyDescent="0.3">
      <c r="A24" s="36">
        <f>(Meritve!C23-Meritve!$C$4)/200</f>
        <v>1.4500000000000001E-3</v>
      </c>
      <c r="B24" s="37"/>
      <c r="C24" s="34">
        <f>ROUND((((Meritve!B23/1000)*9.81) - (0.16*9.81))/((Meritve!$M$16/2)^2*PI()), 2)</f>
        <v>6.17</v>
      </c>
      <c r="D24" s="35"/>
      <c r="F24" s="40">
        <f>(Meritve!$H23-Meritve!$H$4)/200</f>
        <v>2.3999999999999998E-3</v>
      </c>
      <c r="G24" s="41"/>
      <c r="H24" s="41">
        <f>ROUND((((Meritve!G23/1000)*9.81) - (0.16*9.81))/((0.2/2)^2*PI()),2)</f>
        <v>281.04000000000002</v>
      </c>
      <c r="I24" s="52"/>
    </row>
    <row r="25" spans="1:11" x14ac:dyDescent="0.25">
      <c r="A25" s="36">
        <f>(Meritve!C24-Meritve!$C$4)/200</f>
        <v>1.25E-3</v>
      </c>
      <c r="B25" s="37"/>
      <c r="C25" s="34">
        <f>ROUND((((Meritve!B24/1000)*9.81) - (0.16*9.81))/((Meritve!$M$16/2)^2*PI()), 2)</f>
        <v>0</v>
      </c>
      <c r="D25" s="35"/>
      <c r="F25" s="40">
        <f>(Meritve!$H24-Meritve!$H$4)/200</f>
        <v>2.2500000000000007E-3</v>
      </c>
      <c r="G25" s="41"/>
      <c r="H25" s="41">
        <f>ROUND((((Meritve!G24/1000)*9.81) - (0.16*9.81))/((0.2/2)^2*PI()),2)</f>
        <v>249.81</v>
      </c>
      <c r="I25" s="52"/>
    </row>
    <row r="26" spans="1:11" x14ac:dyDescent="0.25">
      <c r="A26" s="38"/>
      <c r="B26" s="38"/>
    </row>
  </sheetData>
  <mergeCells count="110">
    <mergeCell ref="H25:I25"/>
    <mergeCell ref="H20:I20"/>
    <mergeCell ref="H21:I21"/>
    <mergeCell ref="H22:I22"/>
    <mergeCell ref="H23:I23"/>
    <mergeCell ref="H24:I24"/>
    <mergeCell ref="H15:I15"/>
    <mergeCell ref="H16:I16"/>
    <mergeCell ref="H17:I17"/>
    <mergeCell ref="H18:I18"/>
    <mergeCell ref="H19:I19"/>
    <mergeCell ref="M11:N11"/>
    <mergeCell ref="M5:N5"/>
    <mergeCell ref="M6:N6"/>
    <mergeCell ref="M7:N7"/>
    <mergeCell ref="M8:N8"/>
    <mergeCell ref="M9:N9"/>
    <mergeCell ref="M10:N10"/>
    <mergeCell ref="M12:N12"/>
    <mergeCell ref="H6:I6"/>
    <mergeCell ref="H7:I7"/>
    <mergeCell ref="H8:I8"/>
    <mergeCell ref="H9:I9"/>
    <mergeCell ref="F22:G22"/>
    <mergeCell ref="F23:G23"/>
    <mergeCell ref="F24:G24"/>
    <mergeCell ref="F25:G25"/>
    <mergeCell ref="K1:N2"/>
    <mergeCell ref="K3:L4"/>
    <mergeCell ref="M3:N4"/>
    <mergeCell ref="K5:L5"/>
    <mergeCell ref="K6:L6"/>
    <mergeCell ref="K7:L7"/>
    <mergeCell ref="K8:L8"/>
    <mergeCell ref="K9:L9"/>
    <mergeCell ref="K10:L10"/>
    <mergeCell ref="K11:L11"/>
    <mergeCell ref="K12:L12"/>
    <mergeCell ref="F17:G17"/>
    <mergeCell ref="F18:G18"/>
    <mergeCell ref="F19:G19"/>
    <mergeCell ref="F20:G20"/>
    <mergeCell ref="F21:G21"/>
    <mergeCell ref="F12:G12"/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F1:I2"/>
    <mergeCell ref="F3:G4"/>
    <mergeCell ref="H3:I4"/>
    <mergeCell ref="F5:G5"/>
    <mergeCell ref="F6:G6"/>
    <mergeCell ref="H10:I10"/>
    <mergeCell ref="H11:I11"/>
    <mergeCell ref="H12:I12"/>
    <mergeCell ref="H13:I13"/>
    <mergeCell ref="H14:I14"/>
    <mergeCell ref="H5:I5"/>
    <mergeCell ref="C3:D4"/>
    <mergeCell ref="C5:D5"/>
    <mergeCell ref="C6:D6"/>
    <mergeCell ref="C7:D7"/>
    <mergeCell ref="A1:D2"/>
    <mergeCell ref="A3:B4"/>
    <mergeCell ref="A5:B5"/>
    <mergeCell ref="A6:B6"/>
    <mergeCell ref="A7:B7"/>
    <mergeCell ref="A25:B25"/>
    <mergeCell ref="A26:B26"/>
    <mergeCell ref="A15:B15"/>
    <mergeCell ref="A16:B16"/>
    <mergeCell ref="A17:B17"/>
    <mergeCell ref="A18:B18"/>
    <mergeCell ref="A19:B19"/>
    <mergeCell ref="A20:B20"/>
    <mergeCell ref="A8:B8"/>
    <mergeCell ref="C13:D13"/>
    <mergeCell ref="A21:B21"/>
    <mergeCell ref="A22:B22"/>
    <mergeCell ref="A23:B23"/>
    <mergeCell ref="A24:B24"/>
    <mergeCell ref="A14:B14"/>
    <mergeCell ref="C8:D8"/>
    <mergeCell ref="C9:D9"/>
    <mergeCell ref="C10:D10"/>
    <mergeCell ref="C11:D11"/>
    <mergeCell ref="C12:D12"/>
    <mergeCell ref="A9:B9"/>
    <mergeCell ref="A10:B10"/>
    <mergeCell ref="A11:B11"/>
    <mergeCell ref="A12:B12"/>
    <mergeCell ref="A13:B13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Meritve</vt:lpstr>
      <vt:lpstr>Izračuni</vt:lpstr>
      <vt:lpstr>Graf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2019-10-22T13:53:24Z</dcterms:created>
  <dcterms:modified xsi:type="dcterms:W3CDTF">2020-01-15T16:47:13Z</dcterms:modified>
</cp:coreProperties>
</file>