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o Urbanc\Documents\FMF\Fizikalni Praktikum I\TorzijskoNihalo_31\"/>
    </mc:Choice>
  </mc:AlternateContent>
  <bookViews>
    <workbookView xWindow="0" yWindow="0" windowWidth="38400" windowHeight="12435"/>
  </bookViews>
  <sheets>
    <sheet name="Sheet1" sheetId="1" r:id="rId1"/>
    <sheet name="Graf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C27" i="1"/>
  <c r="D27" i="1"/>
  <c r="J34" i="1"/>
  <c r="J30" i="1"/>
  <c r="J31" i="1" s="1"/>
  <c r="J32" i="1" s="1"/>
  <c r="J33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<sst xmlns="http://schemas.openxmlformats.org/spreadsheetml/2006/main" count="30" uniqueCount="16">
  <si>
    <t>ν [Hz]</t>
  </si>
  <si>
    <t>Neduseno torzijsko nihalo</t>
  </si>
  <si>
    <t>Duseno torzijsko nihalo</t>
  </si>
  <si>
    <t>Dodatni podatki Neduseno</t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</si>
  <si>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[razdelkov]</t>
    </r>
  </si>
  <si>
    <r>
      <t>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[razdelkov]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</si>
  <si>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5  </t>
    </r>
    <r>
      <rPr>
        <sz val="11"/>
        <color theme="1"/>
        <rFont val="Calibri"/>
        <family val="2"/>
        <scheme val="minor"/>
      </rPr>
      <t>[s]</t>
    </r>
  </si>
  <si>
    <r>
      <t>β [s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>]</t>
    </r>
  </si>
  <si>
    <r>
      <t>ω</t>
    </r>
    <r>
      <rPr>
        <vertAlign val="subscript"/>
        <sz val="11"/>
        <color theme="1"/>
        <rFont val="Calibri"/>
        <family val="2"/>
      </rPr>
      <t>d</t>
    </r>
    <r>
      <rPr>
        <sz val="11"/>
        <color theme="1"/>
        <rFont val="Calibri"/>
        <family val="2"/>
      </rPr>
      <t xml:space="preserve"> [s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>]</t>
    </r>
  </si>
  <si>
    <r>
      <t>ω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</si>
  <si>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ν</t>
    </r>
    <r>
      <rPr>
        <vertAlign val="subscript"/>
        <sz val="11"/>
        <color theme="1"/>
        <rFont val="Calibri"/>
        <family val="2"/>
      </rPr>
      <t xml:space="preserve">0 </t>
    </r>
    <r>
      <rPr>
        <sz val="11"/>
        <color theme="1"/>
        <rFont val="Calibri"/>
        <family val="2"/>
      </rPr>
      <t>[Hz]</t>
    </r>
  </si>
  <si>
    <t>n</t>
  </si>
  <si>
    <r>
      <t>B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[razdelki]</t>
    </r>
  </si>
  <si>
    <t>B [razdelki]</t>
  </si>
  <si>
    <r>
      <t>B/B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[razdelki]</t>
    </r>
  </si>
  <si>
    <r>
      <t>ν/ν</t>
    </r>
    <r>
      <rPr>
        <b/>
        <vertAlign val="subscript"/>
        <sz val="11"/>
        <color theme="1"/>
        <rFont val="Calibri"/>
        <family val="2"/>
      </rPr>
      <t>0</t>
    </r>
    <r>
      <rPr>
        <b/>
        <sz val="11"/>
        <color theme="1"/>
        <rFont val="Calibri"/>
        <family val="2"/>
      </rPr>
      <t xml:space="preserve"> [s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</si>
</sst>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1" xfId="0" applyFont="1" applyFill="1" applyBorder="1"/>
    <xf numFmtId="0" fontId="1" fillId="2" borderId="1" xfId="0" applyFont="1" applyFill="1" applyBorder="1"/>
    <xf numFmtId="2" fontId="0" fillId="0" borderId="12" xfId="0" applyNumberFormat="1" applyBorder="1"/>
    <xf numFmtId="0" fontId="0" fillId="0" borderId="17" xfId="0" applyBorder="1"/>
    <xf numFmtId="0" fontId="0" fillId="0" borderId="18" xfId="0" applyBorder="1"/>
    <xf numFmtId="0" fontId="3" fillId="2" borderId="1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Nedušeno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0.23668639053254439</c:v>
                </c:pt>
                <c:pt idx="1">
                  <c:v>0.47337278106508879</c:v>
                </c:pt>
                <c:pt idx="2">
                  <c:v>0.59171597633136097</c:v>
                </c:pt>
                <c:pt idx="3">
                  <c:v>0.7100591715976331</c:v>
                </c:pt>
                <c:pt idx="4">
                  <c:v>0.76923076923076927</c:v>
                </c:pt>
                <c:pt idx="5">
                  <c:v>0.804733727810651</c:v>
                </c:pt>
                <c:pt idx="6">
                  <c:v>0.85207100591715978</c:v>
                </c:pt>
                <c:pt idx="7">
                  <c:v>0.86390532544378695</c:v>
                </c:pt>
                <c:pt idx="8">
                  <c:v>0.87573964497041423</c:v>
                </c:pt>
                <c:pt idx="9">
                  <c:v>0.8875739644970414</c:v>
                </c:pt>
                <c:pt idx="10">
                  <c:v>0.89940828402366868</c:v>
                </c:pt>
                <c:pt idx="11">
                  <c:v>0.91124260355029596</c:v>
                </c:pt>
                <c:pt idx="12">
                  <c:v>0.92307692307692313</c:v>
                </c:pt>
                <c:pt idx="13">
                  <c:v>0.94674556213017758</c:v>
                </c:pt>
                <c:pt idx="14">
                  <c:v>1.0650887573964498</c:v>
                </c:pt>
                <c:pt idx="15">
                  <c:v>1.1834319526627219</c:v>
                </c:pt>
              </c:numCache>
            </c:numRef>
          </c:xVal>
          <c:yVal>
            <c:numRef>
              <c:f>Sheet1!$D$4:$D$19</c:f>
              <c:numCache>
                <c:formatCode>General</c:formatCode>
                <c:ptCount val="16"/>
                <c:pt idx="0">
                  <c:v>1</c:v>
                </c:pt>
                <c:pt idx="1">
                  <c:v>1.5</c:v>
                </c:pt>
                <c:pt idx="2">
                  <c:v>1.7</c:v>
                </c:pt>
                <c:pt idx="3">
                  <c:v>1.8</c:v>
                </c:pt>
                <c:pt idx="4">
                  <c:v>2</c:v>
                </c:pt>
                <c:pt idx="5">
                  <c:v>2.5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6.9</c:v>
                </c:pt>
                <c:pt idx="10">
                  <c:v>16.2</c:v>
                </c:pt>
                <c:pt idx="11">
                  <c:v>10</c:v>
                </c:pt>
                <c:pt idx="12">
                  <c:v>8.8000000000000007</c:v>
                </c:pt>
                <c:pt idx="13">
                  <c:v>5</c:v>
                </c:pt>
                <c:pt idx="14">
                  <c:v>2.7</c:v>
                </c:pt>
                <c:pt idx="15">
                  <c:v>1.9</c:v>
                </c:pt>
              </c:numCache>
            </c:numRef>
          </c:yVal>
          <c:smooth val="0"/>
        </c:ser>
        <c:ser>
          <c:idx val="0"/>
          <c:order val="1"/>
          <c:tx>
            <c:v>Dušeno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Sheet1!$C$27:$C$43</c:f>
              <c:numCache>
                <c:formatCode>General</c:formatCode>
                <c:ptCount val="17"/>
                <c:pt idx="0">
                  <c:v>0.45578851412944393</c:v>
                </c:pt>
                <c:pt idx="1">
                  <c:v>0.51276207839562438</c:v>
                </c:pt>
                <c:pt idx="2">
                  <c:v>0.56973564266180488</c:v>
                </c:pt>
                <c:pt idx="3">
                  <c:v>0.62670920692798548</c:v>
                </c:pt>
                <c:pt idx="4">
                  <c:v>0.68368277119416587</c:v>
                </c:pt>
                <c:pt idx="5">
                  <c:v>0.74065633546034637</c:v>
                </c:pt>
                <c:pt idx="6">
                  <c:v>0.77484047402005474</c:v>
                </c:pt>
                <c:pt idx="7">
                  <c:v>0.79762989972652676</c:v>
                </c:pt>
                <c:pt idx="8">
                  <c:v>0.820419325432999</c:v>
                </c:pt>
                <c:pt idx="9">
                  <c:v>0.83181403828623512</c:v>
                </c:pt>
                <c:pt idx="10">
                  <c:v>0.84320875113947125</c:v>
                </c:pt>
                <c:pt idx="11">
                  <c:v>0.85460346399270737</c:v>
                </c:pt>
                <c:pt idx="12">
                  <c:v>0.86599817684594349</c:v>
                </c:pt>
                <c:pt idx="13">
                  <c:v>0.88878760255241562</c:v>
                </c:pt>
                <c:pt idx="14">
                  <c:v>0.91157702825888787</c:v>
                </c:pt>
                <c:pt idx="15">
                  <c:v>1.0255241567912488</c:v>
                </c:pt>
                <c:pt idx="16">
                  <c:v>1.1394712853236098</c:v>
                </c:pt>
              </c:numCache>
            </c:numRef>
          </c:xVal>
          <c:yVal>
            <c:numRef>
              <c:f>Sheet1!$D$27:$D$43</c:f>
              <c:numCache>
                <c:formatCode>General</c:formatCode>
                <c:ptCount val="17"/>
                <c:pt idx="0">
                  <c:v>1</c:v>
                </c:pt>
                <c:pt idx="1">
                  <c:v>1.1666666666666667</c:v>
                </c:pt>
                <c:pt idx="2">
                  <c:v>1.25</c:v>
                </c:pt>
                <c:pt idx="3">
                  <c:v>1.3333333333333335</c:v>
                </c:pt>
                <c:pt idx="4">
                  <c:v>1.5</c:v>
                </c:pt>
                <c:pt idx="5">
                  <c:v>1.6666666666666667</c:v>
                </c:pt>
                <c:pt idx="6">
                  <c:v>1.9166666666666665</c:v>
                </c:pt>
                <c:pt idx="7">
                  <c:v>2.0833333333333335</c:v>
                </c:pt>
                <c:pt idx="8">
                  <c:v>2.166666666666667</c:v>
                </c:pt>
                <c:pt idx="9">
                  <c:v>2.4166666666666665</c:v>
                </c:pt>
                <c:pt idx="10">
                  <c:v>2.5</c:v>
                </c:pt>
                <c:pt idx="11">
                  <c:v>2.8333333333333335</c:v>
                </c:pt>
                <c:pt idx="12">
                  <c:v>3.3333333333333335</c:v>
                </c:pt>
                <c:pt idx="13">
                  <c:v>3.1666666666666665</c:v>
                </c:pt>
                <c:pt idx="14">
                  <c:v>3</c:v>
                </c:pt>
                <c:pt idx="15">
                  <c:v>2.916666666666667</c:v>
                </c:pt>
                <c:pt idx="16">
                  <c:v>1.4166666666666667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7641360"/>
        <c:axId val="-657635920"/>
      </c:scatterChart>
      <c:valAx>
        <c:axId val="-65764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ν/ν</a:t>
                </a:r>
                <a:r>
                  <a:rPr lang="el-GR" baseline="-25000"/>
                  <a:t>0</a:t>
                </a:r>
                <a:r>
                  <a:rPr lang="el-GR"/>
                  <a:t> [</a:t>
                </a:r>
                <a:r>
                  <a:rPr lang="en-US"/>
                  <a:t>s</a:t>
                </a:r>
                <a:r>
                  <a:rPr lang="en-US" baseline="30000"/>
                  <a:t>-1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635920"/>
        <c:crosses val="autoZero"/>
        <c:crossBetween val="midCat"/>
      </c:valAx>
      <c:valAx>
        <c:axId val="-6576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B/B</a:t>
                </a:r>
                <a:r>
                  <a:rPr lang="en-US" baseline="-25000"/>
                  <a:t>0</a:t>
                </a:r>
                <a:r>
                  <a:rPr lang="en-US"/>
                  <a:t> [razdelki]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64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Duseno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B [razdelki]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0.32500000000000001</c:v>
                </c:pt>
                <c:pt idx="5">
                  <c:v>0.34</c:v>
                </c:pt>
                <c:pt idx="6">
                  <c:v>0.36</c:v>
                </c:pt>
                <c:pt idx="7">
                  <c:v>0.36499999999999999</c:v>
                </c:pt>
                <c:pt idx="8">
                  <c:v>0.37</c:v>
                </c:pt>
                <c:pt idx="9">
                  <c:v>0.375</c:v>
                </c:pt>
                <c:pt idx="10">
                  <c:v>0.38</c:v>
                </c:pt>
                <c:pt idx="11">
                  <c:v>0.38500000000000001</c:v>
                </c:pt>
                <c:pt idx="12">
                  <c:v>0.39</c:v>
                </c:pt>
                <c:pt idx="13">
                  <c:v>0.4</c:v>
                </c:pt>
                <c:pt idx="14">
                  <c:v>0.45</c:v>
                </c:pt>
                <c:pt idx="15">
                  <c:v>0.5</c:v>
                </c:pt>
              </c:numCache>
            </c:numRef>
          </c:xVal>
          <c:yVal>
            <c:numRef>
              <c:f>Sheet1!$B$4:$B$19</c:f>
              <c:numCache>
                <c:formatCode>General</c:formatCode>
                <c:ptCount val="16"/>
                <c:pt idx="0">
                  <c:v>1</c:v>
                </c:pt>
                <c:pt idx="1">
                  <c:v>1.5</c:v>
                </c:pt>
                <c:pt idx="2">
                  <c:v>1.7</c:v>
                </c:pt>
                <c:pt idx="3">
                  <c:v>1.8</c:v>
                </c:pt>
                <c:pt idx="4">
                  <c:v>2</c:v>
                </c:pt>
                <c:pt idx="5">
                  <c:v>2.5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6.9</c:v>
                </c:pt>
                <c:pt idx="10">
                  <c:v>16.2</c:v>
                </c:pt>
                <c:pt idx="11">
                  <c:v>10</c:v>
                </c:pt>
                <c:pt idx="12">
                  <c:v>8.8000000000000007</c:v>
                </c:pt>
                <c:pt idx="13">
                  <c:v>5</c:v>
                </c:pt>
                <c:pt idx="14">
                  <c:v>2.7</c:v>
                </c:pt>
                <c:pt idx="15">
                  <c:v>1.9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Sheet1!$B$26</c:f>
              <c:strCache>
                <c:ptCount val="1"/>
                <c:pt idx="0">
                  <c:v>B [razdelki]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Sheet1!$A$27:$A$43</c:f>
              <c:numCache>
                <c:formatCode>General</c:formatCode>
                <c:ptCount val="17"/>
                <c:pt idx="0">
                  <c:v>0.2</c:v>
                </c:pt>
                <c:pt idx="1">
                  <c:v>0.22500000000000001</c:v>
                </c:pt>
                <c:pt idx="2">
                  <c:v>0.25</c:v>
                </c:pt>
                <c:pt idx="3">
                  <c:v>0.27500000000000002</c:v>
                </c:pt>
                <c:pt idx="4">
                  <c:v>0.3</c:v>
                </c:pt>
                <c:pt idx="5">
                  <c:v>0.32500000000000001</c:v>
                </c:pt>
                <c:pt idx="6">
                  <c:v>0.34</c:v>
                </c:pt>
                <c:pt idx="7">
                  <c:v>0.35</c:v>
                </c:pt>
                <c:pt idx="8">
                  <c:v>0.36</c:v>
                </c:pt>
                <c:pt idx="9">
                  <c:v>0.36499999999999999</c:v>
                </c:pt>
                <c:pt idx="10">
                  <c:v>0.37</c:v>
                </c:pt>
                <c:pt idx="11">
                  <c:v>0.375</c:v>
                </c:pt>
                <c:pt idx="12">
                  <c:v>0.38</c:v>
                </c:pt>
                <c:pt idx="13">
                  <c:v>0.39</c:v>
                </c:pt>
                <c:pt idx="14">
                  <c:v>0.4</c:v>
                </c:pt>
                <c:pt idx="15">
                  <c:v>0.45</c:v>
                </c:pt>
                <c:pt idx="16">
                  <c:v>0.5</c:v>
                </c:pt>
              </c:numCache>
            </c:numRef>
          </c:xVal>
          <c:yVal>
            <c:numRef>
              <c:f>Sheet1!$B$27:$B$43</c:f>
              <c:numCache>
                <c:formatCode>General</c:formatCode>
                <c:ptCount val="17"/>
                <c:pt idx="0">
                  <c:v>1.2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 formatCode="0.00">
                  <c:v>2.2999999999999998</c:v>
                </c:pt>
                <c:pt idx="7">
                  <c:v>2.5</c:v>
                </c:pt>
                <c:pt idx="8">
                  <c:v>2.6</c:v>
                </c:pt>
                <c:pt idx="9">
                  <c:v>2.9</c:v>
                </c:pt>
                <c:pt idx="10">
                  <c:v>3</c:v>
                </c:pt>
                <c:pt idx="11">
                  <c:v>3.4</c:v>
                </c:pt>
                <c:pt idx="12">
                  <c:v>4</c:v>
                </c:pt>
                <c:pt idx="13">
                  <c:v>3.8</c:v>
                </c:pt>
                <c:pt idx="14">
                  <c:v>3.6</c:v>
                </c:pt>
                <c:pt idx="15">
                  <c:v>3.5</c:v>
                </c:pt>
                <c:pt idx="16">
                  <c:v>1.7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7638640"/>
        <c:axId val="-657635376"/>
      </c:scatterChart>
      <c:valAx>
        <c:axId val="-6576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635376"/>
        <c:crosses val="autoZero"/>
        <c:crossBetween val="midCat"/>
      </c:valAx>
      <c:valAx>
        <c:axId val="-6576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6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5</xdr:row>
      <xdr:rowOff>104775</xdr:rowOff>
    </xdr:from>
    <xdr:to>
      <xdr:col>24</xdr:col>
      <xdr:colOff>219075</xdr:colOff>
      <xdr:row>25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10</xdr:col>
      <xdr:colOff>361950</xdr:colOff>
      <xdr:row>20</xdr:row>
      <xdr:rowOff>52387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zoomScaleNormal="100" workbookViewId="0">
      <selection activeCell="C4" sqref="C4"/>
    </sheetView>
  </sheetViews>
  <sheetFormatPr defaultRowHeight="15" x14ac:dyDescent="0.25"/>
  <cols>
    <col min="1" max="4" width="17.140625" customWidth="1"/>
    <col min="5" max="5" width="9.7109375" customWidth="1"/>
    <col min="9" max="10" width="17.140625" customWidth="1"/>
  </cols>
  <sheetData>
    <row r="1" spans="1:10" ht="15.75" thickBot="1" x14ac:dyDescent="0.3">
      <c r="A1" s="26" t="s">
        <v>1</v>
      </c>
      <c r="B1" s="26"/>
      <c r="C1" s="26"/>
      <c r="D1" s="26"/>
      <c r="I1" s="24" t="s">
        <v>3</v>
      </c>
      <c r="J1" s="25"/>
    </row>
    <row r="2" spans="1:10" ht="15.75" thickBot="1" x14ac:dyDescent="0.3">
      <c r="A2" s="26"/>
      <c r="B2" s="26"/>
      <c r="C2" s="26"/>
      <c r="D2" s="26"/>
      <c r="I2" s="24"/>
      <c r="J2" s="25"/>
    </row>
    <row r="3" spans="1:10" ht="19.5" thickBot="1" x14ac:dyDescent="0.4">
      <c r="A3" s="1" t="s">
        <v>0</v>
      </c>
      <c r="B3" s="2" t="s">
        <v>13</v>
      </c>
      <c r="C3" s="18" t="s">
        <v>15</v>
      </c>
      <c r="D3" s="19" t="s">
        <v>14</v>
      </c>
      <c r="I3" s="7" t="s">
        <v>4</v>
      </c>
      <c r="J3" s="10">
        <v>10</v>
      </c>
    </row>
    <row r="4" spans="1:10" ht="18.75" thickBot="1" x14ac:dyDescent="0.3">
      <c r="A4" s="3">
        <v>0.1</v>
      </c>
      <c r="B4" s="13">
        <v>1</v>
      </c>
      <c r="C4" s="13">
        <f t="shared" ref="C4:C19" si="0">A4/$J$10</f>
        <v>0.23668639053254439</v>
      </c>
      <c r="D4" s="4">
        <f t="shared" ref="D4:D19" si="1">B4/$J$11</f>
        <v>1</v>
      </c>
      <c r="I4" s="7" t="s">
        <v>5</v>
      </c>
      <c r="J4" s="11">
        <v>1.5</v>
      </c>
    </row>
    <row r="5" spans="1:10" ht="18" customHeight="1" thickBot="1" x14ac:dyDescent="0.3">
      <c r="A5" s="5">
        <v>0.2</v>
      </c>
      <c r="B5" s="14">
        <v>1.5</v>
      </c>
      <c r="C5" s="14">
        <f t="shared" si="0"/>
        <v>0.47337278106508879</v>
      </c>
      <c r="D5" s="6">
        <f t="shared" si="1"/>
        <v>1.5</v>
      </c>
      <c r="I5" s="8" t="s">
        <v>11</v>
      </c>
      <c r="J5" s="11">
        <v>5</v>
      </c>
    </row>
    <row r="6" spans="1:10" ht="18.75" thickBot="1" x14ac:dyDescent="0.3">
      <c r="A6" s="5">
        <v>0.25</v>
      </c>
      <c r="B6" s="14">
        <v>1.7</v>
      </c>
      <c r="C6" s="14">
        <f t="shared" si="0"/>
        <v>0.59171597633136097</v>
      </c>
      <c r="D6" s="6">
        <f t="shared" si="1"/>
        <v>1.7</v>
      </c>
      <c r="I6" s="7" t="s">
        <v>6</v>
      </c>
      <c r="J6" s="11">
        <v>11.89</v>
      </c>
    </row>
    <row r="7" spans="1:10" ht="18" thickBot="1" x14ac:dyDescent="0.3">
      <c r="A7" s="5">
        <v>0.3</v>
      </c>
      <c r="B7" s="14">
        <v>1.8</v>
      </c>
      <c r="C7" s="14">
        <f t="shared" si="0"/>
        <v>0.7100591715976331</v>
      </c>
      <c r="D7" s="6">
        <f t="shared" si="1"/>
        <v>1.8</v>
      </c>
      <c r="I7" s="9" t="s">
        <v>7</v>
      </c>
      <c r="J7" s="11">
        <f>ROUND(LN(J3/J4)/J6, 3)</f>
        <v>0.16</v>
      </c>
    </row>
    <row r="8" spans="1:10" ht="18.75" thickBot="1" x14ac:dyDescent="0.3">
      <c r="A8" s="5">
        <v>0.32500000000000001</v>
      </c>
      <c r="B8" s="14">
        <v>2</v>
      </c>
      <c r="C8" s="14">
        <f t="shared" si="0"/>
        <v>0.76923076923076927</v>
      </c>
      <c r="D8" s="6">
        <f t="shared" si="1"/>
        <v>2</v>
      </c>
      <c r="I8" s="9" t="s">
        <v>8</v>
      </c>
      <c r="J8" s="11">
        <f>ROUND((2*PI()*J5*J7)/LN(J3/J4), 4)</f>
        <v>2.6496</v>
      </c>
    </row>
    <row r="9" spans="1:10" ht="18.75" thickBot="1" x14ac:dyDescent="0.3">
      <c r="A9" s="5">
        <v>0.34</v>
      </c>
      <c r="B9" s="14">
        <v>2.5</v>
      </c>
      <c r="C9" s="14">
        <f t="shared" si="0"/>
        <v>0.804733727810651</v>
      </c>
      <c r="D9" s="6">
        <f t="shared" si="1"/>
        <v>2.5</v>
      </c>
      <c r="I9" s="7" t="s">
        <v>9</v>
      </c>
      <c r="J9" s="21">
        <f xml:space="preserve"> ROUND(SQRT(J8^2 + J7^2), 4)</f>
        <v>2.6543999999999999</v>
      </c>
    </row>
    <row r="10" spans="1:10" ht="18.75" thickBot="1" x14ac:dyDescent="0.3">
      <c r="A10" s="5">
        <v>0.36</v>
      </c>
      <c r="B10" s="14">
        <v>3.4</v>
      </c>
      <c r="C10" s="14">
        <f t="shared" si="0"/>
        <v>0.85207100591715978</v>
      </c>
      <c r="D10" s="6">
        <f t="shared" si="1"/>
        <v>3.4</v>
      </c>
      <c r="I10" s="9" t="s">
        <v>10</v>
      </c>
      <c r="J10" s="11">
        <f>ROUND(J9/(2*PI()), 4)</f>
        <v>0.42249999999999999</v>
      </c>
    </row>
    <row r="11" spans="1:10" ht="18.75" thickBot="1" x14ac:dyDescent="0.3">
      <c r="A11" s="5">
        <v>0.36499999999999999</v>
      </c>
      <c r="B11" s="14">
        <v>3.5</v>
      </c>
      <c r="C11" s="14">
        <f t="shared" si="0"/>
        <v>0.86390532544378695</v>
      </c>
      <c r="D11" s="6">
        <f t="shared" si="1"/>
        <v>3.5</v>
      </c>
      <c r="I11" s="9" t="s">
        <v>12</v>
      </c>
      <c r="J11" s="22">
        <f>B4</f>
        <v>1</v>
      </c>
    </row>
    <row r="12" spans="1:10" x14ac:dyDescent="0.25">
      <c r="A12" s="5">
        <v>0.37</v>
      </c>
      <c r="B12" s="14">
        <v>3.9</v>
      </c>
      <c r="C12" s="14">
        <f t="shared" si="0"/>
        <v>0.87573964497041423</v>
      </c>
      <c r="D12" s="6">
        <f t="shared" si="1"/>
        <v>3.9</v>
      </c>
    </row>
    <row r="13" spans="1:10" x14ac:dyDescent="0.25">
      <c r="A13" s="5">
        <v>0.375</v>
      </c>
      <c r="B13" s="14">
        <v>6.9</v>
      </c>
      <c r="C13" s="14">
        <f t="shared" si="0"/>
        <v>0.8875739644970414</v>
      </c>
      <c r="D13" s="6">
        <f t="shared" si="1"/>
        <v>6.9</v>
      </c>
    </row>
    <row r="14" spans="1:10" x14ac:dyDescent="0.25">
      <c r="A14" s="5">
        <v>0.38</v>
      </c>
      <c r="B14" s="14">
        <v>16.2</v>
      </c>
      <c r="C14" s="14">
        <f t="shared" si="0"/>
        <v>0.89940828402366868</v>
      </c>
      <c r="D14" s="6">
        <f t="shared" si="1"/>
        <v>16.2</v>
      </c>
    </row>
    <row r="15" spans="1:10" x14ac:dyDescent="0.25">
      <c r="A15" s="5">
        <v>0.38500000000000001</v>
      </c>
      <c r="B15" s="14">
        <v>10</v>
      </c>
      <c r="C15" s="14">
        <f t="shared" si="0"/>
        <v>0.91124260355029596</v>
      </c>
      <c r="D15" s="6">
        <f t="shared" si="1"/>
        <v>10</v>
      </c>
    </row>
    <row r="16" spans="1:10" x14ac:dyDescent="0.25">
      <c r="A16" s="5">
        <v>0.39</v>
      </c>
      <c r="B16" s="14">
        <v>8.8000000000000007</v>
      </c>
      <c r="C16" s="14">
        <f t="shared" si="0"/>
        <v>0.92307692307692313</v>
      </c>
      <c r="D16" s="6">
        <f t="shared" si="1"/>
        <v>8.8000000000000007</v>
      </c>
    </row>
    <row r="17" spans="1:10" x14ac:dyDescent="0.25">
      <c r="A17" s="5">
        <v>0.4</v>
      </c>
      <c r="B17" s="14">
        <v>5</v>
      </c>
      <c r="C17" s="14">
        <f t="shared" si="0"/>
        <v>0.94674556213017758</v>
      </c>
      <c r="D17" s="6">
        <f t="shared" si="1"/>
        <v>5</v>
      </c>
    </row>
    <row r="18" spans="1:10" x14ac:dyDescent="0.25">
      <c r="A18" s="5">
        <v>0.45</v>
      </c>
      <c r="B18" s="14">
        <v>2.7</v>
      </c>
      <c r="C18" s="14">
        <f t="shared" si="0"/>
        <v>1.0650887573964498</v>
      </c>
      <c r="D18" s="6">
        <f t="shared" si="1"/>
        <v>2.7</v>
      </c>
    </row>
    <row r="19" spans="1:10" ht="15.75" thickBot="1" x14ac:dyDescent="0.3">
      <c r="A19" s="15">
        <v>0.5</v>
      </c>
      <c r="B19" s="16">
        <v>1.9</v>
      </c>
      <c r="C19" s="16">
        <f t="shared" si="0"/>
        <v>1.1834319526627219</v>
      </c>
      <c r="D19" s="17">
        <f t="shared" si="1"/>
        <v>1.9</v>
      </c>
    </row>
    <row r="23" spans="1:10" ht="15.75" thickBot="1" x14ac:dyDescent="0.3"/>
    <row r="24" spans="1:10" ht="15.75" thickBot="1" x14ac:dyDescent="0.3">
      <c r="A24" s="26" t="s">
        <v>2</v>
      </c>
      <c r="B24" s="26"/>
      <c r="C24" s="26"/>
      <c r="D24" s="26"/>
      <c r="I24" s="24" t="s">
        <v>3</v>
      </c>
      <c r="J24" s="25"/>
    </row>
    <row r="25" spans="1:10" ht="15.75" thickBot="1" x14ac:dyDescent="0.3">
      <c r="A25" s="26"/>
      <c r="B25" s="26"/>
      <c r="C25" s="26"/>
      <c r="D25" s="26"/>
      <c r="I25" s="24"/>
      <c r="J25" s="25"/>
    </row>
    <row r="26" spans="1:10" ht="19.5" thickBot="1" x14ac:dyDescent="0.4">
      <c r="A26" s="1" t="s">
        <v>0</v>
      </c>
      <c r="B26" s="2" t="s">
        <v>13</v>
      </c>
      <c r="C26" s="18" t="s">
        <v>15</v>
      </c>
      <c r="D26" s="19" t="s">
        <v>14</v>
      </c>
      <c r="I26" s="7" t="s">
        <v>4</v>
      </c>
      <c r="J26" s="10">
        <v>14</v>
      </c>
    </row>
    <row r="27" spans="1:10" ht="18.75" thickBot="1" x14ac:dyDescent="0.3">
      <c r="A27" s="3">
        <v>0.2</v>
      </c>
      <c r="B27" s="13">
        <v>1.2</v>
      </c>
      <c r="C27" s="13">
        <f>A27/$J$33</f>
        <v>0.45578851412944393</v>
      </c>
      <c r="D27" s="4">
        <f>B27/$J$34</f>
        <v>1</v>
      </c>
      <c r="I27" s="7" t="s">
        <v>5</v>
      </c>
      <c r="J27" s="11">
        <v>1.3</v>
      </c>
    </row>
    <row r="28" spans="1:10" ht="18" customHeight="1" thickBot="1" x14ac:dyDescent="0.3">
      <c r="A28" s="5">
        <v>0.22500000000000001</v>
      </c>
      <c r="B28" s="14">
        <v>1.4</v>
      </c>
      <c r="C28" s="14">
        <f t="shared" ref="C28:C43" si="2">A28/$J$33</f>
        <v>0.51276207839562438</v>
      </c>
      <c r="D28" s="6">
        <f t="shared" ref="D28:D43" si="3">B28/$J$34</f>
        <v>1.1666666666666667</v>
      </c>
      <c r="I28" s="8" t="s">
        <v>11</v>
      </c>
      <c r="J28" s="11">
        <v>5</v>
      </c>
    </row>
    <row r="29" spans="1:10" ht="18.75" thickBot="1" x14ac:dyDescent="0.3">
      <c r="A29" s="5">
        <v>0.25</v>
      </c>
      <c r="B29" s="14">
        <v>1.5</v>
      </c>
      <c r="C29" s="14">
        <f t="shared" si="2"/>
        <v>0.56973564266180488</v>
      </c>
      <c r="D29" s="6">
        <f t="shared" si="3"/>
        <v>1.25</v>
      </c>
      <c r="I29" s="7" t="s">
        <v>6</v>
      </c>
      <c r="J29" s="11">
        <v>11.41</v>
      </c>
    </row>
    <row r="30" spans="1:10" ht="18" thickBot="1" x14ac:dyDescent="0.3">
      <c r="A30" s="5">
        <v>0.27500000000000002</v>
      </c>
      <c r="B30" s="14">
        <v>1.6</v>
      </c>
      <c r="C30" s="14">
        <f t="shared" si="2"/>
        <v>0.62670920692798548</v>
      </c>
      <c r="D30" s="6">
        <f t="shared" si="3"/>
        <v>1.3333333333333335</v>
      </c>
      <c r="I30" s="9" t="s">
        <v>7</v>
      </c>
      <c r="J30" s="11">
        <f>ROUND(LN(J26/J27)/J29, 3)</f>
        <v>0.20799999999999999</v>
      </c>
    </row>
    <row r="31" spans="1:10" ht="18.75" thickBot="1" x14ac:dyDescent="0.3">
      <c r="A31" s="5">
        <v>0.3</v>
      </c>
      <c r="B31" s="14">
        <v>1.8</v>
      </c>
      <c r="C31" s="14">
        <f t="shared" si="2"/>
        <v>0.68368277119416587</v>
      </c>
      <c r="D31" s="6">
        <f t="shared" si="3"/>
        <v>1.5</v>
      </c>
      <c r="I31" s="9" t="s">
        <v>8</v>
      </c>
      <c r="J31" s="11">
        <f>ROUND((2*PI()*J28*J30)/LN(J26/J27), 4)</f>
        <v>2.7494000000000001</v>
      </c>
    </row>
    <row r="32" spans="1:10" ht="18.75" thickBot="1" x14ac:dyDescent="0.3">
      <c r="A32" s="5">
        <v>0.32500000000000001</v>
      </c>
      <c r="B32" s="14">
        <v>2</v>
      </c>
      <c r="C32" s="14">
        <f t="shared" si="2"/>
        <v>0.74065633546034637</v>
      </c>
      <c r="D32" s="6">
        <f t="shared" si="3"/>
        <v>1.6666666666666667</v>
      </c>
      <c r="I32" s="7" t="s">
        <v>9</v>
      </c>
      <c r="J32" s="11">
        <f xml:space="preserve"> ROUND(SQRT(J31^2 + J30^2), 4)</f>
        <v>2.7572999999999999</v>
      </c>
    </row>
    <row r="33" spans="1:10" ht="18.75" thickBot="1" x14ac:dyDescent="0.3">
      <c r="A33" s="5">
        <v>0.34</v>
      </c>
      <c r="B33" s="20">
        <v>2.2999999999999998</v>
      </c>
      <c r="C33" s="14">
        <f t="shared" si="2"/>
        <v>0.77484047402005474</v>
      </c>
      <c r="D33" s="6">
        <f t="shared" si="3"/>
        <v>1.9166666666666665</v>
      </c>
      <c r="I33" s="23" t="s">
        <v>10</v>
      </c>
      <c r="J33" s="21">
        <f>ROUND(J32/(2*PI()), 4)</f>
        <v>0.43880000000000002</v>
      </c>
    </row>
    <row r="34" spans="1:10" ht="18.75" thickBot="1" x14ac:dyDescent="0.3">
      <c r="A34" s="5">
        <v>0.35</v>
      </c>
      <c r="B34" s="14">
        <v>2.5</v>
      </c>
      <c r="C34" s="14">
        <f t="shared" si="2"/>
        <v>0.79762989972652676</v>
      </c>
      <c r="D34" s="6">
        <f t="shared" si="3"/>
        <v>2.0833333333333335</v>
      </c>
      <c r="I34" s="9" t="s">
        <v>12</v>
      </c>
      <c r="J34" s="12">
        <f>B27</f>
        <v>1.2</v>
      </c>
    </row>
    <row r="35" spans="1:10" x14ac:dyDescent="0.25">
      <c r="A35" s="5">
        <v>0.36</v>
      </c>
      <c r="B35" s="14">
        <v>2.6</v>
      </c>
      <c r="C35" s="14">
        <f t="shared" si="2"/>
        <v>0.820419325432999</v>
      </c>
      <c r="D35" s="6">
        <f t="shared" si="3"/>
        <v>2.166666666666667</v>
      </c>
    </row>
    <row r="36" spans="1:10" x14ac:dyDescent="0.25">
      <c r="A36" s="5">
        <v>0.36499999999999999</v>
      </c>
      <c r="B36" s="14">
        <v>2.9</v>
      </c>
      <c r="C36" s="14">
        <f t="shared" si="2"/>
        <v>0.83181403828623512</v>
      </c>
      <c r="D36" s="6">
        <f t="shared" si="3"/>
        <v>2.4166666666666665</v>
      </c>
    </row>
    <row r="37" spans="1:10" x14ac:dyDescent="0.25">
      <c r="A37" s="5">
        <v>0.37</v>
      </c>
      <c r="B37" s="14">
        <v>3</v>
      </c>
      <c r="C37" s="14">
        <f t="shared" si="2"/>
        <v>0.84320875113947125</v>
      </c>
      <c r="D37" s="6">
        <f t="shared" si="3"/>
        <v>2.5</v>
      </c>
    </row>
    <row r="38" spans="1:10" x14ac:dyDescent="0.25">
      <c r="A38" s="5">
        <v>0.375</v>
      </c>
      <c r="B38" s="14">
        <v>3.4</v>
      </c>
      <c r="C38" s="14">
        <f t="shared" si="2"/>
        <v>0.85460346399270737</v>
      </c>
      <c r="D38" s="6">
        <f t="shared" si="3"/>
        <v>2.8333333333333335</v>
      </c>
    </row>
    <row r="39" spans="1:10" x14ac:dyDescent="0.25">
      <c r="A39" s="5">
        <v>0.38</v>
      </c>
      <c r="B39" s="14">
        <v>4</v>
      </c>
      <c r="C39" s="14">
        <f t="shared" si="2"/>
        <v>0.86599817684594349</v>
      </c>
      <c r="D39" s="6">
        <f t="shared" si="3"/>
        <v>3.3333333333333335</v>
      </c>
    </row>
    <row r="40" spans="1:10" x14ac:dyDescent="0.25">
      <c r="A40" s="5">
        <v>0.39</v>
      </c>
      <c r="B40" s="14">
        <v>3.8</v>
      </c>
      <c r="C40" s="14">
        <f t="shared" si="2"/>
        <v>0.88878760255241562</v>
      </c>
      <c r="D40" s="6">
        <f t="shared" si="3"/>
        <v>3.1666666666666665</v>
      </c>
    </row>
    <row r="41" spans="1:10" x14ac:dyDescent="0.25">
      <c r="A41" s="5">
        <v>0.4</v>
      </c>
      <c r="B41" s="14">
        <v>3.6</v>
      </c>
      <c r="C41" s="14">
        <f t="shared" si="2"/>
        <v>0.91157702825888787</v>
      </c>
      <c r="D41" s="6">
        <f t="shared" si="3"/>
        <v>3</v>
      </c>
    </row>
    <row r="42" spans="1:10" x14ac:dyDescent="0.25">
      <c r="A42" s="5">
        <v>0.45</v>
      </c>
      <c r="B42" s="14">
        <v>3.5</v>
      </c>
      <c r="C42" s="14">
        <f t="shared" si="2"/>
        <v>1.0255241567912488</v>
      </c>
      <c r="D42" s="6">
        <f t="shared" si="3"/>
        <v>2.916666666666667</v>
      </c>
    </row>
    <row r="43" spans="1:10" ht="15.75" thickBot="1" x14ac:dyDescent="0.3">
      <c r="A43" s="15">
        <v>0.5</v>
      </c>
      <c r="B43" s="16">
        <v>1.7</v>
      </c>
      <c r="C43" s="16">
        <f t="shared" si="2"/>
        <v>1.1394712853236098</v>
      </c>
      <c r="D43" s="17">
        <f t="shared" si="3"/>
        <v>1.4166666666666667</v>
      </c>
    </row>
  </sheetData>
  <mergeCells count="4">
    <mergeCell ref="I1:J2"/>
    <mergeCell ref="A1:D2"/>
    <mergeCell ref="I24:J25"/>
    <mergeCell ref="A24:D25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Grafi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2019-12-19T17:25:34Z</dcterms:created>
  <dcterms:modified xsi:type="dcterms:W3CDTF">2020-01-02T16:22:08Z</dcterms:modified>
</cp:coreProperties>
</file>